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jsvillamizarm\Downloads\"/>
    </mc:Choice>
  </mc:AlternateContent>
  <xr:revisionPtr revIDLastSave="0" documentId="13_ncr:1_{730A86C6-3C3F-4F89-84E3-C18BCBD57559}" xr6:coauthVersionLast="47" xr6:coauthVersionMax="47" xr10:uidLastSave="{00000000-0000-0000-0000-000000000000}"/>
  <bookViews>
    <workbookView xWindow="-120" yWindow="-120" windowWidth="20730" windowHeight="11160" xr2:uid="{F0BA23FE-CE94-4859-BB04-38AB944E553B}"/>
  </bookViews>
  <sheets>
    <sheet name="PAA V28 del 2026" sheetId="2" r:id="rId1"/>
    <sheet name="Vigilancia" sheetId="8" state="hidden" r:id="rId2"/>
    <sheet name="Actualiaciones" sheetId="4" r:id="rId3"/>
    <sheet name="Recursos" sheetId="6" state="hidden" r:id="rId4"/>
    <sheet name="Auxiliares" sheetId="7" state="hidden" r:id="rId5"/>
    <sheet name="Hoja1" sheetId="5" state="hidden" r:id="rId6"/>
    <sheet name="Resumen Auxiliar" sheetId="3" state="hidden" r:id="rId7"/>
  </sheets>
  <externalReferences>
    <externalReference r:id="rId8"/>
    <externalReference r:id="rId9"/>
  </externalReferences>
  <definedNames>
    <definedName name="_xlnm._FilterDatabase" localSheetId="0" hidden="1">'PAA V28 del 2026'!$A$16:$AM$375</definedName>
    <definedName name="_xlnm.Print_Area" localSheetId="0">'PAA V28 del 2026'!$A$1:$AM$374</definedName>
    <definedName name="_xlnm.Print_Titles" localSheetId="0">'PAA V28 del 2026'!$1:$16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369" i="2" l="1"/>
  <c r="T372" i="2"/>
  <c r="U372" i="2" s="1"/>
  <c r="M372" i="2"/>
  <c r="M369" i="2" l="1"/>
  <c r="M367" i="2" l="1"/>
  <c r="K9" i="4"/>
  <c r="K8" i="4"/>
  <c r="I10" i="4"/>
  <c r="J10" i="4"/>
  <c r="K7" i="4"/>
  <c r="H6" i="4"/>
  <c r="K6" i="4" s="1"/>
  <c r="H188" i="2"/>
  <c r="T188" i="2" s="1"/>
  <c r="U188" i="2" s="1"/>
  <c r="M188" i="2"/>
  <c r="K5" i="4"/>
  <c r="T105" i="2"/>
  <c r="U105" i="2" s="1"/>
  <c r="M105" i="2"/>
  <c r="T368" i="2" l="1"/>
  <c r="U368" i="2" s="1"/>
  <c r="M368" i="2"/>
  <c r="T367" i="2"/>
  <c r="U367" i="2" s="1"/>
  <c r="H4" i="4"/>
  <c r="H10" i="4" s="1"/>
  <c r="H292" i="2"/>
  <c r="T290" i="2" s="1"/>
  <c r="K4" i="4" l="1"/>
  <c r="K10" i="4" s="1"/>
  <c r="J12" i="4" s="1"/>
  <c r="T366" i="2"/>
  <c r="U366" i="2" s="1"/>
  <c r="M366" i="2"/>
  <c r="H63" i="2"/>
  <c r="H147" i="2" l="1"/>
  <c r="M365" i="2"/>
  <c r="M364" i="2"/>
  <c r="M363" i="2"/>
  <c r="M362" i="2"/>
  <c r="M361" i="2"/>
  <c r="T362" i="2"/>
  <c r="U362" i="2" s="1"/>
  <c r="T363" i="2"/>
  <c r="U363" i="2" s="1"/>
  <c r="T364" i="2"/>
  <c r="U364" i="2" s="1"/>
  <c r="T365" i="2"/>
  <c r="U365" i="2" s="1"/>
  <c r="T361" i="2"/>
  <c r="U361" i="2" s="1"/>
  <c r="H168" i="2"/>
  <c r="H143" i="2"/>
  <c r="H129" i="2"/>
  <c r="H127" i="2"/>
  <c r="H126" i="2"/>
  <c r="H117" i="2"/>
  <c r="T360" i="2"/>
  <c r="U360" i="2" s="1"/>
  <c r="H119" i="2"/>
  <c r="H87" i="2" l="1"/>
  <c r="H79" i="2"/>
  <c r="H70" i="2" l="1"/>
  <c r="H66" i="2"/>
  <c r="M118" i="2" l="1"/>
  <c r="T118" i="2"/>
  <c r="U118" i="2" s="1"/>
  <c r="J4" i="8" l="1"/>
  <c r="J12" i="8" s="1"/>
  <c r="I5" i="8"/>
  <c r="J5" i="8" s="1"/>
  <c r="I6" i="8"/>
  <c r="J6" i="8" s="1"/>
  <c r="I12" i="8" l="1"/>
  <c r="H224" i="2" l="1"/>
  <c r="H6" i="5" l="1"/>
  <c r="T358" i="2"/>
  <c r="U358" i="2" s="1"/>
  <c r="M358" i="2"/>
  <c r="M357" i="2"/>
  <c r="M356" i="2"/>
  <c r="H356" i="2"/>
  <c r="T356" i="2" s="1"/>
  <c r="U356" i="2" s="1"/>
  <c r="T355" i="2"/>
  <c r="U355" i="2" s="1"/>
  <c r="M355" i="2"/>
  <c r="T354" i="2"/>
  <c r="U354" i="2" s="1"/>
  <c r="M354" i="2"/>
  <c r="T353" i="2"/>
  <c r="U353" i="2" s="1"/>
  <c r="M353" i="2"/>
  <c r="M352" i="2"/>
  <c r="H352" i="2"/>
  <c r="T352" i="2" s="1"/>
  <c r="U352" i="2" s="1"/>
  <c r="T351" i="2"/>
  <c r="U351" i="2" s="1"/>
  <c r="M351" i="2"/>
  <c r="T350" i="2"/>
  <c r="U350" i="2" s="1"/>
  <c r="M350" i="2"/>
  <c r="T348" i="2"/>
  <c r="U348" i="2" s="1"/>
  <c r="M348" i="2"/>
  <c r="T346" i="2"/>
  <c r="U346" i="2" s="1"/>
  <c r="M346" i="2"/>
  <c r="M345" i="2"/>
  <c r="T344" i="2"/>
  <c r="U344" i="2" s="1"/>
  <c r="T343" i="2"/>
  <c r="U343" i="2" s="1"/>
  <c r="M343" i="2"/>
  <c r="T342" i="2"/>
  <c r="U342" i="2" s="1"/>
  <c r="M342" i="2"/>
  <c r="T341" i="2"/>
  <c r="U341" i="2" s="1"/>
  <c r="M341" i="2"/>
  <c r="T340" i="2"/>
  <c r="U340" i="2" s="1"/>
  <c r="M340" i="2"/>
  <c r="T339" i="2"/>
  <c r="U339" i="2" s="1"/>
  <c r="M339" i="2"/>
  <c r="T338" i="2"/>
  <c r="U338" i="2" s="1"/>
  <c r="M338" i="2"/>
  <c r="T337" i="2"/>
  <c r="U337" i="2" s="1"/>
  <c r="M337" i="2"/>
  <c r="T336" i="2"/>
  <c r="U336" i="2" s="1"/>
  <c r="M336" i="2"/>
  <c r="T335" i="2"/>
  <c r="U335" i="2" s="1"/>
  <c r="M335" i="2"/>
  <c r="T334" i="2"/>
  <c r="U334" i="2" s="1"/>
  <c r="M334" i="2"/>
  <c r="T333" i="2"/>
  <c r="U333" i="2" s="1"/>
  <c r="M333" i="2"/>
  <c r="T332" i="2"/>
  <c r="U332" i="2" s="1"/>
  <c r="M332" i="2"/>
  <c r="T331" i="2"/>
  <c r="U331" i="2" s="1"/>
  <c r="M331" i="2"/>
  <c r="T330" i="2"/>
  <c r="U330" i="2" s="1"/>
  <c r="M330" i="2"/>
  <c r="T329" i="2"/>
  <c r="U329" i="2" s="1"/>
  <c r="T328" i="2"/>
  <c r="U328" i="2" s="1"/>
  <c r="T327" i="2"/>
  <c r="U327" i="2" s="1"/>
  <c r="T326" i="2"/>
  <c r="U326" i="2" s="1"/>
  <c r="M326" i="2"/>
  <c r="T325" i="2"/>
  <c r="U325" i="2" s="1"/>
  <c r="T324" i="2"/>
  <c r="U324" i="2" s="1"/>
  <c r="M324" i="2"/>
  <c r="T323" i="2"/>
  <c r="U323" i="2" s="1"/>
  <c r="M323" i="2"/>
  <c r="T321" i="2"/>
  <c r="U321" i="2" s="1"/>
  <c r="M321" i="2"/>
  <c r="H320" i="2"/>
  <c r="T319" i="2"/>
  <c r="U319" i="2" s="1"/>
  <c r="M319" i="2"/>
  <c r="M318" i="2"/>
  <c r="H318" i="2"/>
  <c r="T318" i="2" s="1"/>
  <c r="U318" i="2" s="1"/>
  <c r="T317" i="2"/>
  <c r="U317" i="2" s="1"/>
  <c r="M317" i="2"/>
  <c r="T316" i="2"/>
  <c r="U316" i="2" s="1"/>
  <c r="M316" i="2"/>
  <c r="T315" i="2"/>
  <c r="U315" i="2" s="1"/>
  <c r="M315" i="2"/>
  <c r="T314" i="2"/>
  <c r="U314" i="2" s="1"/>
  <c r="M314" i="2"/>
  <c r="M313" i="2"/>
  <c r="H313" i="2"/>
  <c r="T313" i="2" s="1"/>
  <c r="U313" i="2" s="1"/>
  <c r="T312" i="2"/>
  <c r="U312" i="2" s="1"/>
  <c r="M312" i="2"/>
  <c r="T311" i="2"/>
  <c r="U311" i="2" s="1"/>
  <c r="M311" i="2"/>
  <c r="T310" i="2"/>
  <c r="U310" i="2" s="1"/>
  <c r="M310" i="2"/>
  <c r="T309" i="2"/>
  <c r="U309" i="2" s="1"/>
  <c r="M309" i="2"/>
  <c r="T308" i="2"/>
  <c r="U308" i="2" s="1"/>
  <c r="M308" i="2"/>
  <c r="M307" i="2"/>
  <c r="T306" i="2"/>
  <c r="U306" i="2" s="1"/>
  <c r="M306" i="2"/>
  <c r="T305" i="2"/>
  <c r="U305" i="2" s="1"/>
  <c r="M305" i="2"/>
  <c r="T304" i="2"/>
  <c r="U304" i="2" s="1"/>
  <c r="M304" i="2"/>
  <c r="T303" i="2"/>
  <c r="U303" i="2" s="1"/>
  <c r="M303" i="2"/>
  <c r="T302" i="2"/>
  <c r="U302" i="2" s="1"/>
  <c r="M302" i="2"/>
  <c r="T301" i="2"/>
  <c r="U301" i="2" s="1"/>
  <c r="M301" i="2"/>
  <c r="T299" i="2"/>
  <c r="U299" i="2" s="1"/>
  <c r="M299" i="2"/>
  <c r="T298" i="2"/>
  <c r="U298" i="2" s="1"/>
  <c r="M298" i="2"/>
  <c r="T297" i="2"/>
  <c r="U297" i="2" s="1"/>
  <c r="M297" i="2"/>
  <c r="T296" i="2"/>
  <c r="U296" i="2" s="1"/>
  <c r="M296" i="2"/>
  <c r="U290" i="2"/>
  <c r="M290" i="2"/>
  <c r="M289" i="2"/>
  <c r="H289" i="2"/>
  <c r="T289" i="2" s="1"/>
  <c r="U289" i="2" s="1"/>
  <c r="T287" i="2"/>
  <c r="U287" i="2" s="1"/>
  <c r="M287" i="2"/>
  <c r="T286" i="2"/>
  <c r="U286" i="2" s="1"/>
  <c r="T283" i="2"/>
  <c r="U283" i="2" s="1"/>
  <c r="M283" i="2"/>
  <c r="T279" i="2"/>
  <c r="U279" i="2" s="1"/>
  <c r="M279" i="2"/>
  <c r="T278" i="2"/>
  <c r="U278" i="2" s="1"/>
  <c r="M278" i="2"/>
  <c r="T277" i="2"/>
  <c r="U277" i="2" s="1"/>
  <c r="M277" i="2"/>
  <c r="T276" i="2"/>
  <c r="U276" i="2" s="1"/>
  <c r="M276" i="2"/>
  <c r="M275" i="2"/>
  <c r="H275" i="2"/>
  <c r="T275" i="2" s="1"/>
  <c r="U275" i="2" s="1"/>
  <c r="T274" i="2"/>
  <c r="U274" i="2" s="1"/>
  <c r="M274" i="2"/>
  <c r="T273" i="2"/>
  <c r="U273" i="2" s="1"/>
  <c r="M273" i="2"/>
  <c r="T272" i="2"/>
  <c r="U272" i="2" s="1"/>
  <c r="M272" i="2"/>
  <c r="M271" i="2"/>
  <c r="H271" i="2"/>
  <c r="T271" i="2" s="1"/>
  <c r="U271" i="2" s="1"/>
  <c r="T270" i="2"/>
  <c r="U270" i="2" s="1"/>
  <c r="M270" i="2"/>
  <c r="T269" i="2"/>
  <c r="U269" i="2" s="1"/>
  <c r="M269" i="2"/>
  <c r="T268" i="2"/>
  <c r="U268" i="2" s="1"/>
  <c r="M268" i="2"/>
  <c r="T267" i="2"/>
  <c r="U267" i="2" s="1"/>
  <c r="M267" i="2"/>
  <c r="T266" i="2"/>
  <c r="U266" i="2" s="1"/>
  <c r="M266" i="2"/>
  <c r="T265" i="2"/>
  <c r="U265" i="2" s="1"/>
  <c r="M265" i="2"/>
  <c r="T264" i="2"/>
  <c r="U264" i="2" s="1"/>
  <c r="M264" i="2"/>
  <c r="T263" i="2"/>
  <c r="U263" i="2" s="1"/>
  <c r="M263" i="2"/>
  <c r="T262" i="2"/>
  <c r="U262" i="2" s="1"/>
  <c r="M262" i="2"/>
  <c r="M261" i="2"/>
  <c r="H261" i="2"/>
  <c r="T261" i="2" s="1"/>
  <c r="U261" i="2" s="1"/>
  <c r="M260" i="2"/>
  <c r="H260" i="2"/>
  <c r="T260" i="2" s="1"/>
  <c r="U260" i="2" s="1"/>
  <c r="T259" i="2"/>
  <c r="U259" i="2" s="1"/>
  <c r="M259" i="2"/>
  <c r="T257" i="2"/>
  <c r="U257" i="2" s="1"/>
  <c r="M257" i="2"/>
  <c r="T256" i="2"/>
  <c r="U256" i="2" s="1"/>
  <c r="M256" i="2"/>
  <c r="T255" i="2"/>
  <c r="U255" i="2" s="1"/>
  <c r="M255" i="2"/>
  <c r="T254" i="2"/>
  <c r="U254" i="2" s="1"/>
  <c r="M254" i="2"/>
  <c r="T252" i="2"/>
  <c r="U252" i="2" s="1"/>
  <c r="M252" i="2"/>
  <c r="T251" i="2"/>
  <c r="U251" i="2" s="1"/>
  <c r="M251" i="2"/>
  <c r="T250" i="2"/>
  <c r="U250" i="2" s="1"/>
  <c r="M250" i="2"/>
  <c r="T249" i="2"/>
  <c r="U249" i="2" s="1"/>
  <c r="M249" i="2"/>
  <c r="T247" i="2"/>
  <c r="U247" i="2" s="1"/>
  <c r="M247" i="2"/>
  <c r="M246" i="2"/>
  <c r="H246" i="2"/>
  <c r="T246" i="2" s="1"/>
  <c r="U246" i="2" s="1"/>
  <c r="T245" i="2"/>
  <c r="U245" i="2" s="1"/>
  <c r="M245" i="2"/>
  <c r="T244" i="2"/>
  <c r="U244" i="2" s="1"/>
  <c r="M244" i="2"/>
  <c r="T243" i="2"/>
  <c r="U243" i="2" s="1"/>
  <c r="T235" i="2"/>
  <c r="U235" i="2" s="1"/>
  <c r="M235" i="2"/>
  <c r="T231" i="2"/>
  <c r="U231" i="2" s="1"/>
  <c r="M231" i="2"/>
  <c r="T230" i="2"/>
  <c r="U230" i="2" s="1"/>
  <c r="M230" i="2"/>
  <c r="T229" i="2"/>
  <c r="U229" i="2" s="1"/>
  <c r="M229" i="2"/>
  <c r="T228" i="2"/>
  <c r="U228" i="2" s="1"/>
  <c r="M228" i="2"/>
  <c r="T227" i="2"/>
  <c r="U227" i="2" s="1"/>
  <c r="M227" i="2"/>
  <c r="T226" i="2"/>
  <c r="U226" i="2" s="1"/>
  <c r="M226" i="2"/>
  <c r="T225" i="2"/>
  <c r="U225" i="2" s="1"/>
  <c r="M225" i="2"/>
  <c r="T224" i="2"/>
  <c r="U224" i="2" s="1"/>
  <c r="M224" i="2"/>
  <c r="T223" i="2"/>
  <c r="U223" i="2" s="1"/>
  <c r="M223" i="2"/>
  <c r="T222" i="2"/>
  <c r="U222" i="2" s="1"/>
  <c r="M222" i="2"/>
  <c r="M221" i="2"/>
  <c r="H221" i="2"/>
  <c r="T221" i="2" s="1"/>
  <c r="U221" i="2" s="1"/>
  <c r="T220" i="2"/>
  <c r="U220" i="2" s="1"/>
  <c r="M220" i="2"/>
  <c r="M219" i="2"/>
  <c r="H219" i="2"/>
  <c r="T219" i="2" s="1"/>
  <c r="U219" i="2" s="1"/>
  <c r="T218" i="2"/>
  <c r="U218" i="2" s="1"/>
  <c r="M218" i="2"/>
  <c r="T217" i="2"/>
  <c r="U217" i="2" s="1"/>
  <c r="M217" i="2"/>
  <c r="T216" i="2"/>
  <c r="U216" i="2" s="1"/>
  <c r="M216" i="2"/>
  <c r="T215" i="2"/>
  <c r="U215" i="2" s="1"/>
  <c r="M215" i="2"/>
  <c r="T213" i="2"/>
  <c r="U213" i="2" s="1"/>
  <c r="M213" i="2"/>
  <c r="T212" i="2"/>
  <c r="U212" i="2" s="1"/>
  <c r="M212" i="2"/>
  <c r="T210" i="2"/>
  <c r="U210" i="2" s="1"/>
  <c r="M210" i="2"/>
  <c r="T207" i="2"/>
  <c r="U207" i="2" s="1"/>
  <c r="M207" i="2"/>
  <c r="T204" i="2"/>
  <c r="U204" i="2" s="1"/>
  <c r="M204" i="2"/>
  <c r="T203" i="2"/>
  <c r="U203" i="2" s="1"/>
  <c r="M203" i="2"/>
  <c r="M202" i="2"/>
  <c r="T201" i="2"/>
  <c r="U201" i="2" s="1"/>
  <c r="M201" i="2"/>
  <c r="T200" i="2"/>
  <c r="U200" i="2" s="1"/>
  <c r="M200" i="2"/>
  <c r="T199" i="2"/>
  <c r="U199" i="2" s="1"/>
  <c r="M199" i="2"/>
  <c r="T198" i="2"/>
  <c r="U198" i="2" s="1"/>
  <c r="M198" i="2"/>
  <c r="T197" i="2"/>
  <c r="U197" i="2" s="1"/>
  <c r="M197" i="2"/>
  <c r="T196" i="2"/>
  <c r="U196" i="2" s="1"/>
  <c r="M196" i="2"/>
  <c r="M195" i="2"/>
  <c r="H195" i="2"/>
  <c r="T195" i="2" s="1"/>
  <c r="U195" i="2" s="1"/>
  <c r="T194" i="2"/>
  <c r="U194" i="2" s="1"/>
  <c r="M194" i="2"/>
  <c r="H193" i="2"/>
  <c r="T193" i="2" s="1"/>
  <c r="U193" i="2" s="1"/>
  <c r="T192" i="2"/>
  <c r="U192" i="2" s="1"/>
  <c r="M192" i="2"/>
  <c r="M191" i="2"/>
  <c r="H191" i="2"/>
  <c r="T191" i="2" s="1"/>
  <c r="U191" i="2" s="1"/>
  <c r="T190" i="2"/>
  <c r="U190" i="2" s="1"/>
  <c r="M190" i="2"/>
  <c r="T189" i="2"/>
  <c r="U189" i="2" s="1"/>
  <c r="M189" i="2"/>
  <c r="H187" i="2"/>
  <c r="T187" i="2" s="1"/>
  <c r="U187" i="2" s="1"/>
  <c r="M186" i="2"/>
  <c r="H186" i="2"/>
  <c r="T186" i="2" s="1"/>
  <c r="U186" i="2" s="1"/>
  <c r="T185" i="2"/>
  <c r="U185" i="2" s="1"/>
  <c r="M185" i="2"/>
  <c r="T184" i="2"/>
  <c r="U184" i="2" s="1"/>
  <c r="M184" i="2"/>
  <c r="T183" i="2"/>
  <c r="U183" i="2" s="1"/>
  <c r="M183" i="2"/>
  <c r="T182" i="2"/>
  <c r="U182" i="2" s="1"/>
  <c r="M182" i="2"/>
  <c r="T181" i="2"/>
  <c r="U181" i="2" s="1"/>
  <c r="M181" i="2"/>
  <c r="T180" i="2"/>
  <c r="U180" i="2" s="1"/>
  <c r="M180" i="2"/>
  <c r="T179" i="2"/>
  <c r="U179" i="2" s="1"/>
  <c r="M179" i="2"/>
  <c r="T178" i="2"/>
  <c r="U178" i="2" s="1"/>
  <c r="M178" i="2"/>
  <c r="T177" i="2"/>
  <c r="U177" i="2" s="1"/>
  <c r="M177" i="2"/>
  <c r="T176" i="2"/>
  <c r="U176" i="2" s="1"/>
  <c r="M176" i="2"/>
  <c r="T175" i="2"/>
  <c r="U175" i="2" s="1"/>
  <c r="M175" i="2"/>
  <c r="T174" i="2"/>
  <c r="U174" i="2" s="1"/>
  <c r="M174" i="2"/>
  <c r="T172" i="2"/>
  <c r="U172" i="2" s="1"/>
  <c r="M172" i="2"/>
  <c r="T171" i="2"/>
  <c r="U171" i="2" s="1"/>
  <c r="M171" i="2"/>
  <c r="T170" i="2"/>
  <c r="U170" i="2" s="1"/>
  <c r="M170" i="2"/>
  <c r="T169" i="2"/>
  <c r="U169" i="2" s="1"/>
  <c r="M169" i="2"/>
  <c r="T168" i="2"/>
  <c r="U168" i="2" s="1"/>
  <c r="M168" i="2"/>
  <c r="M167" i="2"/>
  <c r="H167" i="2"/>
  <c r="T167" i="2" s="1"/>
  <c r="U167" i="2" s="1"/>
  <c r="M166" i="2"/>
  <c r="H166" i="2"/>
  <c r="T166" i="2" s="1"/>
  <c r="U166" i="2" s="1"/>
  <c r="T165" i="2"/>
  <c r="U165" i="2" s="1"/>
  <c r="M165" i="2"/>
  <c r="T164" i="2"/>
  <c r="U164" i="2" s="1"/>
  <c r="M164" i="2"/>
  <c r="T163" i="2"/>
  <c r="U163" i="2" s="1"/>
  <c r="M163" i="2"/>
  <c r="T162" i="2"/>
  <c r="U162" i="2" s="1"/>
  <c r="M162" i="2"/>
  <c r="T161" i="2"/>
  <c r="U161" i="2" s="1"/>
  <c r="M161" i="2"/>
  <c r="T160" i="2"/>
  <c r="U160" i="2" s="1"/>
  <c r="M160" i="2"/>
  <c r="T159" i="2"/>
  <c r="U159" i="2" s="1"/>
  <c r="M159" i="2"/>
  <c r="T158" i="2"/>
  <c r="U158" i="2" s="1"/>
  <c r="M158" i="2"/>
  <c r="T157" i="2"/>
  <c r="U157" i="2" s="1"/>
  <c r="M157" i="2"/>
  <c r="T156" i="2"/>
  <c r="U156" i="2" s="1"/>
  <c r="M156" i="2"/>
  <c r="T155" i="2"/>
  <c r="U155" i="2" s="1"/>
  <c r="M155" i="2"/>
  <c r="T154" i="2"/>
  <c r="U154" i="2" s="1"/>
  <c r="M154" i="2"/>
  <c r="T153" i="2"/>
  <c r="U153" i="2" s="1"/>
  <c r="M153" i="2"/>
  <c r="M152" i="2"/>
  <c r="H152" i="2"/>
  <c r="T152" i="2" s="1"/>
  <c r="U152" i="2" s="1"/>
  <c r="T151" i="2"/>
  <c r="U151" i="2" s="1"/>
  <c r="T150" i="2"/>
  <c r="U150" i="2" s="1"/>
  <c r="M149" i="2"/>
  <c r="H149" i="2"/>
  <c r="T149" i="2" s="1"/>
  <c r="U149" i="2" s="1"/>
  <c r="T148" i="2"/>
  <c r="U148" i="2" s="1"/>
  <c r="M148" i="2"/>
  <c r="T147" i="2"/>
  <c r="U147" i="2" s="1"/>
  <c r="M147" i="2"/>
  <c r="T145" i="2"/>
  <c r="U145" i="2" s="1"/>
  <c r="M145" i="2"/>
  <c r="T144" i="2"/>
  <c r="U144" i="2" s="1"/>
  <c r="M144" i="2"/>
  <c r="T142" i="2"/>
  <c r="U142" i="2" s="1"/>
  <c r="M142" i="2"/>
  <c r="T141" i="2"/>
  <c r="U141" i="2" s="1"/>
  <c r="M141" i="2"/>
  <c r="T138" i="2"/>
  <c r="U138" i="2" s="1"/>
  <c r="M138" i="2"/>
  <c r="H137" i="2"/>
  <c r="M136" i="2"/>
  <c r="H136" i="2"/>
  <c r="H135" i="2"/>
  <c r="M134" i="2"/>
  <c r="H134" i="2"/>
  <c r="M133" i="2"/>
  <c r="H133" i="2"/>
  <c r="T133" i="2" s="1"/>
  <c r="U133" i="2" s="1"/>
  <c r="M132" i="2"/>
  <c r="H132" i="2"/>
  <c r="T132" i="2" s="1"/>
  <c r="U132" i="2" s="1"/>
  <c r="T131" i="2"/>
  <c r="U131" i="2" s="1"/>
  <c r="M131" i="2"/>
  <c r="H130" i="2"/>
  <c r="M128" i="2"/>
  <c r="H128" i="2"/>
  <c r="T126" i="2"/>
  <c r="U126" i="2" s="1"/>
  <c r="M126" i="2"/>
  <c r="T123" i="2"/>
  <c r="U123" i="2" s="1"/>
  <c r="M123" i="2"/>
  <c r="T122" i="2"/>
  <c r="U122" i="2" s="1"/>
  <c r="M122" i="2"/>
  <c r="T121" i="2"/>
  <c r="U121" i="2" s="1"/>
  <c r="M121" i="2"/>
  <c r="T120" i="2"/>
  <c r="U120" i="2" s="1"/>
  <c r="M120" i="2"/>
  <c r="T119" i="2"/>
  <c r="U119" i="2" s="1"/>
  <c r="M119" i="2"/>
  <c r="T117" i="2"/>
  <c r="U117" i="2" s="1"/>
  <c r="M117" i="2"/>
  <c r="T116" i="2"/>
  <c r="U116" i="2" s="1"/>
  <c r="M116" i="2"/>
  <c r="T115" i="2"/>
  <c r="U115" i="2" s="1"/>
  <c r="M115" i="2"/>
  <c r="T114" i="2"/>
  <c r="U114" i="2" s="1"/>
  <c r="M114" i="2"/>
  <c r="T113" i="2"/>
  <c r="U113" i="2" s="1"/>
  <c r="M113" i="2"/>
  <c r="T112" i="2"/>
  <c r="U112" i="2" s="1"/>
  <c r="M112" i="2"/>
  <c r="T111" i="2"/>
  <c r="U111" i="2" s="1"/>
  <c r="M111" i="2"/>
  <c r="T110" i="2"/>
  <c r="U110" i="2" s="1"/>
  <c r="M110" i="2"/>
  <c r="T109" i="2"/>
  <c r="U109" i="2" s="1"/>
  <c r="M109" i="2"/>
  <c r="T108" i="2"/>
  <c r="U108" i="2" s="1"/>
  <c r="M108" i="2"/>
  <c r="T107" i="2"/>
  <c r="U107" i="2" s="1"/>
  <c r="M107" i="2"/>
  <c r="T106" i="2"/>
  <c r="U106" i="2" s="1"/>
  <c r="M106" i="2"/>
  <c r="M104" i="2"/>
  <c r="H104" i="2"/>
  <c r="T104" i="2" s="1"/>
  <c r="U104" i="2" s="1"/>
  <c r="T103" i="2"/>
  <c r="U103" i="2" s="1"/>
  <c r="M103" i="2"/>
  <c r="T102" i="2"/>
  <c r="U102" i="2" s="1"/>
  <c r="M102" i="2"/>
  <c r="T101" i="2"/>
  <c r="U101" i="2" s="1"/>
  <c r="M101" i="2"/>
  <c r="M100" i="2"/>
  <c r="H100" i="2"/>
  <c r="T100" i="2" s="1"/>
  <c r="U100" i="2" s="1"/>
  <c r="T99" i="2"/>
  <c r="U99" i="2" s="1"/>
  <c r="M99" i="2"/>
  <c r="T98" i="2"/>
  <c r="U98" i="2" s="1"/>
  <c r="M98" i="2"/>
  <c r="T97" i="2"/>
  <c r="U97" i="2" s="1"/>
  <c r="M97" i="2"/>
  <c r="T96" i="2"/>
  <c r="U96" i="2" s="1"/>
  <c r="M96" i="2"/>
  <c r="T95" i="2"/>
  <c r="U95" i="2" s="1"/>
  <c r="M95" i="2"/>
  <c r="M94" i="2"/>
  <c r="H94" i="2"/>
  <c r="T94" i="2" s="1"/>
  <c r="U94" i="2" s="1"/>
  <c r="M93" i="2"/>
  <c r="H93" i="2"/>
  <c r="T93" i="2" s="1"/>
  <c r="U93" i="2" s="1"/>
  <c r="T92" i="2"/>
  <c r="U92" i="2" s="1"/>
  <c r="T91" i="2"/>
  <c r="U91" i="2" s="1"/>
  <c r="M91" i="2"/>
  <c r="T90" i="2"/>
  <c r="U90" i="2" s="1"/>
  <c r="M90" i="2"/>
  <c r="M89" i="2"/>
  <c r="H89" i="2"/>
  <c r="T89" i="2" s="1"/>
  <c r="U89" i="2" s="1"/>
  <c r="M88" i="2"/>
  <c r="H88" i="2"/>
  <c r="T88" i="2" s="1"/>
  <c r="U88" i="2" s="1"/>
  <c r="T87" i="2"/>
  <c r="U87" i="2" s="1"/>
  <c r="M87" i="2"/>
  <c r="T86" i="2"/>
  <c r="U86" i="2" s="1"/>
  <c r="M86" i="2"/>
  <c r="T85" i="2"/>
  <c r="U85" i="2" s="1"/>
  <c r="M85" i="2"/>
  <c r="M84" i="2"/>
  <c r="H84" i="2"/>
  <c r="T84" i="2" s="1"/>
  <c r="U84" i="2" s="1"/>
  <c r="T83" i="2"/>
  <c r="U83" i="2" s="1"/>
  <c r="M83" i="2"/>
  <c r="M82" i="2"/>
  <c r="H82" i="2"/>
  <c r="T82" i="2" s="1"/>
  <c r="U82" i="2" s="1"/>
  <c r="T81" i="2"/>
  <c r="U81" i="2" s="1"/>
  <c r="M81" i="2"/>
  <c r="T80" i="2"/>
  <c r="U80" i="2" s="1"/>
  <c r="M80" i="2"/>
  <c r="T79" i="2"/>
  <c r="U79" i="2" s="1"/>
  <c r="M79" i="2"/>
  <c r="T78" i="2"/>
  <c r="U78" i="2" s="1"/>
  <c r="M78" i="2"/>
  <c r="T77" i="2"/>
  <c r="U77" i="2" s="1"/>
  <c r="M77" i="2"/>
  <c r="T76" i="2"/>
  <c r="U76" i="2" s="1"/>
  <c r="M76" i="2"/>
  <c r="T75" i="2"/>
  <c r="U75" i="2" s="1"/>
  <c r="M75" i="2"/>
  <c r="T74" i="2"/>
  <c r="U74" i="2" s="1"/>
  <c r="M74" i="2"/>
  <c r="U73" i="2"/>
  <c r="T72" i="2"/>
  <c r="U72" i="2" s="1"/>
  <c r="M72" i="2"/>
  <c r="M73" i="2" s="1"/>
  <c r="T71" i="2"/>
  <c r="U71" i="2" s="1"/>
  <c r="M71" i="2"/>
  <c r="T70" i="2"/>
  <c r="U70" i="2" s="1"/>
  <c r="M70" i="2"/>
  <c r="T69" i="2"/>
  <c r="U69" i="2" s="1"/>
  <c r="M68" i="2"/>
  <c r="H68" i="2"/>
  <c r="T68" i="2" s="1"/>
  <c r="U68" i="2" s="1"/>
  <c r="T67" i="2"/>
  <c r="U67" i="2" s="1"/>
  <c r="M67" i="2"/>
  <c r="M66" i="2"/>
  <c r="T66" i="2"/>
  <c r="U66" i="2" s="1"/>
  <c r="M65" i="2"/>
  <c r="H65" i="2"/>
  <c r="T65" i="2" s="1"/>
  <c r="U65" i="2" s="1"/>
  <c r="H64" i="2"/>
  <c r="T64" i="2" s="1"/>
  <c r="U64" i="2" s="1"/>
  <c r="M63" i="2"/>
  <c r="T63" i="2"/>
  <c r="U63" i="2" s="1"/>
  <c r="T62" i="2"/>
  <c r="U62" i="2" s="1"/>
  <c r="M62" i="2"/>
  <c r="M59" i="2"/>
  <c r="T58" i="2"/>
  <c r="U58" i="2" s="1"/>
  <c r="M58" i="2"/>
  <c r="T57" i="2"/>
  <c r="U57" i="2" s="1"/>
  <c r="M57" i="2"/>
  <c r="T56" i="2"/>
  <c r="U56" i="2" s="1"/>
  <c r="M56" i="2"/>
  <c r="T55" i="2"/>
  <c r="U55" i="2" s="1"/>
  <c r="M55" i="2"/>
  <c r="M54" i="2"/>
  <c r="H54" i="2"/>
  <c r="T54" i="2" s="1"/>
  <c r="U54" i="2" s="1"/>
  <c r="T53" i="2"/>
  <c r="U53" i="2" s="1"/>
  <c r="M53" i="2"/>
  <c r="T52" i="2"/>
  <c r="U52" i="2" s="1"/>
  <c r="M52" i="2"/>
  <c r="T51" i="2"/>
  <c r="U51" i="2" s="1"/>
  <c r="M51" i="2"/>
  <c r="T50" i="2"/>
  <c r="U50" i="2" s="1"/>
  <c r="M50" i="2"/>
  <c r="M49" i="2"/>
  <c r="H49" i="2"/>
  <c r="T49" i="2" s="1"/>
  <c r="U49" i="2" s="1"/>
  <c r="T48" i="2"/>
  <c r="U48" i="2" s="1"/>
  <c r="M48" i="2"/>
  <c r="T47" i="2"/>
  <c r="U47" i="2" s="1"/>
  <c r="M47" i="2"/>
  <c r="T46" i="2"/>
  <c r="U46" i="2" s="1"/>
  <c r="M46" i="2"/>
  <c r="T45" i="2"/>
  <c r="U45" i="2" s="1"/>
  <c r="M45" i="2"/>
  <c r="M44" i="2"/>
  <c r="H44" i="2"/>
  <c r="T44" i="2" s="1"/>
  <c r="U44" i="2" s="1"/>
  <c r="T43" i="2"/>
  <c r="U43" i="2" s="1"/>
  <c r="M43" i="2"/>
  <c r="M42" i="2"/>
  <c r="H42" i="2"/>
  <c r="T42" i="2" s="1"/>
  <c r="U42" i="2" s="1"/>
  <c r="T41" i="2"/>
  <c r="U41" i="2" s="1"/>
  <c r="M41" i="2"/>
  <c r="T40" i="2"/>
  <c r="U40" i="2" s="1"/>
  <c r="M40" i="2"/>
  <c r="M39" i="2"/>
  <c r="H39" i="2"/>
  <c r="T39" i="2" s="1"/>
  <c r="U39" i="2" s="1"/>
  <c r="T38" i="2"/>
  <c r="U38" i="2" s="1"/>
  <c r="M38" i="2"/>
  <c r="M37" i="2"/>
  <c r="H37" i="2"/>
  <c r="T37" i="2" s="1"/>
  <c r="U37" i="2" s="1"/>
  <c r="T36" i="2"/>
  <c r="U36" i="2" s="1"/>
  <c r="M36" i="2"/>
  <c r="M35" i="2"/>
  <c r="H35" i="2"/>
  <c r="T35" i="2" s="1"/>
  <c r="U35" i="2" s="1"/>
  <c r="M34" i="2"/>
  <c r="H34" i="2"/>
  <c r="T34" i="2" s="1"/>
  <c r="U34" i="2" s="1"/>
  <c r="M33" i="2"/>
  <c r="H33" i="2"/>
  <c r="T33" i="2" s="1"/>
  <c r="U33" i="2" s="1"/>
  <c r="T32" i="2"/>
  <c r="U32" i="2" s="1"/>
  <c r="M32" i="2"/>
  <c r="T31" i="2"/>
  <c r="U31" i="2" s="1"/>
  <c r="M31" i="2"/>
  <c r="T30" i="2"/>
  <c r="U30" i="2" s="1"/>
  <c r="M30" i="2"/>
  <c r="T29" i="2"/>
  <c r="U29" i="2" s="1"/>
  <c r="M29" i="2"/>
  <c r="T28" i="2"/>
  <c r="U28" i="2" s="1"/>
  <c r="M28" i="2"/>
  <c r="T27" i="2"/>
  <c r="U27" i="2" s="1"/>
  <c r="M27" i="2"/>
  <c r="T26" i="2"/>
  <c r="U26" i="2" s="1"/>
  <c r="M26" i="2"/>
  <c r="T25" i="2"/>
  <c r="U25" i="2" s="1"/>
  <c r="M25" i="2"/>
  <c r="T24" i="2"/>
  <c r="U24" i="2" s="1"/>
  <c r="M24" i="2"/>
  <c r="T23" i="2"/>
  <c r="U23" i="2" s="1"/>
  <c r="M23" i="2"/>
  <c r="M22" i="2"/>
  <c r="H22" i="2"/>
  <c r="T22" i="2" s="1"/>
  <c r="U22" i="2" s="1"/>
  <c r="T21" i="2"/>
  <c r="U21" i="2" s="1"/>
  <c r="M21" i="2"/>
  <c r="T20" i="2"/>
  <c r="U20" i="2" s="1"/>
  <c r="M20" i="2"/>
  <c r="T19" i="2"/>
  <c r="U19" i="2" s="1"/>
  <c r="M19" i="2"/>
  <c r="T18" i="2"/>
  <c r="U18" i="2" s="1"/>
  <c r="M18" i="2"/>
  <c r="T17" i="2"/>
  <c r="U17" i="2" s="1"/>
  <c r="M17" i="2"/>
  <c r="T136" i="2" l="1"/>
  <c r="U136" i="2" s="1"/>
  <c r="T134" i="2"/>
  <c r="U134" i="2" s="1"/>
  <c r="T128" i="2"/>
  <c r="U128"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CASTILLO</author>
    <author>CLAUDIA MARCELA HERNANDEZ REYES</author>
    <author>Santiago Quevedo Hernandez</author>
    <author>ANDRES FELIPE CASTILLO BECERRA</author>
  </authors>
  <commentList>
    <comment ref="J16" authorId="0" shapeId="0" xr:uid="{DA5A1200-0654-44B7-BCEE-088BD9E069A8}">
      <text>
        <r>
          <rPr>
            <sz val="9"/>
            <color indexed="81"/>
            <rFont val="Tahoma"/>
            <family val="2"/>
          </rPr>
          <t xml:space="preserve">
SI: Modificación
NUEVO: Agregar ITEM
ELIMINAR</t>
        </r>
      </text>
    </comment>
    <comment ref="H64" authorId="1" shapeId="0" xr:uid="{686101F9-66E1-4D30-8FBB-E9BE14EEAD86}">
      <text>
        <r>
          <rPr>
            <b/>
            <sz val="9"/>
            <color indexed="81"/>
            <rFont val="Tahoma"/>
            <family val="2"/>
          </rPr>
          <t>CLAUDIA MARCELA HERNANDEZ REYES:</t>
        </r>
        <r>
          <rPr>
            <sz val="9"/>
            <color indexed="81"/>
            <rFont val="Tahoma"/>
            <family val="2"/>
          </rPr>
          <t xml:space="preserve">
CDP 218 RP 493</t>
        </r>
      </text>
    </comment>
    <comment ref="H65" authorId="1" shapeId="0" xr:uid="{B5265D6A-EC6A-44F7-B76A-1CFBF390C6C3}">
      <text>
        <r>
          <rPr>
            <b/>
            <sz val="9"/>
            <color indexed="81"/>
            <rFont val="Tahoma"/>
            <family val="2"/>
          </rPr>
          <t>CLAUDIA MARCELA HERNANDEZ REYES:</t>
        </r>
        <r>
          <rPr>
            <sz val="9"/>
            <color indexed="81"/>
            <rFont val="Tahoma"/>
            <family val="2"/>
          </rPr>
          <t xml:space="preserve">
CDP 217 Y RP 492</t>
        </r>
      </text>
    </comment>
    <comment ref="H67" authorId="1" shapeId="0" xr:uid="{4F0FE686-65B6-4D58-94A6-D6FF8326A2FB}">
      <text>
        <r>
          <rPr>
            <b/>
            <sz val="9"/>
            <color indexed="81"/>
            <rFont val="Tahoma"/>
            <family val="2"/>
          </rPr>
          <t>CLAUDIA MARCELA HERNANDEZ REYES:</t>
        </r>
        <r>
          <rPr>
            <sz val="9"/>
            <color indexed="81"/>
            <rFont val="Tahoma"/>
            <family val="2"/>
          </rPr>
          <t xml:space="preserve">
Se debe realizar modificación de auxiliar</t>
        </r>
      </text>
    </comment>
    <comment ref="H68" authorId="1" shapeId="0" xr:uid="{0C16858F-8012-41D3-B347-6EC52F0FE82B}">
      <text>
        <r>
          <rPr>
            <b/>
            <sz val="9"/>
            <color indexed="81"/>
            <rFont val="Tahoma"/>
            <family val="2"/>
          </rPr>
          <t>CLAUDIA MARCELA HERNANDEZ REYES:</t>
        </r>
        <r>
          <rPr>
            <sz val="9"/>
            <color indexed="81"/>
            <rFont val="Tahoma"/>
            <family val="2"/>
          </rPr>
          <t xml:space="preserve">
CDP 216 y RP 353</t>
        </r>
      </text>
    </comment>
    <comment ref="H69" authorId="1" shapeId="0" xr:uid="{0CA74E1D-B00B-4393-9B0B-F2B4717656CF}">
      <text>
        <r>
          <rPr>
            <b/>
            <sz val="9"/>
            <color indexed="81"/>
            <rFont val="Tahoma"/>
            <family val="2"/>
          </rPr>
          <t>CLAUDIA MARCELA HERNANDEZ REYES:</t>
        </r>
        <r>
          <rPr>
            <sz val="9"/>
            <color indexed="81"/>
            <rFont val="Tahoma"/>
            <family val="2"/>
          </rPr>
          <t xml:space="preserve">
CDP 216 y RP 353</t>
        </r>
      </text>
    </comment>
    <comment ref="E92" authorId="1" shapeId="0" xr:uid="{2987607C-0657-42B8-A318-CC9F7FD53F90}">
      <text>
        <r>
          <rPr>
            <b/>
            <sz val="9"/>
            <color indexed="81"/>
            <rFont val="Tahoma"/>
            <family val="2"/>
          </rPr>
          <t>CLAUDIA MARCELA HERNANDEZ REYES:</t>
        </r>
        <r>
          <rPr>
            <sz val="9"/>
            <color indexed="81"/>
            <rFont val="Tahoma"/>
            <family val="2"/>
          </rPr>
          <t xml:space="preserve">
Verificar Código si es membresía
</t>
        </r>
      </text>
    </comment>
    <comment ref="E97" authorId="2" shapeId="0" xr:uid="{CFF7D704-BCB6-40A2-BD4D-DA7862AFA551}">
      <text>
        <r>
          <rPr>
            <b/>
            <sz val="9"/>
            <color indexed="81"/>
            <rFont val="Tahoma"/>
            <family val="2"/>
          </rPr>
          <t>Santiago Quevedo Hernandez:</t>
        </r>
        <r>
          <rPr>
            <sz val="9"/>
            <color indexed="81"/>
            <rFont val="Tahoma"/>
            <family val="2"/>
          </rPr>
          <t xml:space="preserve">
verificar código por el objeto</t>
        </r>
      </text>
    </comment>
    <comment ref="K98" authorId="2" shapeId="0" xr:uid="{9CEA39E2-56E3-48FD-9712-CF60A9761D99}">
      <text>
        <r>
          <rPr>
            <b/>
            <sz val="9"/>
            <color indexed="81"/>
            <rFont val="Tahoma"/>
            <family val="2"/>
          </rPr>
          <t>Santiago Quevedo Hernandez:</t>
        </r>
        <r>
          <rPr>
            <sz val="9"/>
            <color indexed="81"/>
            <rFont val="Tahoma"/>
            <family val="2"/>
          </rPr>
          <t xml:space="preserve">
POA 1320 - GASTOS BANCARIOS 2026</t>
        </r>
      </text>
    </comment>
    <comment ref="C117" authorId="1" shapeId="0" xr:uid="{C466C569-3B47-4C3D-B8AC-734DF9DB902D}">
      <text>
        <r>
          <rPr>
            <b/>
            <sz val="9"/>
            <color indexed="81"/>
            <rFont val="Tahoma"/>
            <family val="2"/>
          </rPr>
          <t>CLAUDIA MARCELA HERNANDEZ REYES:</t>
        </r>
        <r>
          <rPr>
            <sz val="9"/>
            <color indexed="81"/>
            <rFont val="Tahoma"/>
            <family val="2"/>
          </rPr>
          <t xml:space="preserve">
1335 SERVICIOS PÚBLICOS</t>
        </r>
      </text>
    </comment>
    <comment ref="C118" authorId="1" shapeId="0" xr:uid="{FF1E637C-F26A-405B-9828-373FCB957275}">
      <text>
        <r>
          <rPr>
            <b/>
            <sz val="9"/>
            <color indexed="81"/>
            <rFont val="Tahoma"/>
            <family val="2"/>
          </rPr>
          <t>CLAUDIA MARCELA HERNANDEZ REYES:</t>
        </r>
        <r>
          <rPr>
            <sz val="9"/>
            <color indexed="81"/>
            <rFont val="Tahoma"/>
            <family val="2"/>
          </rPr>
          <t xml:space="preserve">
1335 SERVICIOS PÚBLICOS</t>
        </r>
      </text>
    </comment>
    <comment ref="T134" authorId="3" shapeId="0" xr:uid="{F94E51EE-E7EE-43E4-A291-1AC20FBEE01C}">
      <text>
        <r>
          <rPr>
            <b/>
            <sz val="9"/>
            <color indexed="81"/>
            <rFont val="Tahoma"/>
            <family val="2"/>
          </rPr>
          <t xml:space="preserve">CTO 820 DE 2025 EJECUTADO
$ 118.830.947 </t>
        </r>
      </text>
    </comment>
    <comment ref="U134" authorId="3" shapeId="0" xr:uid="{1D2961E7-7C67-4CE3-907C-4B24FFEF2DCB}">
      <text>
        <r>
          <rPr>
            <b/>
            <sz val="9"/>
            <color indexed="81"/>
            <rFont val="Tahoma"/>
            <family val="2"/>
          </rPr>
          <t xml:space="preserve">CTO 820 DE 2025 EJECUTADO
$ 118.830.947 </t>
        </r>
      </text>
    </comment>
    <comment ref="L143" authorId="1" shapeId="0" xr:uid="{246F714E-5823-47AF-B7A5-8AD3A1F621B5}">
      <text>
        <r>
          <rPr>
            <b/>
            <sz val="9"/>
            <color indexed="81"/>
            <rFont val="Tahoma"/>
            <family val="2"/>
          </rPr>
          <t>CLAUDIA MARCELA HERNANDEZ REYES:</t>
        </r>
        <r>
          <rPr>
            <sz val="9"/>
            <color indexed="81"/>
            <rFont val="Tahoma"/>
            <family val="2"/>
          </rPr>
          <t xml:space="preserve">
Contratación</t>
        </r>
      </text>
    </comment>
    <comment ref="L147" authorId="1" shapeId="0" xr:uid="{3B404A0C-D610-4B4D-B556-6E2FC268BDC9}">
      <text>
        <r>
          <rPr>
            <b/>
            <sz val="9"/>
            <color indexed="81"/>
            <rFont val="Tahoma"/>
            <family val="2"/>
          </rPr>
          <t>CLAUDIA MARCELA HERNANDEZ REYES:</t>
        </r>
        <r>
          <rPr>
            <sz val="9"/>
            <color indexed="81"/>
            <rFont val="Tahoma"/>
            <family val="2"/>
          </rPr>
          <t xml:space="preserve">
Contratación</t>
        </r>
      </text>
    </comment>
    <comment ref="G166" authorId="1" shapeId="0" xr:uid="{571CB4CA-4758-42BE-B343-8096195F98EB}">
      <text>
        <r>
          <rPr>
            <b/>
            <sz val="9"/>
            <color indexed="81"/>
            <rFont val="Tahoma"/>
            <family val="2"/>
          </rPr>
          <t>CLAUDIA MARCELA HERNANDEZ REYES:</t>
        </r>
        <r>
          <rPr>
            <sz val="9"/>
            <color indexed="81"/>
            <rFont val="Tahoma"/>
            <family val="2"/>
          </rPr>
          <t xml:space="preserve">
Se unifica objeto en un solo fun</t>
        </r>
      </text>
    </comment>
    <comment ref="L167" authorId="1" shapeId="0" xr:uid="{66BBE593-EF6C-4454-B6A7-B88C95300F67}">
      <text>
        <r>
          <rPr>
            <b/>
            <sz val="9"/>
            <color indexed="81"/>
            <rFont val="Tahoma"/>
            <family val="2"/>
          </rPr>
          <t>CLAUDIA MARCELA HERNANDEZ REYES:</t>
        </r>
        <r>
          <rPr>
            <sz val="9"/>
            <color indexed="81"/>
            <rFont val="Tahoma"/>
            <family val="2"/>
          </rPr>
          <t xml:space="preserve">
Contratación</t>
        </r>
      </text>
    </comment>
    <comment ref="L212" authorId="1" shapeId="0" xr:uid="{3E1B2AD2-2A6C-4BBE-B928-1608D2F0BEA3}">
      <text>
        <r>
          <rPr>
            <b/>
            <sz val="9"/>
            <color indexed="81"/>
            <rFont val="Tahoma"/>
            <family val="2"/>
          </rPr>
          <t>CLAUDIA MARCELA HERNANDEZ REYES:</t>
        </r>
        <r>
          <rPr>
            <sz val="9"/>
            <color indexed="81"/>
            <rFont val="Tahoma"/>
            <family val="2"/>
          </rPr>
          <t xml:space="preserve">
Contratación</t>
        </r>
      </text>
    </comment>
    <comment ref="H217" authorId="2" shapeId="0" xr:uid="{0DCC21D2-8811-438C-A70D-D36FF9597C54}">
      <text>
        <r>
          <rPr>
            <b/>
            <sz val="9"/>
            <color indexed="81"/>
            <rFont val="Tahoma"/>
            <family val="2"/>
          </rPr>
          <t>Santiago Quevedo Hernandez:</t>
        </r>
        <r>
          <rPr>
            <sz val="9"/>
            <color indexed="81"/>
            <rFont val="Tahoma"/>
            <family val="2"/>
          </rPr>
          <t xml:space="preserve">
no encontre la apropiación en el goobi</t>
        </r>
      </text>
    </comment>
    <comment ref="L218" authorId="3" shapeId="0" xr:uid="{5A899C46-6B6B-4F0A-BE64-F21E8FB012D3}">
      <text>
        <r>
          <rPr>
            <b/>
            <sz val="9"/>
            <color indexed="81"/>
            <rFont val="Tahoma"/>
            <family val="2"/>
          </rPr>
          <t>Verificar Equipos: se colocaron codigos</t>
        </r>
        <r>
          <rPr>
            <sz val="9"/>
            <color indexed="81"/>
            <rFont val="Tahoma"/>
            <family val="2"/>
          </rPr>
          <t xml:space="preserve">
</t>
        </r>
      </text>
    </comment>
    <comment ref="L219" authorId="1" shapeId="0" xr:uid="{BE0BB486-34F5-4FBA-8596-5124FB51C883}">
      <text>
        <r>
          <rPr>
            <b/>
            <sz val="9"/>
            <color indexed="81"/>
            <rFont val="Tahoma"/>
            <family val="2"/>
          </rPr>
          <t>CLAUDIA MARCELA HERNANDEZ REYES:</t>
        </r>
        <r>
          <rPr>
            <sz val="9"/>
            <color indexed="81"/>
            <rFont val="Tahoma"/>
            <family val="2"/>
          </rPr>
          <t xml:space="preserve">
Contratación</t>
        </r>
      </text>
    </comment>
    <comment ref="L220" authorId="1" shapeId="0" xr:uid="{A9D9AEF6-896B-46D9-A239-27A832441E85}">
      <text>
        <r>
          <rPr>
            <b/>
            <sz val="9"/>
            <color indexed="81"/>
            <rFont val="Tahoma"/>
            <family val="2"/>
          </rPr>
          <t>CLAUDIA MARCELA HERNANDEZ REYES:</t>
        </r>
        <r>
          <rPr>
            <sz val="9"/>
            <color indexed="81"/>
            <rFont val="Tahoma"/>
            <family val="2"/>
          </rPr>
          <t xml:space="preserve">
Contratación</t>
        </r>
      </text>
    </comment>
    <comment ref="L227" authorId="1" shapeId="0" xr:uid="{DD458E08-50E1-4AFE-9CE4-AA02193A4070}">
      <text>
        <r>
          <rPr>
            <b/>
            <sz val="9"/>
            <color indexed="81"/>
            <rFont val="Tahoma"/>
            <family val="2"/>
          </rPr>
          <t>CLAUDIA MARCELA HERNANDEZ REYES:</t>
        </r>
        <r>
          <rPr>
            <sz val="9"/>
            <color indexed="81"/>
            <rFont val="Tahoma"/>
            <family val="2"/>
          </rPr>
          <t xml:space="preserve">
Contratación</t>
        </r>
      </text>
    </comment>
    <comment ref="L228" authorId="1" shapeId="0" xr:uid="{5E62BE4E-AB7B-4738-B1E1-889CFEEB9A94}">
      <text>
        <r>
          <rPr>
            <b/>
            <sz val="9"/>
            <color indexed="81"/>
            <rFont val="Tahoma"/>
            <family val="2"/>
          </rPr>
          <t>CLAUDIA MARCELA HERNANDEZ REYES:</t>
        </r>
        <r>
          <rPr>
            <sz val="9"/>
            <color indexed="81"/>
            <rFont val="Tahoma"/>
            <family val="2"/>
          </rPr>
          <t xml:space="preserve">
Contratación</t>
        </r>
      </text>
    </comment>
    <comment ref="L244" authorId="1" shapeId="0" xr:uid="{C4BFE916-3EC6-4FCA-ABFA-CA46E8794B0A}">
      <text>
        <r>
          <rPr>
            <b/>
            <sz val="9"/>
            <color indexed="81"/>
            <rFont val="Tahoma"/>
            <family val="2"/>
          </rPr>
          <t>CLAUDIA MARCELA HERNANDEZ REYES:</t>
        </r>
        <r>
          <rPr>
            <sz val="9"/>
            <color indexed="81"/>
            <rFont val="Tahoma"/>
            <family val="2"/>
          </rPr>
          <t xml:space="preserve">
Contratación</t>
        </r>
      </text>
    </comment>
    <comment ref="G259" authorId="1" shapeId="0" xr:uid="{89923BA3-55E1-493A-80AE-33C041872033}">
      <text>
        <r>
          <rPr>
            <b/>
            <sz val="9"/>
            <color indexed="81"/>
            <rFont val="Tahoma"/>
            <family val="2"/>
          </rPr>
          <t>CLAUDIA MARCELA HERNANDEZ REYES:</t>
        </r>
        <r>
          <rPr>
            <sz val="9"/>
            <color indexed="81"/>
            <rFont val="Tahoma"/>
            <family val="2"/>
          </rPr>
          <t xml:space="preserve">
verificar objeto y código, no es coherente</t>
        </r>
      </text>
    </comment>
    <comment ref="G265" authorId="1" shapeId="0" xr:uid="{7B2DEDB8-63A2-4644-AC7D-EA733466A8A5}">
      <text>
        <r>
          <rPr>
            <b/>
            <sz val="9"/>
            <color indexed="81"/>
            <rFont val="Tahoma"/>
            <family val="2"/>
          </rPr>
          <t>CLAUDIA MARCELA HERNANDEZ REYES:</t>
        </r>
        <r>
          <rPr>
            <sz val="9"/>
            <color indexed="81"/>
            <rFont val="Tahoma"/>
            <family val="2"/>
          </rPr>
          <t xml:space="preserve">
Prestar el servicio para la elaboración e impresión del material de divulgación requerido por la Universidad Pedagógica Nacional, para espacios institucionales a cargo del Centro de Egresados.</t>
        </r>
      </text>
    </comment>
    <comment ref="L269" authorId="1" shapeId="0" xr:uid="{EDAF72AA-743D-4D3F-BFBE-F618061FEBE6}">
      <text>
        <r>
          <rPr>
            <b/>
            <sz val="9"/>
            <color indexed="81"/>
            <rFont val="Tahoma"/>
            <family val="2"/>
          </rPr>
          <t>CLAUDIA MARCELA HERNANDEZ REYES:</t>
        </r>
        <r>
          <rPr>
            <sz val="9"/>
            <color indexed="81"/>
            <rFont val="Tahoma"/>
            <family val="2"/>
          </rPr>
          <t xml:space="preserve">
Contratación</t>
        </r>
      </text>
    </comment>
    <comment ref="L271" authorId="1" shapeId="0" xr:uid="{F809A51E-5F70-4A4A-9F56-44ACDC1152FD}">
      <text>
        <r>
          <rPr>
            <b/>
            <sz val="9"/>
            <color indexed="81"/>
            <rFont val="Tahoma"/>
            <family val="2"/>
          </rPr>
          <t>CLAUDIA MARCELA HERNANDEZ REYES:</t>
        </r>
        <r>
          <rPr>
            <sz val="9"/>
            <color indexed="81"/>
            <rFont val="Tahoma"/>
            <family val="2"/>
          </rPr>
          <t xml:space="preserve">
Contratación</t>
        </r>
      </text>
    </comment>
    <comment ref="L272" authorId="1" shapeId="0" xr:uid="{EA007840-AD9D-4B18-99C0-5EA0A2ACDB56}">
      <text>
        <r>
          <rPr>
            <b/>
            <sz val="9"/>
            <color indexed="81"/>
            <rFont val="Tahoma"/>
            <family val="2"/>
          </rPr>
          <t>CLAUDIA MARCELA HERNANDEZ REYES:</t>
        </r>
        <r>
          <rPr>
            <sz val="9"/>
            <color indexed="81"/>
            <rFont val="Tahoma"/>
            <family val="2"/>
          </rPr>
          <t xml:space="preserve">
Contratación</t>
        </r>
      </text>
    </comment>
    <comment ref="L273" authorId="1" shapeId="0" xr:uid="{9BFB2521-A44D-42C0-9C9A-3F33CEDF6921}">
      <text>
        <r>
          <rPr>
            <b/>
            <sz val="9"/>
            <color indexed="81"/>
            <rFont val="Tahoma"/>
            <family val="2"/>
          </rPr>
          <t>CLAUDIA MARCELA HERNANDEZ REYES:</t>
        </r>
        <r>
          <rPr>
            <sz val="9"/>
            <color indexed="81"/>
            <rFont val="Tahoma"/>
            <family val="2"/>
          </rPr>
          <t xml:space="preserve">
Contratación</t>
        </r>
      </text>
    </comment>
    <comment ref="L274" authorId="1" shapeId="0" xr:uid="{B9181E1A-161F-4FE6-80BC-873E9D3038B6}">
      <text>
        <r>
          <rPr>
            <b/>
            <sz val="9"/>
            <color indexed="81"/>
            <rFont val="Tahoma"/>
            <family val="2"/>
          </rPr>
          <t>CLAUDIA MARCELA HERNANDEZ REYES:</t>
        </r>
        <r>
          <rPr>
            <sz val="9"/>
            <color indexed="81"/>
            <rFont val="Tahoma"/>
            <family val="2"/>
          </rPr>
          <t xml:space="preserve">
Contratación</t>
        </r>
      </text>
    </comment>
    <comment ref="L275" authorId="1" shapeId="0" xr:uid="{FDE8F583-3FA0-4E5C-80CC-7A8F433BC5B9}">
      <text>
        <r>
          <rPr>
            <b/>
            <sz val="9"/>
            <color indexed="81"/>
            <rFont val="Tahoma"/>
            <family val="2"/>
          </rPr>
          <t>CLAUDIA MARCELA HERNANDEZ REYES:</t>
        </r>
        <r>
          <rPr>
            <sz val="9"/>
            <color indexed="81"/>
            <rFont val="Tahoma"/>
            <family val="2"/>
          </rPr>
          <t xml:space="preserve">
Contratación</t>
        </r>
      </text>
    </comment>
    <comment ref="L308" authorId="1" shapeId="0" xr:uid="{BEB36E27-78CA-44EB-9043-5BA1B4B40940}">
      <text>
        <r>
          <rPr>
            <b/>
            <sz val="9"/>
            <color indexed="81"/>
            <rFont val="Tahoma"/>
            <family val="2"/>
          </rPr>
          <t>CLAUDIA MARCELA HERNANDEZ REYES:</t>
        </r>
        <r>
          <rPr>
            <sz val="9"/>
            <color indexed="81"/>
            <rFont val="Tahoma"/>
            <family val="2"/>
          </rPr>
          <t xml:space="preserve">
Contratación</t>
        </r>
      </text>
    </comment>
    <comment ref="G316" authorId="2" shapeId="0" xr:uid="{3863BA36-939C-4DA3-BFB5-D1B64962B4D3}">
      <text>
        <r>
          <rPr>
            <b/>
            <sz val="9"/>
            <color indexed="81"/>
            <rFont val="Tahoma"/>
            <family val="2"/>
          </rPr>
          <t>Santiago Quevedo Hernandez:</t>
        </r>
        <r>
          <rPr>
            <sz val="9"/>
            <color indexed="81"/>
            <rFont val="Tahoma"/>
            <family val="2"/>
          </rPr>
          <t xml:space="preserve">
verificar en el momento de requeriri el cdp, por el objeto y el código</t>
        </r>
      </text>
    </comment>
    <comment ref="H324" authorId="1" shapeId="0" xr:uid="{DF01C4A4-BF26-4A18-80D3-0602D8845E6F}">
      <text>
        <r>
          <rPr>
            <b/>
            <sz val="9"/>
            <color indexed="81"/>
            <rFont val="Tahoma"/>
            <family val="2"/>
          </rPr>
          <t>CLAUDIA MARCELA HERNANDEZ REYES:</t>
        </r>
        <r>
          <rPr>
            <sz val="9"/>
            <color indexed="81"/>
            <rFont val="Tahoma"/>
            <family val="2"/>
          </rPr>
          <t xml:space="preserve">
CDP 411 y RP 419</t>
        </r>
      </text>
    </comment>
    <comment ref="M367" authorId="3" shapeId="0" xr:uid="{F8796031-74A2-4583-A316-E4D00E1026BF}">
      <text>
        <r>
          <rPr>
            <b/>
            <sz val="9"/>
            <color indexed="81"/>
            <rFont val="Tahoma"/>
            <family val="2"/>
          </rPr>
          <t>Objeto: Contratar la prestación del servicio de vigilancia y seguridad privada para las personas y bienes muebles e
inmuebles de la Universidad Pedagógica Nacional.</t>
        </r>
      </text>
    </comment>
    <comment ref="M368" authorId="3" shapeId="0" xr:uid="{42548A9C-1FBA-476F-8D75-1471AF20EEDB}">
      <text>
        <r>
          <rPr>
            <b/>
            <sz val="9"/>
            <color indexed="81"/>
            <rFont val="Tahoma"/>
            <family val="2"/>
          </rPr>
          <t>Objeto: CONTRATAR EL SERVICIO DE ASEO Y CAFETERÍA PARA LA UNIVERSIDAD PEDAGÓGICA NACIONAL</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ANDRES CASTILLO</author>
  </authors>
  <commentList>
    <comment ref="J3" authorId="0" shapeId="0" xr:uid="{36742275-64FB-4130-B544-6BD968B327CB}">
      <text>
        <r>
          <rPr>
            <sz val="9"/>
            <color indexed="81"/>
            <rFont val="Tahoma"/>
            <family val="2"/>
          </rPr>
          <t xml:space="preserve">
SI: Modificación
NUEVO: Agregar ITEM
ELIMINAR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ANDRES CASTILLO</author>
  </authors>
  <commentList>
    <comment ref="J3" authorId="0" shapeId="0" xr:uid="{7E06C858-38C7-4CD9-A9E4-284737AD0128}">
      <text>
        <r>
          <rPr>
            <sz val="9"/>
            <color indexed="81"/>
            <rFont val="Tahoma"/>
            <family val="2"/>
          </rPr>
          <t xml:space="preserve">
SI: Modificación
NUEVO: Agregar ITEM
ELIMINAR</t>
        </r>
      </text>
    </comment>
  </commentList>
</comments>
</file>

<file path=xl/sharedStrings.xml><?xml version="1.0" encoding="utf-8"?>
<sst xmlns="http://schemas.openxmlformats.org/spreadsheetml/2006/main" count="10352" uniqueCount="953">
  <si>
    <t>2.1.1.01.03.093</t>
  </si>
  <si>
    <t>20.01</t>
  </si>
  <si>
    <t>Prima o auxilio de Maternidad</t>
  </si>
  <si>
    <t>VICERRECTORÍA ADMINISTRATIVA Y FINANCIERA</t>
  </si>
  <si>
    <t>2.1.2.02.02.006</t>
  </si>
  <si>
    <t>10.22</t>
  </si>
  <si>
    <t>Servicios de alojamiento; servicios de suministro de comidas y bebidas; servicios de transporte; y servicios de distribución de electricidad, gas y agua</t>
  </si>
  <si>
    <t>2.1.2.02.02.007</t>
  </si>
  <si>
    <t>Servicios financieros y servicios conexos, servicios inmobiliarios y servicios de leasing</t>
  </si>
  <si>
    <t>2.1.2.02.02.008</t>
  </si>
  <si>
    <t>Servicios prestados a las empresas y servicios de producción</t>
  </si>
  <si>
    <t>2.1.2.02.02.009</t>
  </si>
  <si>
    <t>Servicios para la comunidad, sociales y personales</t>
  </si>
  <si>
    <t>2.1.3.08.02</t>
  </si>
  <si>
    <t>21.20.01</t>
  </si>
  <si>
    <t>VICERRECTORÍA DE GESTIÓN UNIVERSITARIA</t>
  </si>
  <si>
    <t>Centro de Egresados</t>
  </si>
  <si>
    <t>2.1.5.01.03</t>
  </si>
  <si>
    <t>Otros bienes transportables (excepto productos metálicos, maquinaria y equipo)</t>
  </si>
  <si>
    <t>Centro de Lenguas</t>
  </si>
  <si>
    <t>2.1.5.01.04</t>
  </si>
  <si>
    <t>Productos metálicos, maquinaria y equipo</t>
  </si>
  <si>
    <t>2.1.5.02.06</t>
  </si>
  <si>
    <t>Comercio y distribución; alojamiento; servicios de suministro de comidas y bebidas; servicios de transporte; y servicios de distribución de electricidad, gas y agua</t>
  </si>
  <si>
    <t>2.1.5.02.07</t>
  </si>
  <si>
    <t>Servicios financieros y servicios conexos; servicios inmobiliarios; y servicios de arrendamiento y leasing</t>
  </si>
  <si>
    <t>2.1.2.02.01.003</t>
  </si>
  <si>
    <t>VICERRECTORÍA ACADÉMICA</t>
  </si>
  <si>
    <t xml:space="preserve"> PLAN ANUAL DE ADQUISICIONES VIGENCIA  2026</t>
  </si>
  <si>
    <t xml:space="preserve">UNIVERSIDAD PEDAGÓGICA NACIONAL </t>
  </si>
  <si>
    <t>NIT 899999124-4</t>
  </si>
  <si>
    <t>Dirección: Calle  72 #11-86</t>
  </si>
  <si>
    <t>Teléfono: 5941894</t>
  </si>
  <si>
    <t>Página Web: www.pedagogica.edu.co</t>
  </si>
  <si>
    <t>2.1.3.07.02.012.02</t>
  </si>
  <si>
    <t>CARACTERIZACION POBLACIONES</t>
  </si>
  <si>
    <t>TRAZADOR EQUIDAD DE GENERO</t>
  </si>
  <si>
    <t>CENTRO RESPONSABILIDAD</t>
  </si>
  <si>
    <t>CENTRO DE COSTOS</t>
  </si>
  <si>
    <t>ÁREA</t>
  </si>
  <si>
    <t>Código Completo</t>
  </si>
  <si>
    <t>CONCEPTO</t>
  </si>
  <si>
    <t>DESCRIPCIÓN</t>
  </si>
  <si>
    <t>PRESUPUESTO 2026</t>
  </si>
  <si>
    <t>Incluir en el PAA SECOP</t>
  </si>
  <si>
    <t>Modificaciones o ITEM nuevos</t>
  </si>
  <si>
    <t>ITEM SECOP</t>
  </si>
  <si>
    <t>Código UNSPSC (cada código separado por ;)</t>
  </si>
  <si>
    <t>Descripción (Objeto)</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</si>
  <si>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</si>
  <si>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</si>
  <si>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</si>
  <si>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</si>
  <si>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</si>
  <si>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</si>
  <si>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</si>
  <si>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</si>
  <si>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</si>
  <si>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</si>
  <si>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</si>
  <si>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</si>
  <si>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</si>
  <si>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</si>
  <si>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</si>
  <si>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</si>
  <si>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</si>
  <si>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Impacto</t>
  </si>
  <si>
    <t>GRUPO ETARIO</t>
  </si>
  <si>
    <t>ENFOQUE DIFERENCIAL</t>
  </si>
  <si>
    <t>Categoría</t>
  </si>
  <si>
    <t>Subcategoría</t>
  </si>
  <si>
    <t>1331 CAJA MENOR</t>
  </si>
  <si>
    <t xml:space="preserve">Dirección de Servicios Generales </t>
  </si>
  <si>
    <t>2.1.2.01.01.003.01.02</t>
  </si>
  <si>
    <t>Bombas, compresores, motores de fuerza hidráulica y motores de potencia neumática y válvulas y sus partes y piezas Soporte Institucional</t>
  </si>
  <si>
    <t>Gastos por Caja Menor</t>
  </si>
  <si>
    <t>NO</t>
  </si>
  <si>
    <t>CAJA MENOR</t>
  </si>
  <si>
    <t>No  Aplica</t>
  </si>
  <si>
    <t>Meses</t>
  </si>
  <si>
    <t>CCE-15II03</t>
  </si>
  <si>
    <t>NA</t>
  </si>
  <si>
    <t>DIRECCIÓN DE CONTRATACION UNIVERSIDAD PEDAGOGICA NACIONAL</t>
  </si>
  <si>
    <t>CO-DC</t>
  </si>
  <si>
    <t>601 5941894</t>
  </si>
  <si>
    <t>contratacion@pedagogica.edu.co</t>
  </si>
  <si>
    <t>SI</t>
  </si>
  <si>
    <t>Directo</t>
  </si>
  <si>
    <t>Todas</t>
  </si>
  <si>
    <t>Todos</t>
  </si>
  <si>
    <t>No Aplica</t>
  </si>
  <si>
    <t>2.1.2.01.01.003.02.02</t>
  </si>
  <si>
    <t>Máquinas herramientas y sus partes, 
piezas y accesorios</t>
  </si>
  <si>
    <t>2.1.2.01.01.003.02.07</t>
  </si>
  <si>
    <t>Aparatos de uso doméstico y sus partes y piezas</t>
  </si>
  <si>
    <t>2.1.2.01.01.003.02.08</t>
  </si>
  <si>
    <t>Otra maquinaria para usos especiales y sus partes y piezas</t>
  </si>
  <si>
    <t>2.1.2.01.01.003.03.01</t>
  </si>
  <si>
    <t>Máquinas para oficina y contabilidad, y sus partes y accesorios</t>
  </si>
  <si>
    <t>2.1.2.01.01.003.03.02</t>
  </si>
  <si>
    <t>Maquinaria de informática y sus partes, piezas y accesorios</t>
  </si>
  <si>
    <t>2.1.2.01.01.003.04.02</t>
  </si>
  <si>
    <t>Aparatos de control eléctrico y distribución de electricidad y sus partes y piezas</t>
  </si>
  <si>
    <t>2.1.2.01.01.003.05.02</t>
  </si>
  <si>
    <t>Aparatos transmisores de televisión y radio; televisión, video y cámaras digitales; teléfonos</t>
  </si>
  <si>
    <t>2.1.2.01.01.003.05.03</t>
  </si>
  <si>
    <t>Radiorreceptores y receptores de televisión; aparatos para la grabación y reproducción de sonido y video; micrófonos, altavoces, amplificadores, etc.</t>
  </si>
  <si>
    <t>2.1.2.01.01.003.05.04</t>
  </si>
  <si>
    <t>Partes y piezas de los productos de las clases 4721 a 4733 y 4822</t>
  </si>
  <si>
    <t>2.1.2.01.01.003.05.05</t>
  </si>
  <si>
    <t>Discos, cintas, dispositivos de almacenamiento en estado sólido no volátiles y otros medios, no grabados</t>
  </si>
  <si>
    <t>2.1.2.01.01.003.06.02</t>
  </si>
  <si>
    <t>Instrumentos y aparatos de medición, verificación, análisis, de navegación y para otros fines (excepto instrumentos ópticos); instrumentos de control de procesos industriales, sus partes, piezas y accesorios</t>
  </si>
  <si>
    <t>2.1.2.01.01.004.01.01.01</t>
  </si>
  <si>
    <t>Asientos</t>
  </si>
  <si>
    <t>2.1.2.01.01.004.01.01.02</t>
  </si>
  <si>
    <t>Muebles del tipo utilizado en la oficina</t>
  </si>
  <si>
    <t>2.1.2.01.01.004.01.01.04</t>
  </si>
  <si>
    <t>Otros muebles N.C.P.</t>
  </si>
  <si>
    <t>2.1.2.01.01.004.01.01.06</t>
  </si>
  <si>
    <t>Partes y piezas de muebles</t>
  </si>
  <si>
    <t xml:space="preserve">2.1.2.02.01.000 </t>
  </si>
  <si>
    <t>Agricultura, silvicultura y productos de la pesca</t>
  </si>
  <si>
    <t>2.1.2.02.01.001</t>
  </si>
  <si>
    <t>Minerales, electricidad gas y agua</t>
  </si>
  <si>
    <t>2.1.2.02.01.002</t>
  </si>
  <si>
    <t>Productos alimenticios, bebidas y tabaco; textiles, prendas de vestir y productos de cuero</t>
  </si>
  <si>
    <t>1470 SALUD</t>
  </si>
  <si>
    <t>Vicerrectoría del Cuidado, a Cultura y el Bienestar</t>
  </si>
  <si>
    <t>2.1.2.02.01.004</t>
  </si>
  <si>
    <t xml:space="preserve"> Productos metálicos y paquetes de software</t>
  </si>
  <si>
    <t xml:space="preserve">2.1.2.02.02.005 </t>
  </si>
  <si>
    <t>Servicios de construcción</t>
  </si>
  <si>
    <t xml:space="preserve">Servicios prestados a las empresas y servicios de producción </t>
  </si>
  <si>
    <t>1328 CAPACITACIÓN</t>
  </si>
  <si>
    <t>Dirección de Talento Humano</t>
  </si>
  <si>
    <t>2.1.2.02.02.010</t>
  </si>
  <si>
    <t>Viáticos de los funcionarios en comisión</t>
  </si>
  <si>
    <t>COMISIÓN</t>
  </si>
  <si>
    <t>1480 OTROS DE BIENESTAR</t>
  </si>
  <si>
    <t>Apoyo socioeconómico a estudiantes</t>
  </si>
  <si>
    <t xml:space="preserve">Amparar los apoyos económicos  </t>
  </si>
  <si>
    <t>1320 SOPORTE INSTITUCIONAL GG</t>
  </si>
  <si>
    <t xml:space="preserve">Amparar los apoyos económicos </t>
  </si>
  <si>
    <t>OTROS</t>
  </si>
  <si>
    <t>Afiliación servicios pagos pse - ach</t>
  </si>
  <si>
    <t>2.1.8.05.01.004</t>
  </si>
  <si>
    <t>Sanciones administrativas</t>
  </si>
  <si>
    <t xml:space="preserve">Amparar el pago de las pólizas del convenio 314-2023 suscrito con ATENEA "Programa Jóvenes a la U"  </t>
  </si>
  <si>
    <t>VIGENCIA FUTURA</t>
  </si>
  <si>
    <t>Amparar la prestación del servicio de aseo  de la Universidad Pedagógica Nacional</t>
  </si>
  <si>
    <t>1420 RESTAURANTE</t>
  </si>
  <si>
    <t xml:space="preserve">Suministro de insumos para la operación del restaurante y cafetería de la Universidad Pedagógica Nacional. </t>
  </si>
  <si>
    <t>Amparar el Pago del grupo de pólizas de la Universidad Pedagógica Nacional: Póliza Todo Riesgo Daño Material, Póliza Manejo Global, Póliza Transporte de Valores, Póliza Responsabilidad Civil Extracontractual, Póliza de Automóviles y Responsabilidad Civil Servidores Públicos.</t>
  </si>
  <si>
    <t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t>
  </si>
  <si>
    <t xml:space="preserve">Amparar el Pago de las pólizas correspondientes a los contratos y convenios que se tramitan desde la Rectoría, Vicerrectoría Académica y Vicerrectoría Administrativa y Financiera de la Universidad Pedagógica Nacional </t>
  </si>
  <si>
    <t>Amparar la prestación del servicio de vigilancia y seguridad privada para las personas y bienes muebles e inmuebles de la Universidad Pedagógica Nacional”</t>
  </si>
  <si>
    <t>CCE-02</t>
  </si>
  <si>
    <t>21.10.25</t>
  </si>
  <si>
    <t>1325 SGSI</t>
  </si>
  <si>
    <t>Dirección de Tecnologías de la Información</t>
  </si>
  <si>
    <t>2.1.2.02.02.008 </t>
  </si>
  <si>
    <t xml:space="preserve">Prestar el servicio integral de conectividad (Canal de Datos, Internet y Wifi dedicado) con los equipos necesarios instalados y configurados sobre la plataforma tecnológica de la Universidad Pedagógica Nacional. </t>
  </si>
  <si>
    <t>1332 - ARRENDAMIENTOS</t>
  </si>
  <si>
    <t>Servicios financieros y servicios conexos; servicios inmobiliarios; y servicios de
arrendamiento y leasing</t>
  </si>
  <si>
    <t>ARRIENDOS</t>
  </si>
  <si>
    <t xml:space="preserve">Amparar el canon de arrendamiento del Contrato No.899 de 2003 - ubicado en la Cra 22#73-45. (Sección Educación Inicial del Instituto Pedagógico Nacional) . </t>
  </si>
  <si>
    <t>Amparar el canon de arrendamiento del Contrato No.899 de 2003 - ubicado en la Cra 22#73-45. (Sección Educación Inicial del Instituto Pedagógico Nacional) . Según  Acuerdo 026 del 24 de octubre  de 2023, del Consejo Superior - Vigencia futura 2024.</t>
  </si>
  <si>
    <t xml:space="preserve">Amparar el canon de arrendamiento del Contrato No. 898 de 2003 - ubicado en la Cra 22#73-31 (Sección Educación Inicial del Instituto Pedagógico Nacional). </t>
  </si>
  <si>
    <t xml:space="preserve">Amparar el canon de arrendamiento de los inmuebles de la UPN  </t>
  </si>
  <si>
    <t>Amparar el canon de arrendamiento del Contrato Arriendo No. 002 de  AK 15 No. 80- 52- CENTRO DE LENGUAS</t>
  </si>
  <si>
    <t>Amparar el canon de arrendamiento del Contrato de Arriendo No 536 del 2021, ubicado en la carrera 9 No 70-69 de la ciudad de Bogotá D.C </t>
  </si>
  <si>
    <t>Amparar el pago de los SOAT "Seguro Obligatorio De Automóviles" de los vehículos de  propiedad de la Universidad Pedagógica Nacional</t>
  </si>
  <si>
    <t>AVANCE</t>
  </si>
  <si>
    <t xml:space="preserve">Plan de capacitación para la vigencia </t>
  </si>
  <si>
    <t>CAPACITACIÓN</t>
  </si>
  <si>
    <t>Oficina de Relaciones Internacionales</t>
  </si>
  <si>
    <t>2.1.3.03.03.001</t>
  </si>
  <si>
    <t>Membresías</t>
  </si>
  <si>
    <t>Amparar el pago de la cuota anual del Consejo de Educación Popular de América Latina y el Caribe - CEAAL</t>
  </si>
  <si>
    <t>MEMBRESÍA</t>
  </si>
  <si>
    <t>RECTORÍA</t>
  </si>
  <si>
    <t>Amparar el pago de la cuota anual de la Asociación Universitaria Iberoamericana de Postgrados - AUIP</t>
  </si>
  <si>
    <t>Amparar el pago de la cuota anual de la Unión de Universidades de América Latina y el Caribe - UDUAL</t>
  </si>
  <si>
    <t>Amparar el pago de la membresía del Consejo Latinoamericano de Ciencias Sociales - CLACSO</t>
  </si>
  <si>
    <t>2.1.3.04.05.001</t>
  </si>
  <si>
    <t>Amparar el pago de la cuota de sostenimiento anual de la Asociación Colombiana de Facultades de Humanidades y de Ciencias Sociales</t>
  </si>
  <si>
    <t xml:space="preserve">Amparar el pago de la cuota de ACAC </t>
  </si>
  <si>
    <t>Amparar el pago de la membresía del año  de la Facultad de Bellas Artes en la Asociación Colombiana de Programas y Facultades de Artes ACOFARTES.</t>
  </si>
  <si>
    <t>Amparar el pago de la cuota de afiliación con el Instituto Colombiano de Normas Técnicas y Certificación ICONTEC</t>
  </si>
  <si>
    <t>Amparar el pago de la membresía de la Asociación Colombiana de Facultades de Educación- ASCOFADE, correspondiente a la cuota de sostenimiento anual.</t>
  </si>
  <si>
    <t>Amparar el pago de la cuota de membresía de la Asociación Red Colombiana de Facultades de Deporte, Educación Física y Recreación - ARCOFADER</t>
  </si>
  <si>
    <t xml:space="preserve">Amparar el pago de la cuota de sostenimiento de la Asociación Colombiana de Universidades  - ASCUN
</t>
  </si>
  <si>
    <t xml:space="preserve">Amparar el pago cuota anual de las actividades de Bienestar Universitario de la Universidad Pedagógica Nacional a la Asociación Colombiana de Universidades “ASCUN” 
</t>
  </si>
  <si>
    <t>Amparar el pago en la participación en las actividades deportivas - torneos estudiantiles, a la Asociación Colombiana de Universidades “ASCUN”</t>
  </si>
  <si>
    <t xml:space="preserve">Amparar el pago de la cuota de la membresía de la Red Colombiana de Formación Ambiental - RCFA, </t>
  </si>
  <si>
    <t>Amparar el pago de suscripción a la Sociedad de Autores y Compositores SAYCO, necesario para el funcionamiento de la Emisora Pedagógica Radio.</t>
  </si>
  <si>
    <t>Amparar el pago de suscripción a la Asociación Colombiana de Intérpretes y Productores Fonográficos ACINPRO, necesario para el funcionamiento de la Emisora Pedagógica Radio.</t>
  </si>
  <si>
    <t>Amparar el pago de suscripción de la membresía del prefijo IPV6., en el marco del protocolo establecido por MinTIC en mediante Resolución 2710 de 2017.</t>
  </si>
  <si>
    <t>Dirección Financiera</t>
  </si>
  <si>
    <t>2.1.8.01.14</t>
  </si>
  <si>
    <t>Gravamen a los movimientos financieros</t>
  </si>
  <si>
    <t>1321 GESTIÓN AMBIENTAL</t>
  </si>
  <si>
    <t xml:space="preserve">Grupo interno de Infraestructura - Sistema Gestión ambiental </t>
  </si>
  <si>
    <t>Pago de sanciones generadas por acto administrativo por la Secretaría de Salud, Secretaría de Ambiente y demás autoridades.</t>
  </si>
  <si>
    <t>Amparar el pago de seguimiento y evaluación requeridos para la ejecución de conceptos técnicos forestales.</t>
  </si>
  <si>
    <t>1324 CENTRO DE EGRESADOS</t>
  </si>
  <si>
    <t>Amparar el pago de la inscripción del Centro de Egresados de la UPN al Encuentro Nacional de Egresados.</t>
  </si>
  <si>
    <t>Amparar los gastos bancarios vigencia 2026 de las operaciones que debe realizar la Universidad Pedagógica Nacional y que cobran las entidades bancarias que no se contemplan en la reciprocidad.</t>
  </si>
  <si>
    <t>1322 DIRECCIÓN DE ADMISIONES Y REGISTRO</t>
  </si>
  <si>
    <t xml:space="preserve">Dirección de Admisiones y Registros </t>
  </si>
  <si>
    <t>Amparar la Inscripción de la participación en Expo Estudiante 2026</t>
  </si>
  <si>
    <t xml:space="preserve">OTROS </t>
  </si>
  <si>
    <t>1640 IPN</t>
  </si>
  <si>
    <t>IPN</t>
  </si>
  <si>
    <t xml:space="preserve">Apoyo económico estudiantes </t>
  </si>
  <si>
    <t>Adquirir los pasajes aéreos en rutas nacionales e internacionales, según requerimiento de la Universidad Pedagógica Nacional</t>
  </si>
  <si>
    <t>78111500; 90121500</t>
  </si>
  <si>
    <t>2.1.3.13.01.001</t>
  </si>
  <si>
    <t>Sentencias</t>
  </si>
  <si>
    <t>2.1.3.13.01.002</t>
  </si>
  <si>
    <t>Conciliaciones</t>
  </si>
  <si>
    <t>Amparar los aportes a riesgos laborales -ARL de los estudiantes que realizarán práctica educativa o pedagógica durante la vigencia .</t>
  </si>
  <si>
    <t>2.1.8.04.01</t>
  </si>
  <si>
    <t>Cuota de fiscalización y auditaje</t>
  </si>
  <si>
    <t>Pago de la cuota de fiscalización y auditaje</t>
  </si>
  <si>
    <t>10.01</t>
  </si>
  <si>
    <t>2.1.8.01.51</t>
  </si>
  <si>
    <t>Impuesto sobre vehículos automotores</t>
  </si>
  <si>
    <t xml:space="preserve">Pago de impuesto sobre vehículos automotores de propiedad de la Universidad Pedagógica Nacional correspondientes a la vigencia </t>
  </si>
  <si>
    <t>IMPUESTO</t>
  </si>
  <si>
    <t>2.1.8.01.52</t>
  </si>
  <si>
    <t>Impuesto predial unificado</t>
  </si>
  <si>
    <t>Pago de los impuestos prediales de la vigencia  de los predios ubicados de la UPN</t>
  </si>
  <si>
    <t>PREDIAL</t>
  </si>
  <si>
    <t>2.1.8.01.54</t>
  </si>
  <si>
    <t>Impuesto de industria y comercio</t>
  </si>
  <si>
    <t>Amparar el pago del impuesto de Industria y Comercio (ICA) de la Universidad Pedagógica Nacional.</t>
  </si>
  <si>
    <t>ICA</t>
  </si>
  <si>
    <t>2.1.3.07.02.030</t>
  </si>
  <si>
    <t>Auxilio sindical (no de pensiones)</t>
  </si>
  <si>
    <t xml:space="preserve">Auxilios Sindicales
</t>
  </si>
  <si>
    <t>BIENESTAR SOCIAL Y ESTÍMULOS</t>
  </si>
  <si>
    <t>Auxilios funerarios a cargo de la entidad</t>
  </si>
  <si>
    <t>2.1.3.07.02.089</t>
  </si>
  <si>
    <t>Auxilio de Incapacidad</t>
  </si>
  <si>
    <t xml:space="preserve">2.1.3.07.02.094 </t>
  </si>
  <si>
    <t>Auxilios Salud Visual</t>
  </si>
  <si>
    <t xml:space="preserve">2.1.3.07.02.097 </t>
  </si>
  <si>
    <t>Auxilios Médicos</t>
  </si>
  <si>
    <t xml:space="preserve">2.1.3.07.02.098 </t>
  </si>
  <si>
    <t>Auxilios Educativos</t>
  </si>
  <si>
    <t>1335 SERVICIOS PÚBLICOS</t>
  </si>
  <si>
    <t xml:space="preserve">Servicios Públicos
</t>
  </si>
  <si>
    <t>SERVICIOS PÚBLICOS</t>
  </si>
  <si>
    <t xml:space="preserve">Servicios Públicos </t>
  </si>
  <si>
    <t>1630 CENTRO DE LENGUAS</t>
  </si>
  <si>
    <t>Pago servicio energía de  las instalaciones del Centro de Lenguas</t>
  </si>
  <si>
    <t>2.1.5.02.08</t>
  </si>
  <si>
    <t>Pago de servicio telefonía de las instalaciones del Centro de Lenguas</t>
  </si>
  <si>
    <t>Adquirir partes, piezas, accesorios y periféricos en tecnología informática para los equipos de cómputo de la Universidad Pedagógica Nacional</t>
  </si>
  <si>
    <t>FUN-001</t>
  </si>
  <si>
    <t>Minerales; electricidad, gas y agua</t>
  </si>
  <si>
    <t>Suministrar materiales de construcción, ferretería y plomería para las adecuaciones y mantenimientos que se realizan en las diferentes instalaciones de la Universidad Pedagógica Nacional.</t>
  </si>
  <si>
    <t>FUN-002</t>
  </si>
  <si>
    <t>Suministrar  pinturas y materiales necesarios para realizar las labores de mantenimiento locativo en las diferentes instalaciones de la Universidad Pedagógica Nacional.</t>
  </si>
  <si>
    <t>FUN-003</t>
  </si>
  <si>
    <t>31211500; 31211600;31211700;31211800;31211900</t>
  </si>
  <si>
    <t>Suministrar pinturas y materiales necesarios para realizar las labores de mantenimiento locativo en las diferentes instalaciones de la Universidad Pedagógica Nacional.</t>
  </si>
  <si>
    <t>Suministrar elementos de aseo y desinfección para los diferentes predios de la Universidad Pedagógica Nacional.</t>
  </si>
  <si>
    <t>FUN-004</t>
  </si>
  <si>
    <t>14111700;47131500;47131600;47131700;47131800;47131900; 47132100</t>
  </si>
  <si>
    <t>Amparar la adición del contrato N.º 285 de 2025 cuyo objeto es "Contratar el servicio de soporte y mantenimiento de la licencia de uso del software ISOLUCION (HSEQ, riesgos, Seguridad de la Información), herramienta especializada en la administración y automatización para el Sistema de Gestión Integral de la Universidad Pedagógica Nacional""</t>
  </si>
  <si>
    <t>Adicion</t>
  </si>
  <si>
    <t>FUN-005</t>
  </si>
  <si>
    <t>81111800;81111812</t>
  </si>
  <si>
    <t>p</t>
  </si>
  <si>
    <t>FUN-006</t>
  </si>
  <si>
    <t>53101600;53101500;53101800;53103000;53102500;53102100;53102700</t>
  </si>
  <si>
    <t xml:space="preserve">Adquirir la dotación de calzado para los trabajadores oficiales y personal que presta servicio en el área de restaurante vigencia </t>
  </si>
  <si>
    <t>FUN-007</t>
  </si>
  <si>
    <t>53111600;53111500</t>
  </si>
  <si>
    <t xml:space="preserve">Adquirir la dotación de implementos de seguridad para los trabajadores oficiales y personal que presta servicio en el área de restaurante </t>
  </si>
  <si>
    <t>FUN-008</t>
  </si>
  <si>
    <t>Suministrar elementos e insumos de cafetería para los diferentes predios de la Universidad Pedagógica Nacional.</t>
  </si>
  <si>
    <t>FUN-009</t>
  </si>
  <si>
    <t>1510 SEGURIDAD Y SALUD EN EL TRABAJO</t>
  </si>
  <si>
    <t>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t>
  </si>
  <si>
    <t>FUN-010</t>
  </si>
  <si>
    <t>31211900;53111500;53102700;53103100;46182300;46181800;46181700;46181600;46181500;42131600;</t>
  </si>
  <si>
    <t>Adquirir químicos e insumos para el mantenimiento y limpieza de la piscina de Calle 72  de la Universidad Pedagógica Nacional</t>
  </si>
  <si>
    <t>FUN-011</t>
  </si>
  <si>
    <t>47101500;47101568;49241700;49241712;47101600</t>
  </si>
  <si>
    <t>Suministrar materiales eléctricos para adecuaciones y mantenimientos que se realizan en las diferentes instalaciones de la Universidad Pedagógica Nacional.</t>
  </si>
  <si>
    <t>FUN-012</t>
  </si>
  <si>
    <t>Suministrar combustible (GASOLINA Y ACPM) para los vehículos que conforman el parque automotor de la Universidad
Pedagógica Nacional</t>
  </si>
  <si>
    <t>FUN-013</t>
  </si>
  <si>
    <t>Adquirir Papelería y útiles de oficina, con el fin de atender las necesidades básicas de las diferentes dependencias de la Universidad vigencia .</t>
  </si>
  <si>
    <t>FUN-014</t>
  </si>
  <si>
    <t>44121500;44121700;44121800;44121900;44122000;44122100;44111912;44102402;31201600;31201500;44111600;14121700;60102800;14111500;44121600;31163200;26111700;43211600;44102800</t>
  </si>
  <si>
    <t>Suministrar materiales de carpintería para la reparación, renovación y mantenimiento de muebles, puertas, ventanas, estructuras y otros elementos de carpintería que se realizan en las diferentes instalaciones de la Universidad Pedagógica Nacional</t>
  </si>
  <si>
    <t>FUN-015</t>
  </si>
  <si>
    <t>72153000;72101500;52131600;30266300</t>
  </si>
  <si>
    <t>2.1.2.02.02.005</t>
  </si>
  <si>
    <t>Realizar el suministro e instalación de vidrios, divisiones, espejos, y películas en las diferentes instalaciones de la Universidad Pedagógica Nacional.</t>
  </si>
  <si>
    <t>FUN-016</t>
  </si>
  <si>
    <t>72153002;72152400</t>
  </si>
  <si>
    <t>Prestar el servicio de transporte terrestre para las salidas académicas y administrativas de la Universidad Pedagógica Nacional</t>
  </si>
  <si>
    <t>FUN-017</t>
  </si>
  <si>
    <t xml:space="preserve">Prestar el servicio integral de conectividad (Canal de Datos, Internet y Wifi dedicado) con los equipos necesarios instalados y configurados sobre la plataforma tecnológica de la Universidad Pedagógica Nacional. según el Acuerdo 025 del 11 de octubre del 2024, del Consejo Superior - Vigencia futura </t>
  </si>
  <si>
    <t>FUN-018</t>
  </si>
  <si>
    <t>Contratar la prestación del servicio de vigilancia y seguridad privada para las personas y bienes muebles e inmuebles de la Universidad Pedagógica Nacional</t>
  </si>
  <si>
    <t>FUN-019</t>
  </si>
  <si>
    <t>1327 OFICINA DE COMUINICACIONES</t>
  </si>
  <si>
    <t xml:space="preserve">Oficina de Comunicaciones </t>
  </si>
  <si>
    <t xml:space="preserve"> Realizar el mantenimiento preventivo de los equipos de audio y video del Auditorio Multipropósito Simón Rodríguez y de la emisora "la Pedagógica Radio"</t>
  </si>
  <si>
    <t>FUN-020</t>
  </si>
  <si>
    <t>Prestar el servicio para la emisión de los capítulos del programa institucional "Historia con Futuro" de la Universidad Pedagógica Nacional y de la promoción del mismo a través de canales digitales.  </t>
  </si>
  <si>
    <t>FUN-021</t>
  </si>
  <si>
    <t xml:space="preserve">RECTORIA </t>
  </si>
  <si>
    <t>1326 SECRETARIA GENERAL</t>
  </si>
  <si>
    <t>Secretaría General</t>
  </si>
  <si>
    <t>Prestar el servicio para publicar los actos administrativos de carácter general dentro de las fechas establecidas para cada actuación, en cumplimiento al artículo 65 de la ley 1437 de 2011.</t>
  </si>
  <si>
    <t>FUN-022</t>
  </si>
  <si>
    <t>Realizar la recarga y mantenimiento de los equipos de extinción de incendios que se encuentran en las diferentes instalaciones de la Universidad Pedagógica Nacional.</t>
  </si>
  <si>
    <t>FUN-023</t>
  </si>
  <si>
    <t>72101500;72101509</t>
  </si>
  <si>
    <t>Realizar el mantenimiento preventivo y correctivo de las calderas del restaurante y la piscina de la Universidad Pedagógica Nacional.</t>
  </si>
  <si>
    <t>FUN-024</t>
  </si>
  <si>
    <t>72151000;72151001</t>
  </si>
  <si>
    <t>Realizar el mantenimiento preventivo y correctivo de los aires acondicionados de las diferentes instalaciones de la Universidad Pedagógica Nacional.</t>
  </si>
  <si>
    <t>FUN-025</t>
  </si>
  <si>
    <t>72101500;72101511</t>
  </si>
  <si>
    <t>Realizar el mantenimiento preventivo y correctivo de las Plantas Eléctricas y UPS de las diferentes instalaciones  de la Universidad Pedagógica Nacional.</t>
  </si>
  <si>
    <t>FUN-026</t>
  </si>
  <si>
    <t>73152100;72101500</t>
  </si>
  <si>
    <t>Realizar la limpieza y mantenimiento de las trampas de grasa, pozos sépticos, cajas de inspección y redes de aguas negras de las diferentes instalaciones de la Universidad Pedagógica Nacional.</t>
  </si>
  <si>
    <t>FUN-027</t>
  </si>
  <si>
    <t>Realizar mantenimiento de los equipos de hidropresión de las diferentes instalaciones de la UPN</t>
  </si>
  <si>
    <t>FUN-028</t>
  </si>
  <si>
    <t>Realizar el control integrado de Plagas de las diferentes instalaciones de la Universidad Pedagógica Nacional</t>
  </si>
  <si>
    <t>FUN-029</t>
  </si>
  <si>
    <t>70141600;72102100;78141600</t>
  </si>
  <si>
    <t>Realizar el mantenimiento preventivo y correctivo de los ascensores y equipos de transporte vertical  de las diferentes instalaciones de la Universidad Pedagógica Nacional.</t>
  </si>
  <si>
    <t>FUN-030</t>
  </si>
  <si>
    <t>72101500;72101506</t>
  </si>
  <si>
    <t>Realizar el lavado de tanques de agua potable y el análisis físico-químico, biológico e IRCA de agua cruda para consumo de las diferentes instalaciones de la Universidad Pedagógica Nacional.</t>
  </si>
  <si>
    <t>FUN-031</t>
  </si>
  <si>
    <t xml:space="preserve">Prestar el servicio para realizar los análisis fisicoquímicos y microbiológicos del agua de la piscina de calle 72.  </t>
  </si>
  <si>
    <t>FUN-032</t>
  </si>
  <si>
    <t>70171600;70171602</t>
  </si>
  <si>
    <t>FUN-033</t>
  </si>
  <si>
    <t>76121900;76121600</t>
  </si>
  <si>
    <t>Realizar la recolección, transporte y disposición final de los residuos peligrosos generados en las diferentes instalaciones de la UPN</t>
  </si>
  <si>
    <t>FUN-034</t>
  </si>
  <si>
    <t>Suministrar papel higiénico para las diferentes instalaciones de la Universidad Pedagógica Nacional.</t>
  </si>
  <si>
    <t>FUN-035</t>
  </si>
  <si>
    <t>Prestar el servicio de impresión, fotocopiado y scanner mediante el alquiler e instalación de equipos de última tecnología en las diferentes instalaciones de la Universidad Pedagógica Nacional</t>
  </si>
  <si>
    <t>FUN-036</t>
  </si>
  <si>
    <t>Pago de las cuotas de administración de los lotes 26 y 29 del Condominio Campestre Los Tulipanes propiedad de la UPN de la vigencia .</t>
  </si>
  <si>
    <t>FUN-037</t>
  </si>
  <si>
    <t xml:space="preserve">Realizar el mantenimiento  preventivo y correctivo a la flota vehicular de la Universidad Pedagógica Nacional </t>
  </si>
  <si>
    <t>FUN-038</t>
  </si>
  <si>
    <t>Prestar el servicio para la elaboración e impresión del material de divulgación requerido por la Universidad Pedagógica Nacional para atender los diferentes eventos y/o requerimientos institucionales.</t>
  </si>
  <si>
    <t>FUN-039</t>
  </si>
  <si>
    <t>60111400;44121604;44121700;52152100;24121500;44121800;44121600;53102500;53121600;53103000;24122000;82101500</t>
  </si>
  <si>
    <t>Adquirir buzos, camisetas y gorras institucionales en el marco de la participación de la UPN en la Feria internacional del libro de Bogotá y librería</t>
  </si>
  <si>
    <t>FUN-040</t>
  </si>
  <si>
    <t>53101600;53101700;53101800;53102500;53121600</t>
  </si>
  <si>
    <t>Realizar mantenimiento correctivo y preventivo de los tractores de la Universidad Pedagógica Nacional</t>
  </si>
  <si>
    <t>FUN-041</t>
  </si>
  <si>
    <t>Prestar el servicio de ambulancia en las diferentes actividades académicas y administrativas de la Universidad Pedagógica Nacional.</t>
  </si>
  <si>
    <t>FUN-042</t>
  </si>
  <si>
    <t>Prestar el servicio para la ejecución de  las autorizaciones técnicas emitidas por la CAR para poda y tala en las instalaciones fuera de Bogotá</t>
  </si>
  <si>
    <t>FUN-043</t>
  </si>
  <si>
    <t>70151900;70111500</t>
  </si>
  <si>
    <t>Realizar la recolección, transporte y disposición final de los residuos biológicos  generados en las diferentes instalaciones de la UPN</t>
  </si>
  <si>
    <t>FUN-044</t>
  </si>
  <si>
    <t>76121900;76121600;72121901</t>
  </si>
  <si>
    <t>Prestar el servicio de toma de muestras y análisis para determinación del contenido de PCBs de la subestación ubicada en las instalaciones de calle 72 de la UPN.</t>
  </si>
  <si>
    <t>FUN-045</t>
  </si>
  <si>
    <t>77131700;77121500;77121600;77121700</t>
  </si>
  <si>
    <t xml:space="preserve">Prestar el servicio de ejecución de Planes de poda de las instalaciones de la Universidad Pedagógica Nacional de acuerdo a los conceptos técnicos de la SDA.
</t>
  </si>
  <si>
    <t>FUN-046</t>
  </si>
  <si>
    <t>70151900; 70111500</t>
  </si>
  <si>
    <t>Prestar el servicio de caracterización de vertimientos de los diferentes laboratorios de las instalaciones de la Universidad Pedagógica Nacional".</t>
  </si>
  <si>
    <t>FUN-047</t>
  </si>
  <si>
    <t>Realizar la adquisición, siembra y conservación de especies arbóreas para garantizar las compensaciones forestales en cumplimiento de los conceptos técnicos emitidos por las autoridades ambientales en las diferentes instalaciones de la Universidad Pedagógica Nacional</t>
  </si>
  <si>
    <t>FUN-048</t>
  </si>
  <si>
    <t>Prestar el servicio  de elaboración e impresión de los insumos que se requieren para cubrir las necesidades de la Subdirección de Admisiones y Registro de la Universidad Pedagógica Nacional.</t>
  </si>
  <si>
    <t>FUN-049</t>
  </si>
  <si>
    <t>Adquirir carnés para la comunidad universitaria, atendiendo los requerimientos establecidos por la UPN</t>
  </si>
  <si>
    <t>FUN-050</t>
  </si>
  <si>
    <t>Prestar los servicios de soporte para el Sistema Académico CLASS</t>
  </si>
  <si>
    <t>FUN-051</t>
  </si>
  <si>
    <t>Prestar los servicios de soporte y mantenimiento para el sistema de notas en uso del Instituto Pedagógico Nacional INTEGRA PLATAFORMA ACADEMICA</t>
  </si>
  <si>
    <t>FUN-052</t>
  </si>
  <si>
    <t xml:space="preserve">Prestar los servicios de soporte para el Sistema Softland HCM software QUERYX 7" </t>
  </si>
  <si>
    <t>FUN-053</t>
  </si>
  <si>
    <t xml:space="preserve">Prestar los servicios de soporte para el Sistema Softland HCM software QUERYX 7 </t>
  </si>
  <si>
    <t>Prestar los servicios de soporte y desarrollo para el Sistema de Gestión Documental software  Papiro Cloud en Nube</t>
  </si>
  <si>
    <t>FUN-054</t>
  </si>
  <si>
    <t>Prestar los servicios de soporte y parametrización para el sistema GLPI.</t>
  </si>
  <si>
    <t>FUN-055</t>
  </si>
  <si>
    <t>Prestar los servicios de soporte para la Plataforma Software GOOBI</t>
  </si>
  <si>
    <t>FUN-056</t>
  </si>
  <si>
    <t>Prestar los servicios de soporte y mantenimiento para la planta telefónica de la Universidad Pedagógica Nacional</t>
  </si>
  <si>
    <t>FUN-057</t>
  </si>
  <si>
    <t xml:space="preserve"> Prestar los servicios de soporte para la Plataforma de Investigación para Maestros y Estudiantes PRIME</t>
  </si>
  <si>
    <t>FUN-058</t>
  </si>
  <si>
    <t>Prestar los servicios de soporte para la Plataforma de Investigación para Maestros y Estudiantes PRIME</t>
  </si>
  <si>
    <t xml:space="preserve">Prestar los servicios de operación para la facturación electrónica de venta de la Universidad Pedagógica Nacional. </t>
  </si>
  <si>
    <t>FUN-059</t>
  </si>
  <si>
    <t xml:space="preserve">Prestar el Servicios de mantenimiento y reparación de  maquinaria y otro equipo DATACENTER </t>
  </si>
  <si>
    <t>FUN-060</t>
  </si>
  <si>
    <t>1330 FACULTAD DE  ARTES</t>
  </si>
  <si>
    <t>Facultad de Artes</t>
  </si>
  <si>
    <t xml:space="preserve">Realizar el mantenimiento de  equipos (luces y sonido) LAE de la Facultad de Bellas Artes - UPN. </t>
  </si>
  <si>
    <t>FUN-061</t>
  </si>
  <si>
    <t>72151500;73152100</t>
  </si>
  <si>
    <t>Prestar el servicio de Lavado de Vestuario LAE de la Facultad de Bellas Artes - UPN.</t>
  </si>
  <si>
    <t>FUN-062</t>
  </si>
  <si>
    <t>Prestar los servicios de mantenimiento preventivo y correctivo de los instrumentos musicales de la Facultad de Bellas Artes.</t>
  </si>
  <si>
    <t>FUN-063</t>
  </si>
  <si>
    <t>Prestar el servicio de mantenimiento para los equipos de laboratorios y talleres de los programas de la Facultad de Bellas Artes de la Universidad Pedagógica Nacional.</t>
  </si>
  <si>
    <t>FUN-064</t>
  </si>
  <si>
    <t>Contratar el servicio de logística, preproducción y creación teatral con el fin de amparar las actividades de los Montajes correspondientes a los Procesos Autónomos de Creación - Teatro Circular , de la Licenciatura en Artes Escénicas de la Facultad de Bellas Artes de la Universidad Pedagógica Nacional.</t>
  </si>
  <si>
    <t>FUN-065</t>
  </si>
  <si>
    <t>Contratar la adquisición de materiales y suministros necesarios para el desarrollo de la actividades  de la Facultad de Bellas Artes de la Universidad Pedagógica 
Nacional.</t>
  </si>
  <si>
    <t>No</t>
  </si>
  <si>
    <t>FUN-066</t>
  </si>
  <si>
    <t>39121300;23101500;27112800;27112833;27113200;27113201;14111828</t>
  </si>
  <si>
    <t>39121300;23101500;27112800;
27112833;27113200;27113201;14111828</t>
  </si>
  <si>
    <t xml:space="preserve">Prestar los servicio de soporte y mantenimiento de la licencia de uso del software ISOLUCION  (HSEQ, riesgos, Seguridad de la Información), herramienta especializada en la administración y  automatización para el Sistema de Gestión Integral de la Universidad Pedagógica Nacional. </t>
  </si>
  <si>
    <t>FUN-067</t>
  </si>
  <si>
    <t>1340 FACULTAD DE CIENCIAS Y TECNOLOGÍA</t>
  </si>
  <si>
    <t>Facultad De Ciencias Y Tecnología</t>
  </si>
  <si>
    <t>Suministrar materiales y reactivos para el Laboratorio del Departamento de Química de la Universidad Pedagógica Nacional.</t>
  </si>
  <si>
    <t>FUN-068</t>
  </si>
  <si>
    <t>12352200; 41121700; 41121800</t>
  </si>
  <si>
    <t>2.1.2.01.01.003.04.05</t>
  </si>
  <si>
    <t>Lámparas eléctricas de incandescencia o descarga; lámparas de arco, equipo para alumbrado eléctrico; sus partes y piezas</t>
  </si>
  <si>
    <t>Suministrar materiales y reactivos para Laboratorio Bioclinico del Departamento de Biología de la Universidad Pedagógica Nacional.</t>
  </si>
  <si>
    <t>FUN-069</t>
  </si>
  <si>
    <t>Productos alimenticios bebidas y tabaco textiles prendas de vestir y productos de cuero</t>
  </si>
  <si>
    <t>Suministrar materiales para el Departamento de Matemáticas de la Universidad Pedagógica Nacional.</t>
  </si>
  <si>
    <t>FUN-070</t>
  </si>
  <si>
    <t>Prestar el servicio de mantenimiento para los equipos del  Laboratorio del Departamento de Física de la Universidad Pedagógica Nacional.</t>
  </si>
  <si>
    <t>FUN-071</t>
  </si>
  <si>
    <t>73152100; 81101700;81101706</t>
  </si>
  <si>
    <t>1410 CAFETERÍA</t>
  </si>
  <si>
    <t>Suministrar los elementos de limpieza y cafetería requeridos para los restaurantes y cafeterías de la Universidad Pedagógica Nacional</t>
  </si>
  <si>
    <t>FUN-072</t>
  </si>
  <si>
    <t>47121800;52151600;52151700</t>
  </si>
  <si>
    <t>Prestar el servicio de transporte de alimentos, para los restaurantes y cafeterías de la Universidad Pedagógica Nacional.</t>
  </si>
  <si>
    <t>FUN-073</t>
  </si>
  <si>
    <t>78101800;93131600</t>
  </si>
  <si>
    <t>Prestar el servicio para la recolección, transporte y disposición final de residuos sólidos orgánicos generados en los restaurantes y cafeterías de acuerdo a los horarios establecidos por la Universidad en las instalaciones de la UPN</t>
  </si>
  <si>
    <t>FUN-074</t>
  </si>
  <si>
    <t>Realizar el mantenimiento preventivo y correctivo para los equipos del Restaurante</t>
  </si>
  <si>
    <t>FUN-075</t>
  </si>
  <si>
    <t>FUN-076</t>
  </si>
  <si>
    <t>Adquirir menaje para el restaurante  de la Universidad Pedagógica Nacional.</t>
  </si>
  <si>
    <t>FUN-077</t>
  </si>
  <si>
    <t>47121800;52151600;52151700;52152000</t>
  </si>
  <si>
    <t>1430 DEPORTE</t>
  </si>
  <si>
    <t>Adquirir los uniformes para los estudiantes y funcionarios que representan a la Universidad Pedagógica Nacional en los encuentros deportivos.</t>
  </si>
  <si>
    <t>FUN-078</t>
  </si>
  <si>
    <t>53121500;53101600;53102700;53102900</t>
  </si>
  <si>
    <t>Amparar el pago de la inscripción juegos Distritales  -  ASCUN.</t>
  </si>
  <si>
    <t>Amparar el pago de la inscripción juegos Nacionales -  ASCUN.</t>
  </si>
  <si>
    <t xml:space="preserve">Prestar los servicios para atender todas las actividades relacionadas con la participación de la delegación deportiva de la Universidad Pedagógica Nacional, en la final de los juegos Universitarios Cerros </t>
  </si>
  <si>
    <t>FUN-079</t>
  </si>
  <si>
    <t>Prestar los servicios para atender todas las actividades lúdico-deportivas correspondientes a las vacaciones recreativas, programadas desde la Subdirección de Bienestar Universitario.</t>
  </si>
  <si>
    <t>FUN-080</t>
  </si>
  <si>
    <t>81141600;90101500;90101700;90111500;90111800</t>
  </si>
  <si>
    <t>Prestar los servicios como operador logístico para atender el desplazamiento, alojamiento y alimentación de la delegación de la Universidad Pedagógica Nacional. (Participación deportiva organizada por ASCUN).</t>
  </si>
  <si>
    <t>FUN-081</t>
  </si>
  <si>
    <t>Prestar los servicios logísticos para el desarrollo de las actividades lúdico -deportivas en el marco de la Bienvenida de los estudiantes nuevos del I y II semestre 2026.</t>
  </si>
  <si>
    <t>FUN-082</t>
  </si>
  <si>
    <t>90151800;80141900</t>
  </si>
  <si>
    <t>Realizar el mantenimiento preventivo y Correctivo de Equipos de la Unidad Odontológica y de salud de la universidad Pedagógica Nacional.</t>
  </si>
  <si>
    <t>FUN-083</t>
  </si>
  <si>
    <t>73152100;81101700;81141500;85161500</t>
  </si>
  <si>
    <t>Adquirir insumos odontológicos, requeridos para el normal funcionamiento y prestación del servicio del Programa de Salud de la Subdirección de Bienestar Universitario</t>
  </si>
  <si>
    <t>FUN-084</t>
  </si>
  <si>
    <t>51212100;42151600;42151900;42152400;42152500</t>
  </si>
  <si>
    <t>2.1.2.01.01.003.06.01</t>
  </si>
  <si>
    <t>Aparatos médicos y quirúrgicos y aparatos ortésicos y protésicos.</t>
  </si>
  <si>
    <t xml:space="preserve">Adquirir insumos médicos y de fisioterapia, requeridos para el normal funcionamiento y prestación del servicio del Programa de Salud de la Subdirección de Bienestar Universitario </t>
  </si>
  <si>
    <t>FUN-085</t>
  </si>
  <si>
    <t>Aparatos médicos y quirúrgicos y aparatos ortésicos y protésicos</t>
  </si>
  <si>
    <t>2.1.2.01.01.003.01.06</t>
  </si>
  <si>
    <t>Otras máquinas para usos generales y sus partes y piezas</t>
  </si>
  <si>
    <t>Aparatos de Uso Domestico</t>
  </si>
  <si>
    <t>2.1.2.01.01.004.01.03</t>
  </si>
  <si>
    <t>Artículos de deporte</t>
  </si>
  <si>
    <t>Prestar los servicios como operador logístico para el desarrollo de iniciativas pedagógicas orientadas a la promoción de los derechos humanos y la convivencia pacífica, con el propósito de fortalecer el tejido social y la participación de la Comunidad Universitaria.       COSTITUIR AUXILIAR CONVIVENCIA</t>
  </si>
  <si>
    <t>FUN-086</t>
  </si>
  <si>
    <t>80141900;80141600</t>
  </si>
  <si>
    <t>FUN-087</t>
  </si>
  <si>
    <t>85101500;85151500</t>
  </si>
  <si>
    <t xml:space="preserve">Prestar el servicio de la elaboración e impresión de  agendas entre otros elementos institucionales de acuerdo a las necesidades del Instituto Pedagógico Nacional
</t>
  </si>
  <si>
    <t>FUN-088</t>
  </si>
  <si>
    <t>82101500;44111500</t>
  </si>
  <si>
    <t>Prestar el servicio de impresión de diplomas, placa, copa y demás menciones de honor de acuerdo a los archivos finales aprobados por el Instituto Pedagógico Nacional para la promoción de graduandos  del IPN</t>
  </si>
  <si>
    <t>FUN-089</t>
  </si>
  <si>
    <t>Adquirir equipos de comunicación para las aulas académicas y sus respectivos soportes y bases para su instalación con el fin de contribuir con el bienestar de los estudiantes del Instituto Pedagógico Nacional</t>
  </si>
  <si>
    <t>FUN-090</t>
  </si>
  <si>
    <t>52161500; 52161505</t>
  </si>
  <si>
    <t>Adquirir tableros acrílicos para ser instalados en el Instituto Pedagógico Nacional (IPN), y así mejorar el ambiente de enseñanza y facilitar la interacción en las actividades académicas.</t>
  </si>
  <si>
    <t>FUN-091</t>
  </si>
  <si>
    <t xml:space="preserve">Adquirir Juegos de piso para el patio central con el fin de contribuir con el bienestar de los estudiantes del IPN </t>
  </si>
  <si>
    <t>FUN-092</t>
  </si>
  <si>
    <t xml:space="preserve">Prestar los servicios de  mantenimiento, adecuaciones y adquisiciones necesarias para la puesta en funcionamiento de
los parques infantiles del Instituto Pedagógico Nacional y la casa de muñecas de la SEI </t>
  </si>
  <si>
    <t>FUN-093</t>
  </si>
  <si>
    <t>FUN-094</t>
  </si>
  <si>
    <t>Adquirir Sillas para el Instituto Pedagógico Nacional</t>
  </si>
  <si>
    <t>FUN-095</t>
  </si>
  <si>
    <t xml:space="preserve">Adquirir Material didáctico para los niños de la SEI (Bloques de construcción, pelotas de letras, pelotas lisas) </t>
  </si>
  <si>
    <t>FUN-096</t>
  </si>
  <si>
    <t xml:space="preserve">Adquirir elementos deportivos para el área de Educación Física con el fin de contribuir con el bienestar de los estudiantes del Instituto Pedagógico Nacional.(Balones de baloncesto, mallas de futbol, tapete para gimnasia) </t>
  </si>
  <si>
    <t>FUN-097</t>
  </si>
  <si>
    <t xml:space="preserve">Adquirir equipos y  elementos para el buen funcionamiento de la granja del IPN con el fin de contribuir con el bienestar de los estudiantes  </t>
  </si>
  <si>
    <t>FUN-098</t>
  </si>
  <si>
    <t>41103000;52141500</t>
  </si>
  <si>
    <t>Adquirir equipos y elementos para el buen funcionamiento de la granja del IPN con el fin de contribuir con el bienestar de los estudiantes</t>
  </si>
  <si>
    <t>2.1.2.01.01.003.04.06</t>
  </si>
  <si>
    <t>Otro equipo eléctrico y sus partes y piezas</t>
  </si>
  <si>
    <t xml:space="preserve">Adquirir pedestales para la Biblioteca del Instituto Pedagógico Nacional </t>
  </si>
  <si>
    <t>FUN-099</t>
  </si>
  <si>
    <t xml:space="preserve">1650 EMISORA </t>
  </si>
  <si>
    <t>Emisora</t>
  </si>
  <si>
    <t>Prestar el servicio de soporte del sitio Web WordPress de la emisora.  - EMISORA</t>
  </si>
  <si>
    <t>FUN-101</t>
  </si>
  <si>
    <t>1390 ETICT</t>
  </si>
  <si>
    <t xml:space="preserve">ETICT </t>
  </si>
  <si>
    <t>PAGOS ETICT</t>
  </si>
  <si>
    <t xml:space="preserve">FUN-100 - ICT  </t>
  </si>
  <si>
    <t>Prestar el servicio de montaje del stand de la Universidad Pedagógica Nacional en Expo Estudiante 2026 y montaje Stand. - SAD</t>
  </si>
  <si>
    <t>FUN-102</t>
  </si>
  <si>
    <t xml:space="preserve"> Prestar el servicio logístico para el evento cultural Encuentro General de Egresados - Actividades artísticas, de entretenimiento y recreación</t>
  </si>
  <si>
    <t>FUN-103</t>
  </si>
  <si>
    <t>Prestar el servicio para la elaboración e impresión del material de divulgación requerido por la Universidad Pedagógica Nacional, para espacios institucionales a cargo del Centro de Egresados.</t>
  </si>
  <si>
    <t>FUN-104</t>
  </si>
  <si>
    <t>Prestar el servicio de mantenimiento para los equipos del Laboratorio Bioclinico del Departamento de Biología de la Universidad Pedagógica Nacional.</t>
  </si>
  <si>
    <t>FUN-105</t>
  </si>
  <si>
    <t>Prestar el servicio de mantenimiento para los equipos del Laboratorio del Departamento de Biología de la Universidad Pedagógica Nacional.</t>
  </si>
  <si>
    <t>FUN-106</t>
  </si>
  <si>
    <t>1440 CULTURA</t>
  </si>
  <si>
    <t>Prestar el servicio de mantenimiento preventivo y correctivo de los equipos requeridos para el desarrollo de las actividades del Programa de Cultura de la Subdirección de Bienestar Universitario-UPN.</t>
  </si>
  <si>
    <t>FUN-107</t>
  </si>
  <si>
    <t>60131000;60131100;60131200;60131300;60131400;60131600;60131800;72154200</t>
  </si>
  <si>
    <t>Prestar el servicio de lavandería de los uniformes y trajes de los grupos representativos del programa de cultura.</t>
  </si>
  <si>
    <t>FUN-108</t>
  </si>
  <si>
    <t xml:space="preserve">2.1.2.02.02.006 </t>
  </si>
  <si>
    <t>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t>
  </si>
  <si>
    <t>FUN-109</t>
  </si>
  <si>
    <t>78101500;78101800</t>
  </si>
  <si>
    <t xml:space="preserve">Adquirir la dotación para los funcionarios administrativos planta, provisionales y supernumerarios (caballeros) </t>
  </si>
  <si>
    <t>FUN-110</t>
  </si>
  <si>
    <t>53101600;53101900;53101902</t>
  </si>
  <si>
    <t>Adquirir la dotación para los funcionarios administrativos planta, provisionales y supernumerarios (damas)</t>
  </si>
  <si>
    <t>FUN-111</t>
  </si>
  <si>
    <t>53101600;53101900;53101904</t>
  </si>
  <si>
    <t xml:space="preserve">2.1.2.02.01.003 </t>
  </si>
  <si>
    <t>Adquirir insumos, para realizar el mantenimiento preventivo y correctivo de los equipos de cómputo de la Universidad Pedagógica Nacional</t>
  </si>
  <si>
    <t>FUN-112</t>
  </si>
  <si>
    <t>43211600; 43211700; 27111700; 12352100;39121400</t>
  </si>
  <si>
    <t>Prestar el servicio de mantenimiento preventivo y/o correctivo a equipos del Laboratorio del Departamento de Química de la Universidad Pedagógica Nacional.</t>
  </si>
  <si>
    <t>FUN-113</t>
  </si>
  <si>
    <t>73152100; 81101700</t>
  </si>
  <si>
    <t>Radiorreceptores y receptores de televisión; aparatos para la grabación y reproducción de sonido y video; micrófonos, altavoces,
amplificadores, etc.</t>
  </si>
  <si>
    <t>Adquisición de equipos y accesorios para la realización de las diferentes actividades de los programas de la Subdirección de Bienestar Universitario</t>
  </si>
  <si>
    <t>FUN-114</t>
  </si>
  <si>
    <t>39112500;52161500;45111700;52161600;45111500;39121400</t>
  </si>
  <si>
    <t>Suministrar materiales, reactivos y equipos para el Laboratorio del Departamento de Física de la Universidad Pedagógica Nacional.</t>
  </si>
  <si>
    <t>FUN-115</t>
  </si>
  <si>
    <t>2.1.2.01.01.003.01.04</t>
  </si>
  <si>
    <t>Hornos, quemadores para alimentación de hogar y sus partes y piezas</t>
  </si>
  <si>
    <t xml:space="preserve">Máquinas, herramientas y sus partes, piezas y accesorio. </t>
  </si>
  <si>
    <t>Suministrar materiales, reactivos y equipos para el Laboratorio del Departamento de Biología de la Universidad Pedagógica Nacional.</t>
  </si>
  <si>
    <t>FUN-116</t>
  </si>
  <si>
    <t>2.1.2.01.01.003.06.03</t>
  </si>
  <si>
    <t>Instrumentos ópticos y equipos fotográficos, partes, piezas y accesorios</t>
  </si>
  <si>
    <t>Adquirir los elementos de protección personal de tipo confección de prendas de seguridad y protección  para los funcionarios de la Universidad Pedagógica Nacional, en cumplimiento a la política de seguridad y salud en el trabajo de la UPN y la normatividad nacional vigente en Seguridad y Salud en el Trabajo Decreto 1072 de 2015 y de acuerdo con el incremento proyectado del 7,8% para el 2026.</t>
  </si>
  <si>
    <t>FUN-117</t>
  </si>
  <si>
    <t>Adquirir elementos de señalización, seguridad industrial y botiquines de primeros auxilios para las instalaciones de la Universidad Pedagógica Nacional</t>
  </si>
  <si>
    <t>FUN-118</t>
  </si>
  <si>
    <t>55121700; 46191600;42171600; 56121200; 42241700; 42131500;51102700</t>
  </si>
  <si>
    <t>Prestar el servicio de internet fibra óptica, para las instalaciones de San José de Villeta de la Universidad Pedagógica Nacional. </t>
  </si>
  <si>
    <t>FUN-119</t>
  </si>
  <si>
    <t>Bombas, compresores, motores de fuerza hidráulica y motores de potencia neumática y válvulas y sus partes y piezas</t>
  </si>
  <si>
    <t>Adquirir herramientas y equipo para las actividades de mantenimiento en las instalaciones de la UPN</t>
  </si>
  <si>
    <t>FUN-120</t>
  </si>
  <si>
    <t>27112700;27112000;27111700;30191500;23101500; 27131500; 22101900</t>
  </si>
  <si>
    <t>2.1.2.01.01.003.02.01</t>
  </si>
  <si>
    <t>Maquinaria agropecuaria o silvícola y sus partes y piezas</t>
  </si>
  <si>
    <t>2.1.2.01.01.003.02.04</t>
  </si>
  <si>
    <t>Maquinaria para la minería, la explotación de canteras y la construcción y sus partes y piezas</t>
  </si>
  <si>
    <t>Prestar el servicio de mantenimiento de los instrumentos musicales del Instituto Pedagógico Nacional</t>
  </si>
  <si>
    <t>FUN-121</t>
  </si>
  <si>
    <t>60131200;72154200;60131448</t>
  </si>
  <si>
    <t>Prestar el servicio de mantenimiento de equipos médicos del IPN</t>
  </si>
  <si>
    <t>FUN-122</t>
  </si>
  <si>
    <t>73152100;81101700</t>
  </si>
  <si>
    <t xml:space="preserve">Prestar el Servicio de mantenimiento o reparación de alarma contra incendios (GDO) </t>
  </si>
  <si>
    <t>FUN-123</t>
  </si>
  <si>
    <t>Suministrar materiales y herramientas para el Departamento de Tecnología de la Universidad Pedagógica Nacional</t>
  </si>
  <si>
    <t>FUN-124</t>
  </si>
  <si>
    <t>Instrumentos  y aparatos de medición, verificación,  análisis, de navegación y para otros fines (excepto instrumentos ópticos); instrumentos de control de procesos industriales, sus partes, piezas y accesorios.</t>
  </si>
  <si>
    <t>Prestar los servicios de soporte, administración y almacenamiento en nube de los backups de información de la Universidad Pedagógica Nacional.</t>
  </si>
  <si>
    <t>FUN-125</t>
  </si>
  <si>
    <t>Prestar el servicio de certificado para firmas digitales en token virtual para uso de la Universidad Pedagógica Nacional. </t>
  </si>
  <si>
    <t>FUN-126</t>
  </si>
  <si>
    <t>Realizar sesiones de reflexión sobre la poesía en espacios al aire libre para la comunidad universitaria de la UPN, como parte de la estrategia de resignificación de espacios que se implementará a largo de la vigencia .</t>
  </si>
  <si>
    <t>FUN-127</t>
  </si>
  <si>
    <t>Suministrar químicos de desinfección y limpieza requeridos para los restaurantes y cafeterías de la Universidad Pedagógica Nacional.</t>
  </si>
  <si>
    <t>FUN-128</t>
  </si>
  <si>
    <t>Adquirir el servicio  de GPS para el parque automotor de la Universidad Pedagógica Nacional</t>
  </si>
  <si>
    <t>FUN-129</t>
  </si>
  <si>
    <t>32101600;32101656</t>
  </si>
  <si>
    <t>Adquirir bolsas  institucionales en el marco de la participación de la UPN en la Feria Internacional del libro de Bogotá</t>
  </si>
  <si>
    <t>FUN-130</t>
  </si>
  <si>
    <t>Adquirir bolsas toteg bag en el marco de la participación de la UPN en la Feria Internacional del libro de la FILBO</t>
  </si>
  <si>
    <t>FUN-131</t>
  </si>
  <si>
    <t>Prestar el servicio de mantenimiento preventivo / correctivo a equipos del Departamento de Tecnología de la Universidad Pedagógica Nacional.</t>
  </si>
  <si>
    <t>FUN-132</t>
  </si>
  <si>
    <t>Adquirir herramientas y equipos para el -departamento de Tecnología de la Universidad Pedagógica Nacional.</t>
  </si>
  <si>
    <t>FUN-133</t>
  </si>
  <si>
    <t>Prestar el servicio de logística y suministro de material pedagógico para el desarrollo de la actividad académica y cultural del día del maestro en la vigencia </t>
  </si>
  <si>
    <t>FUN-134</t>
  </si>
  <si>
    <t>Prestar el servicio para 30 llamadas simultaneas de troncales SIP IP en nube con disponibilidad de salida de llamadas a destinos locales, con licenciamiento perpetuo.</t>
  </si>
  <si>
    <t>FUN-135</t>
  </si>
  <si>
    <t>43231500;83111500</t>
  </si>
  <si>
    <t>Prestar los servicios especializados para la prevención del consumo de sustancias psicoactivas licitas e ilícitas, con el fin de fortalecer las estrategias de prevención en la Universidad Pedagógica Nacional.</t>
  </si>
  <si>
    <t>FUN-136</t>
  </si>
  <si>
    <t>85121700; 80111600</t>
  </si>
  <si>
    <t>Adquirir elementos para el  desarrollo de las actividades deportivas en el Programa de Deportes de la SBU</t>
  </si>
  <si>
    <t>FUN-137</t>
  </si>
  <si>
    <t>Prestar el servicio de realización de sesiones de escritura creativa en la Biblioteca Central de la Universidad Pedagógica Nacional, dirigidas a la comunidad universitaria, como parte de la estrategia de resignificación de espacios que se desarrollará durante la vigencia 2026.</t>
  </si>
  <si>
    <t>FUN-138</t>
  </si>
  <si>
    <t>Suministrar e instalar blackouts y persianas en las  instalaciones  de la Universidad Pedagógica Nacional</t>
  </si>
  <si>
    <t>FUN-139</t>
  </si>
  <si>
    <t>Productos metálicos y paquetes de software</t>
  </si>
  <si>
    <t>Adquirir elementos para promover e incentivar la participación de la comunidad estudiantil en las actividades culturales realizadas desde el Programa de Cultura de la SBU.</t>
  </si>
  <si>
    <t>FUN-140</t>
  </si>
  <si>
    <t>2.1.2.01.01.004.01.02</t>
  </si>
  <si>
    <t>Instrumentos musicales</t>
  </si>
  <si>
    <t>Adquirir instrumentos para Programa de Cultura de la SBU, con el fin de garantizar la realización de sus talleres artísticos.</t>
  </si>
  <si>
    <t>FUN-141</t>
  </si>
  <si>
    <t>Adquirir prendas de carácter institucional para los grupos representativos del Programa Cultura de la Subdirección de Bienestar Universitario.</t>
  </si>
  <si>
    <t>FUN-142</t>
  </si>
  <si>
    <t>81141600;53101500;53101900;53102200;53102700;53102900</t>
  </si>
  <si>
    <t>Prestar el servicio de mantenimiento y suministro de filtros para los purificadores de agua, con el fin de garantizar su correcto funcionamiento y contribuir al bienestar de la comunidad del IPN.</t>
  </si>
  <si>
    <t>FUN-143</t>
  </si>
  <si>
    <t>48101716;40161500;73152101</t>
  </si>
  <si>
    <t>Adquirir elementos de papelería y oficina para el desarrollo de las actividades administrativas y académicas del Centro de Lenguas.</t>
  </si>
  <si>
    <t>FUN-144</t>
  </si>
  <si>
    <t>YANETH ROMERO COCA
Vicerrectora Administrativa y Financiera</t>
  </si>
  <si>
    <t>44121708;31201500;44121622;44121701;30266501;44121801</t>
  </si>
  <si>
    <t>60131000;60131100;60131600</t>
  </si>
  <si>
    <t>FUN-100</t>
  </si>
  <si>
    <t>46181500;42131600;53111600;53111500</t>
  </si>
  <si>
    <t>50201700;50161800;52151500;52152100;50161500;</t>
  </si>
  <si>
    <t>53111500;53102700;53103100;46181500;46181600;46181700;46181800;46181900</t>
  </si>
  <si>
    <t>46181500;46181600;46181700;46181800;46181900;31211900;53111500;53102700;53103100;46182300;46181800;46181700;46181600;46181500;42131600;</t>
  </si>
  <si>
    <t>39131700;39131600;32141000;32141100;39101800;39111505;39111521;30151703;39131714</t>
  </si>
  <si>
    <t>39131700;39131600;32101600;32141000;32141100;39101900;39111505;39111521;30151703;39131714; 39121529;39122200;39121602;39101600</t>
  </si>
  <si>
    <t>81112100;8111200</t>
  </si>
  <si>
    <t>72153600;52131500</t>
  </si>
  <si>
    <t>47121800;52151600;52151800;52141500</t>
  </si>
  <si>
    <t>90141500;90141600</t>
  </si>
  <si>
    <t>81141600;90101500;90101700;90111500;90111800;90141500</t>
  </si>
  <si>
    <t>90151800;80141900;81141601</t>
  </si>
  <si>
    <t>51211600;51142100;42141500;42142500;42142600;42192600;42132200;42192210;42171600;23181800;41111500;43232000</t>
  </si>
  <si>
    <t>81141600;80141900</t>
  </si>
  <si>
    <t>12352200;41121700;41121800</t>
  </si>
  <si>
    <t>30131500;30131600;30131700;30102400;30103600;31201600;11111600;11111700;11111800;11101500;40171500;40171600;40171700;40171800;40171900;40173000;40174000;40175000;27111700</t>
  </si>
  <si>
    <t>VALOR APROBADO 2026</t>
  </si>
  <si>
    <t>TOTAL</t>
  </si>
  <si>
    <t>Realizar la recolección, transporte y disposición final de los residuos peligrosos y  especiales generados en las diferentes instalaciones de la UPN</t>
  </si>
  <si>
    <t>Amparar el canon de arrendamiento al Contrato No. 542 de 2024 - inmueble ubicado en la CALLE 73 No. 14 - 21/27/29 INTERIORES 1 y 2  de la ciudad de Bogotá D.C</t>
  </si>
  <si>
    <t>Amparar los gastos derivados de las intervenciones de infraestructura de carácter urgente requeridas en la piscina del campus Calle 72 de la Universidad Pedagógica Nacional.</t>
  </si>
  <si>
    <t>77121701;77101505</t>
  </si>
  <si>
    <t>Reducción</t>
  </si>
  <si>
    <t>Adición</t>
  </si>
  <si>
    <t>Valor Toral</t>
  </si>
  <si>
    <t>Entregar a título de arrendamiento a la Universidad Pedagógica Nacional para su uso y goce el inmueble ubicado en la AV carrera 14 No 65-27  con Matriculas Inmobiliarias 50C-276773.</t>
  </si>
  <si>
    <t>FUN-145</t>
  </si>
  <si>
    <t xml:space="preserve">2.1.2.02.02.009 </t>
  </si>
  <si>
    <t>Adquirir juegos de mesas hexagonales  y sillas para la SEI </t>
  </si>
  <si>
    <t xml:space="preserve">Adquirir la dotación de confección para los trabajadores oficiales y personal que presta servicio en el área de restaurante </t>
  </si>
  <si>
    <t xml:space="preserve">Adquirir la dotación de implementos de seguridad para los trabajadores oficiales y personal que presta servicio en el área de restaurante  </t>
  </si>
  <si>
    <t>76101500;76121500</t>
  </si>
  <si>
    <t>FUN-146</t>
  </si>
  <si>
    <t>Servicios prestados a las empresas y servicios de producción </t>
  </si>
  <si>
    <t>Aduirir dos mesas mostrador autoservicio a vapor para el restaurante de la instalación de la calle 72 de la Universidad Pedagógica Nacional.</t>
  </si>
  <si>
    <t>50101700; 50111500; 50112000; 50112000; 50121500; 50131600; 50131700; 50131800; 50151500; 50161500; 50171700; 50171800; 50181700; 50181900; 50192400; 50192900; 50193000; 50201700; 50221000; 50221100; 50221200; 50221300; 50301500; 50301700; 50302000; 50303700; 50304100; 50304400; 50304500; 50304600; 50305000; 50305100; 50305200; 50305400; 50305600; 50305900; 50307000; 50316700; 50401700; 50401800; 50401900; 50402000; 50402300; 50402500; 50402600; 50402700; 50402800; 50403200; 50403500; 50403800; 50404100; 50404101; 50404600; 50404800; 50405300; 50405600; 50405700; 50406200; 50406300; 50406500; 50407000; 50407200; 50415400; 93131600; 93131602; 93131607; 93131608; 93131609; 93131611</t>
  </si>
  <si>
    <t xml:space="preserve">Prestar los servicios como operador logístico para el desarrollo de iniciativas pedagógicas orientadas a la promoción de los derechos humanos y la convivencia pacífica, con el propósito de fortalecer el tejido social y la participación de la Comunidad Universitaria.       </t>
  </si>
  <si>
    <t>Amparar el canon de arrendamiento del Contrato Arriendo del centro de producción de alimentos ubicado en la Calle 94 C # 57A-11, Barrio Rionegro</t>
  </si>
  <si>
    <t>No aplica</t>
  </si>
  <si>
    <t>FUN-147</t>
  </si>
  <si>
    <t>Suministrar los bienes necesarios para la ubicación y funcionamiento de los convites universitarios, en cumplimiento del plan de trabajo de la Subdirección de Bienestar Universitario, para garantizar el uso adecuado del espacio común del campus universitario.</t>
  </si>
  <si>
    <t>FUN-148</t>
  </si>
  <si>
    <t>Prestar el servicio de Streaming y Auto DJ, para la
trasmisión continua de música y contenidos de la
emisora La Pedagógica Radio</t>
  </si>
  <si>
    <t>Prestar los servicios profesionales para la realización de los exámenes médicos ocupacionales para los funcionarios, docentes y trabajadores de la UPN, teniendo en cuenta los grupos de exposición de acuerdo a su ocupación (conductores, restaurante-cafetería, tareas de alto riesgo y personal de la salud) dando cumplimiento a la política de SST institucional y la normatividad colombiana vigente</t>
  </si>
  <si>
    <t>FUN-149</t>
  </si>
  <si>
    <t>26131500; 26131800</t>
  </si>
  <si>
    <t>Adquirir equipos de sistema de alimentación ininterrumpida (UPS) para la protección y respaldo eléctrico de los equipos tecnológicos de la Universidad Pedagógica Nacional.</t>
  </si>
  <si>
    <t>Suscribir un contrato interadministrativo entre la Universidad Pedagógica Nacional – UPN y el Fondo de Desarrollo de la Educación Superior – FODESEP, con el fin de fortalecer el Programa de Apoyo Socioeconómico de Bienestar Universitario, mediante el suministro de insumos para la operación de los restaurantes y cafeterías de la UPN.</t>
  </si>
  <si>
    <t>FUN-150</t>
  </si>
  <si>
    <t>Prestar los servicios para la demarcación y mantenimiento de las canchas deportivas de las Instalaciones de Valmaría -UPN.</t>
  </si>
  <si>
    <t>Otros muebles N.C.P</t>
  </si>
  <si>
    <t>FUN-151</t>
  </si>
  <si>
    <t>NAIO PALOMINO</t>
  </si>
  <si>
    <t>Firma</t>
  </si>
  <si>
    <t>seis meses</t>
  </si>
  <si>
    <t>ALIANZA COLOMBOFRANCESA</t>
  </si>
  <si>
    <t>inicia</t>
  </si>
  <si>
    <t xml:space="preserve">Termina </t>
  </si>
  <si>
    <t>IDC CONSTRUCCIONES S.A.S.</t>
  </si>
  <si>
    <t>2.1.2.02.01.000</t>
  </si>
  <si>
    <t>Agricultura, Silvicultura y productos de la pesca.</t>
  </si>
  <si>
    <t>Maquinaria de informática, y sus partes, piezas y accesorios </t>
  </si>
  <si>
    <t>Minerales, electricidad, gas y agua.</t>
  </si>
  <si>
    <t>Productos alimenticios, bebidas y tabaco, textiles, prendas de vestir y productos de cuero.</t>
  </si>
  <si>
    <t>Otros bienes transportables (excepto productos metálicos, maquinaria y equipo).</t>
  </si>
  <si>
    <t>Productos metálicos y paquetes de Software</t>
  </si>
  <si>
    <t>Servicios de alojamiento; servicios de suministro de comidas y bebidas; servicios de transporte; y servicios de distribución de electricidad, gas y agua.</t>
  </si>
  <si>
    <t>Servicios prestados a las empresas y servicios de producción.</t>
  </si>
  <si>
    <t>CAJA MENOR IPN</t>
  </si>
  <si>
    <t>POA 1331 - CAJA MENOR IPN</t>
  </si>
  <si>
    <t xml:space="preserve">2.1.8.01.14 </t>
  </si>
  <si>
    <t>Transferencia Fondo de Desarrollo de la Educación superior FODESEP - Artículo 91 Ley 30 de 1992</t>
  </si>
  <si>
    <t>Amparar la adquisición de tableros, pupitres y puestos de trabajo para docentes y estudiantes, para ser asignados al inmueble ubicado en la Avenida Carrera 14 No. 65-27, en el marco del Plan Integral de Cobertura, con el fin de garantizar el acceso, la permanencia y el adecuado desarrollo de las actividades académicas en la Universidad Pedagógica Nacional.</t>
  </si>
  <si>
    <t xml:space="preserve">2.1.2.01.01.004.01.01.04 </t>
  </si>
  <si>
    <t>Amparar el pago de los gastos de alquiler de equipos para el adecuado y correcto desarrollo de las Ceremonias de grados ordinarios 2025-2 que tendrán lugar en Compensar Av. 68.</t>
  </si>
  <si>
    <t>FUN-152</t>
  </si>
  <si>
    <t>Adición a la orden de compra no. 008 del 2026  cuyo objeto es "Adquirir equipos de comunicación para las aulas académicas y sus respectivos soportes y bases para su instalación con el fin de contribuir con el bienestar de los estudiantes del Instituto Pedagógico Nacional"</t>
  </si>
  <si>
    <t>Amparar el pago de los gastos de transporte terrestre requeridos para las salidas académicas de la Universidad Pedagógica Nacional programadas durante el mes de marzo de 2026, con el fin de garantizar el adecuado desarrollo de las actividades misionales y el desplazamiento seguro, oportuno y eficiente de la comunidad universitaria.</t>
  </si>
  <si>
    <t>Amparar el apoyo socieconómicos para la comunidad UPN, participación en la carrera Run 70 años UPN</t>
  </si>
  <si>
    <r>
      <rPr>
        <b/>
        <sz val="10"/>
        <rFont val="Arial"/>
        <family val="2"/>
      </rPr>
      <t>CÓDIGO</t>
    </r>
  </si>
  <si>
    <r>
      <rPr>
        <b/>
        <sz val="10"/>
        <rFont val="Arial"/>
        <family val="2"/>
      </rPr>
      <t>CONCEPTO DEL RECURSO</t>
    </r>
  </si>
  <si>
    <r>
      <rPr>
        <sz val="10"/>
        <rFont val="Arial MT"/>
        <family val="2"/>
      </rPr>
      <t>17</t>
    </r>
  </si>
  <si>
    <r>
      <rPr>
        <sz val="10"/>
        <rFont val="Arial MT"/>
        <family val="2"/>
      </rPr>
      <t>Recursos Estampilla Universidad Nacional y Otras Universidades</t>
    </r>
  </si>
  <si>
    <r>
      <rPr>
        <sz val="10"/>
        <rFont val="Arial MT"/>
        <family val="2"/>
      </rPr>
      <t>26</t>
    </r>
  </si>
  <si>
    <r>
      <rPr>
        <sz val="10"/>
        <rFont val="Arial MT"/>
        <family val="2"/>
      </rPr>
      <t>Recursos Estampilla Universidad Pedagógica Nacional</t>
    </r>
  </si>
  <si>
    <r>
      <rPr>
        <sz val="10"/>
        <rFont val="Arial MT"/>
        <family val="2"/>
      </rPr>
      <t>10.01</t>
    </r>
  </si>
  <si>
    <r>
      <rPr>
        <sz val="10"/>
        <rFont val="Arial MT"/>
        <family val="2"/>
      </rPr>
      <t>Aportes Funcionamiento</t>
    </r>
  </si>
  <si>
    <r>
      <rPr>
        <sz val="10"/>
        <rFont val="Arial MT"/>
        <family val="2"/>
      </rPr>
      <t>10.02</t>
    </r>
  </si>
  <si>
    <r>
      <rPr>
        <sz val="10"/>
        <rFont val="Arial MT"/>
        <family val="2"/>
      </rPr>
      <t>Aportes Inversión</t>
    </r>
  </si>
  <si>
    <r>
      <rPr>
        <sz val="10"/>
        <rFont val="Arial MT"/>
        <family val="2"/>
      </rPr>
      <t>10.03</t>
    </r>
  </si>
  <si>
    <r>
      <rPr>
        <sz val="10"/>
        <rFont val="Arial MT"/>
        <family val="2"/>
      </rPr>
      <t>Inversión PFC</t>
    </r>
  </si>
  <si>
    <r>
      <rPr>
        <sz val="10"/>
        <rFont val="Arial MT"/>
        <family val="2"/>
      </rPr>
      <t>10.05</t>
    </r>
  </si>
  <si>
    <r>
      <rPr>
        <sz val="10"/>
        <rFont val="Arial MT"/>
        <family val="2"/>
      </rPr>
      <t>Excedentes de Cooperativas Nación</t>
    </r>
  </si>
  <si>
    <r>
      <rPr>
        <sz val="10"/>
        <rFont val="Arial MT"/>
        <family val="2"/>
      </rPr>
      <t>10.06</t>
    </r>
  </si>
  <si>
    <r>
      <rPr>
        <sz val="10"/>
        <rFont val="Arial MT"/>
        <family val="2"/>
      </rPr>
      <t>Aportes Nación Inversión Infraestructura</t>
    </r>
  </si>
  <si>
    <r>
      <rPr>
        <sz val="10"/>
        <rFont val="Arial MT"/>
        <family val="2"/>
      </rPr>
      <t>10.08</t>
    </r>
  </si>
  <si>
    <r>
      <rPr>
        <sz val="10"/>
        <rFont val="Arial MT"/>
        <family val="2"/>
      </rPr>
      <t>Recuperación votaciones</t>
    </r>
  </si>
  <si>
    <r>
      <rPr>
        <sz val="10"/>
        <rFont val="Arial MT"/>
        <family val="2"/>
      </rPr>
      <t>10.09</t>
    </r>
  </si>
  <si>
    <r>
      <rPr>
        <sz val="10"/>
        <rFont val="Arial MT"/>
        <family val="2"/>
      </rPr>
      <t>CESU</t>
    </r>
  </si>
  <si>
    <r>
      <rPr>
        <sz val="10"/>
        <rFont val="Arial MT"/>
        <family val="2"/>
      </rPr>
      <t>10.10</t>
    </r>
  </si>
  <si>
    <r>
      <rPr>
        <sz val="10"/>
        <rFont val="Arial MT"/>
        <family val="2"/>
      </rPr>
      <t>Plan Integral de Cobertura (PIC)</t>
    </r>
  </si>
  <si>
    <r>
      <rPr>
        <sz val="10"/>
        <rFont val="Arial MT"/>
        <family val="2"/>
      </rPr>
      <t>10.12</t>
    </r>
  </si>
  <si>
    <r>
      <rPr>
        <sz val="10"/>
        <rFont val="Arial MT"/>
        <family val="2"/>
      </rPr>
      <t>Devolución IVA - Instituciones de Educación Superior</t>
    </r>
  </si>
  <si>
    <r>
      <rPr>
        <sz val="10"/>
        <rFont val="Arial MT"/>
        <family val="2"/>
      </rPr>
      <t>10.17</t>
    </r>
  </si>
  <si>
    <r>
      <rPr>
        <sz val="10"/>
        <rFont val="Arial MT"/>
        <family val="2"/>
      </rPr>
      <t>Aportes funcionamiento - IPN</t>
    </r>
  </si>
  <si>
    <r>
      <rPr>
        <sz val="10"/>
        <rFont val="Arial MT"/>
        <family val="2"/>
      </rPr>
      <t>10.18</t>
    </r>
  </si>
  <si>
    <r>
      <rPr>
        <sz val="10"/>
        <rFont val="Arial MT"/>
        <family val="2"/>
      </rPr>
      <t>Inversión Plan Fomento Bienestar PFB</t>
    </r>
  </si>
  <si>
    <r>
      <rPr>
        <sz val="10"/>
        <rFont val="Arial MT"/>
        <family val="2"/>
      </rPr>
      <t>10.19</t>
    </r>
  </si>
  <si>
    <r>
      <rPr>
        <sz val="10"/>
        <rFont val="Arial MT"/>
        <family val="2"/>
      </rPr>
      <t>Aportes Nación PIC-Territorial</t>
    </r>
  </si>
  <si>
    <r>
      <rPr>
        <sz val="10"/>
        <rFont val="Arial MT"/>
        <family val="2"/>
      </rPr>
      <t>10.21</t>
    </r>
  </si>
  <si>
    <r>
      <rPr>
        <sz val="10"/>
        <rFont val="Arial MT"/>
        <family val="2"/>
      </rPr>
      <t>Aportes Nación Formalización</t>
    </r>
  </si>
  <si>
    <r>
      <rPr>
        <sz val="10"/>
        <rFont val="Arial MT"/>
        <family val="2"/>
      </rPr>
      <t>10.22</t>
    </r>
  </si>
  <si>
    <r>
      <rPr>
        <sz val="10"/>
        <rFont val="Arial MT"/>
        <family val="2"/>
      </rPr>
      <t>Matrículas Pregrado-Política de Gratuidad</t>
    </r>
  </si>
  <si>
    <r>
      <rPr>
        <sz val="10"/>
        <rFont val="Arial MT"/>
        <family val="2"/>
      </rPr>
      <t>20.01</t>
    </r>
  </si>
  <si>
    <r>
      <rPr>
        <sz val="10"/>
        <rFont val="Arial MT"/>
        <family val="2"/>
      </rPr>
      <t>Recursos Propios</t>
    </r>
  </si>
  <si>
    <r>
      <rPr>
        <sz val="10"/>
        <rFont val="Arial MT"/>
        <family val="2"/>
      </rPr>
      <t>20.02</t>
    </r>
  </si>
  <si>
    <r>
      <rPr>
        <sz val="10"/>
        <rFont val="Arial MT"/>
        <family val="2"/>
      </rPr>
      <t>Servicios de Asesorías</t>
    </r>
  </si>
  <si>
    <r>
      <rPr>
        <sz val="10"/>
        <rFont val="Arial MT"/>
        <family val="2"/>
      </rPr>
      <t>20.03</t>
    </r>
  </si>
  <si>
    <r>
      <rPr>
        <sz val="10"/>
        <rFont val="Arial MT"/>
        <family val="2"/>
      </rPr>
      <t>Servicios de Extensión</t>
    </r>
  </si>
  <si>
    <r>
      <rPr>
        <sz val="10"/>
        <rFont val="Arial MT"/>
        <family val="2"/>
      </rPr>
      <t>20.04</t>
    </r>
  </si>
  <si>
    <r>
      <rPr>
        <sz val="10"/>
        <rFont val="Arial MT"/>
        <family val="2"/>
      </rPr>
      <t>Aportes de Otras Entidades</t>
    </r>
  </si>
  <si>
    <r>
      <rPr>
        <sz val="10"/>
        <rFont val="Arial MT"/>
        <family val="2"/>
      </rPr>
      <t>20.07</t>
    </r>
  </si>
  <si>
    <r>
      <rPr>
        <sz val="10"/>
        <rFont val="Arial MT"/>
        <family val="2"/>
      </rPr>
      <t>Aportes de Otras Entidades-Bogotá</t>
    </r>
  </si>
  <si>
    <r>
      <rPr>
        <sz val="10"/>
        <rFont val="Arial MT"/>
        <family val="2"/>
      </rPr>
      <t>20.11</t>
    </r>
  </si>
  <si>
    <r>
      <rPr>
        <sz val="10"/>
        <rFont val="Arial MT"/>
        <family val="2"/>
      </rPr>
      <t>Recursos Propios Atenea JE 3</t>
    </r>
  </si>
  <si>
    <r>
      <rPr>
        <sz val="10"/>
        <rFont val="Arial MT"/>
        <family val="2"/>
      </rPr>
      <t>20.12</t>
    </r>
  </si>
  <si>
    <r>
      <rPr>
        <sz val="10"/>
        <rFont val="Arial MT"/>
        <family val="2"/>
      </rPr>
      <t>Recursos Propios Atenea JE 4</t>
    </r>
  </si>
  <si>
    <r>
      <rPr>
        <sz val="10"/>
        <rFont val="Arial MT"/>
        <family val="2"/>
      </rPr>
      <t>Recursos del Balance – Recursos Nación funcionamiento</t>
    </r>
  </si>
  <si>
    <r>
      <rPr>
        <sz val="10"/>
        <rFont val="Arial MT"/>
        <family val="2"/>
      </rPr>
      <t>Recursos del Balance - Recursos Nación Inversión</t>
    </r>
  </si>
  <si>
    <r>
      <rPr>
        <sz val="10"/>
        <rFont val="Arial MT"/>
        <family val="2"/>
      </rPr>
      <t>Rendimientos Financieros - Recursos Nación</t>
    </r>
  </si>
  <si>
    <r>
      <rPr>
        <sz val="10"/>
        <rFont val="Arial MT"/>
        <family val="2"/>
      </rPr>
      <t>Recursos del balance Plan de Fomento a la Calidad</t>
    </r>
  </si>
  <si>
    <r>
      <rPr>
        <sz val="10"/>
        <rFont val="Arial MT"/>
        <family val="2"/>
      </rPr>
      <t>Rendimientos recursos Plan de Fomento a la Calidad</t>
    </r>
  </si>
  <si>
    <r>
      <rPr>
        <sz val="10"/>
        <rFont val="Arial MT"/>
        <family val="2"/>
      </rPr>
      <t>Rendimientos Financieros Nación - Excedentes Cooperativas MEN</t>
    </r>
  </si>
  <si>
    <r>
      <rPr>
        <sz val="10"/>
        <rFont val="Arial MT"/>
        <family val="2"/>
      </rPr>
      <t>Rendimientos Recursos Nación Inversión</t>
    </r>
  </si>
  <si>
    <r>
      <rPr>
        <sz val="10"/>
        <rFont val="Arial MT"/>
        <family val="2"/>
      </rPr>
      <t>Recursos del Balance - Devolución IVA</t>
    </r>
  </si>
  <si>
    <r>
      <rPr>
        <sz val="10"/>
        <rFont val="Arial MT"/>
        <family val="2"/>
      </rPr>
      <t>Rendimientos Financieros - Aportes Funcionamiento IPN-UPN</t>
    </r>
  </si>
  <si>
    <r>
      <rPr>
        <sz val="10"/>
        <rFont val="Arial MT"/>
        <family val="2"/>
      </rPr>
      <t>Rendimientos Financieros - Devolución IVA</t>
    </r>
  </si>
  <si>
    <r>
      <rPr>
        <sz val="10"/>
        <rFont val="Arial MT"/>
        <family val="2"/>
      </rPr>
      <t>Rendimientos Financieros Nación Inversión-Infraestructura</t>
    </r>
  </si>
  <si>
    <r>
      <rPr>
        <sz val="10"/>
        <rFont val="Arial MT"/>
        <family val="2"/>
      </rPr>
      <t>Recursos del balance Plan de formalización laboral</t>
    </r>
  </si>
  <si>
    <r>
      <rPr>
        <sz val="10"/>
        <rFont val="Arial MT"/>
        <family val="2"/>
      </rPr>
      <t>Recursos del balance Plan de Fomento de bienestar</t>
    </r>
  </si>
  <si>
    <r>
      <rPr>
        <sz val="10"/>
        <rFont val="Arial MT"/>
        <family val="2"/>
      </rPr>
      <t>Recursos del balance nación funcionamiento PIC territorial</t>
    </r>
  </si>
  <si>
    <r>
      <rPr>
        <sz val="10"/>
        <rFont val="Arial MT"/>
        <family val="2"/>
      </rPr>
      <t>21.17.01</t>
    </r>
  </si>
  <si>
    <r>
      <rPr>
        <sz val="10"/>
        <rFont val="Arial MT"/>
        <family val="2"/>
      </rPr>
      <t>Recursos del balance estampilla UNAL</t>
    </r>
  </si>
  <si>
    <r>
      <rPr>
        <sz val="10"/>
        <rFont val="Arial MT"/>
        <family val="2"/>
      </rPr>
      <t>21.17.02</t>
    </r>
  </si>
  <si>
    <r>
      <rPr>
        <sz val="10"/>
        <rFont val="Arial MT"/>
        <family val="2"/>
      </rPr>
      <t>Rendimientos Estampilla UNAL</t>
    </r>
  </si>
  <si>
    <r>
      <rPr>
        <sz val="10"/>
        <rFont val="Arial MT"/>
        <family val="2"/>
      </rPr>
      <t>21.20.01</t>
    </r>
  </si>
  <si>
    <r>
      <rPr>
        <sz val="10"/>
        <rFont val="Arial MT"/>
        <family val="2"/>
      </rPr>
      <t>Rendimientos Financieros – Recursos Propios</t>
    </r>
  </si>
  <si>
    <r>
      <rPr>
        <sz val="10"/>
        <rFont val="Arial MT"/>
        <family val="2"/>
      </rPr>
      <t>21.20.04</t>
    </r>
  </si>
  <si>
    <r>
      <rPr>
        <sz val="10"/>
        <rFont val="Arial MT"/>
        <family val="2"/>
      </rPr>
      <t>Recursos del balance aportes otras entidades</t>
    </r>
  </si>
  <si>
    <r>
      <rPr>
        <sz val="10"/>
        <rFont val="Arial MT"/>
        <family val="2"/>
      </rPr>
      <t>21.20.06</t>
    </r>
  </si>
  <si>
    <r>
      <rPr>
        <sz val="10"/>
        <rFont val="Arial MT"/>
        <family val="2"/>
      </rPr>
      <t>Recursos del balance cooperativas gestión</t>
    </r>
  </si>
  <si>
    <r>
      <rPr>
        <sz val="10"/>
        <rFont val="Arial MT"/>
        <family val="2"/>
      </rPr>
      <t>21.20.08</t>
    </r>
  </si>
  <si>
    <r>
      <rPr>
        <sz val="10"/>
        <rFont val="Arial MT"/>
        <family val="2"/>
      </rPr>
      <t>Rendimientos recursos cooperativas gestión</t>
    </r>
  </si>
  <si>
    <r>
      <rPr>
        <sz val="10"/>
        <rFont val="Arial MT"/>
        <family val="2"/>
      </rPr>
      <t>21.20.20</t>
    </r>
  </si>
  <si>
    <r>
      <rPr>
        <sz val="10"/>
        <rFont val="Arial MT"/>
        <family val="2"/>
      </rPr>
      <t>Recursos del Balance - Infraestructura, Dotación y Tecnología</t>
    </r>
  </si>
  <si>
    <r>
      <rPr>
        <sz val="10"/>
        <rFont val="Arial MT"/>
        <family val="2"/>
      </rPr>
      <t>21.26.01</t>
    </r>
  </si>
  <si>
    <r>
      <rPr>
        <sz val="10"/>
        <rFont val="Arial MT"/>
        <family val="2"/>
      </rPr>
      <t>Recursos del Balance – Estampilla UPN</t>
    </r>
  </si>
  <si>
    <r>
      <rPr>
        <sz val="10"/>
        <rFont val="Arial MT"/>
        <family val="2"/>
      </rPr>
      <t>21.26.02</t>
    </r>
  </si>
  <si>
    <r>
      <rPr>
        <sz val="10"/>
        <rFont val="Arial MT"/>
        <family val="2"/>
      </rPr>
      <t>Rendimientos Financieros – Estampilla UPN</t>
    </r>
  </si>
  <si>
    <r>
      <rPr>
        <b/>
        <sz val="10"/>
        <rFont val="Arial"/>
        <family val="2"/>
      </rPr>
      <t>Código Auxiliar</t>
    </r>
  </si>
  <si>
    <r>
      <rPr>
        <b/>
        <sz val="10"/>
        <rFont val="Arial"/>
        <family val="2"/>
      </rPr>
      <t>Nombre Auxiliar</t>
    </r>
  </si>
  <si>
    <r>
      <rPr>
        <sz val="10"/>
        <rFont val="Arial MT"/>
        <family val="2"/>
      </rPr>
      <t>Gastos de Personal</t>
    </r>
  </si>
  <si>
    <r>
      <rPr>
        <sz val="10"/>
        <rFont val="Arial MT"/>
        <family val="2"/>
      </rPr>
      <t>PIC - regionalización</t>
    </r>
  </si>
  <si>
    <r>
      <rPr>
        <sz val="10"/>
        <rFont val="Arial MT"/>
        <family val="2"/>
      </rPr>
      <t>Plan de Formalización Laboral</t>
    </r>
  </si>
  <si>
    <r>
      <rPr>
        <sz val="10"/>
        <rFont val="Arial MT"/>
        <family val="2"/>
      </rPr>
      <t>Soporte Institucional</t>
    </r>
  </si>
  <si>
    <r>
      <rPr>
        <sz val="10"/>
        <rFont val="Arial MT"/>
        <family val="2"/>
      </rPr>
      <t>Gestión Ambiental</t>
    </r>
  </si>
  <si>
    <r>
      <rPr>
        <sz val="10"/>
        <rFont val="Arial MT"/>
        <family val="2"/>
      </rPr>
      <t>Subdirección de Admisiones y Registro</t>
    </r>
  </si>
  <si>
    <r>
      <rPr>
        <sz val="10"/>
        <rFont val="Arial MT"/>
        <family val="2"/>
      </rPr>
      <t>Centro de Egresados</t>
    </r>
  </si>
  <si>
    <r>
      <rPr>
        <sz val="10"/>
        <rFont val="Arial MT"/>
        <family val="2"/>
      </rPr>
      <t>SGSI</t>
    </r>
  </si>
  <si>
    <r>
      <rPr>
        <sz val="10"/>
        <rFont val="Arial MT"/>
        <family val="2"/>
      </rPr>
      <t>Secretaría General</t>
    </r>
  </si>
  <si>
    <r>
      <rPr>
        <sz val="10"/>
        <rFont val="Arial MT"/>
        <family val="2"/>
      </rPr>
      <t>Subdirección de Recursos Educativos</t>
    </r>
  </si>
  <si>
    <r>
      <rPr>
        <sz val="10"/>
        <rFont val="Arial MT"/>
        <family val="2"/>
      </rPr>
      <t>Capacitación</t>
    </r>
  </si>
  <si>
    <r>
      <rPr>
        <sz val="10"/>
        <rFont val="Arial MT"/>
        <family val="2"/>
      </rPr>
      <t>Facultad de Bellas Artes</t>
    </r>
  </si>
  <si>
    <r>
      <rPr>
        <sz val="10"/>
        <rFont val="Arial MT"/>
        <family val="2"/>
      </rPr>
      <t>Caja Menor</t>
    </r>
  </si>
  <si>
    <r>
      <rPr>
        <sz val="10"/>
        <rFont val="Arial MT"/>
        <family val="2"/>
      </rPr>
      <t>Arrendamiento</t>
    </r>
  </si>
  <si>
    <r>
      <rPr>
        <sz val="10"/>
        <rFont val="Arial MT"/>
        <family val="2"/>
      </rPr>
      <t>Servicios públicos</t>
    </r>
  </si>
  <si>
    <r>
      <rPr>
        <sz val="10"/>
        <rFont val="Arial MT"/>
        <family val="2"/>
      </rPr>
      <t>Facultad de Ciencias y Tecnología</t>
    </r>
  </si>
  <si>
    <r>
      <rPr>
        <sz val="10"/>
        <rFont val="Arial MT"/>
        <family val="2"/>
      </rPr>
      <t>Contratistas</t>
    </r>
  </si>
  <si>
    <r>
      <rPr>
        <sz val="10"/>
        <rFont val="Arial MT"/>
        <family val="2"/>
      </rPr>
      <t>ETICT</t>
    </r>
  </si>
  <si>
    <r>
      <rPr>
        <sz val="10"/>
        <rFont val="Arial MT"/>
        <family val="2"/>
      </rPr>
      <t>Cafetería</t>
    </r>
  </si>
  <si>
    <r>
      <rPr>
        <sz val="10"/>
        <rFont val="Arial MT"/>
        <family val="2"/>
      </rPr>
      <t>Restaurante</t>
    </r>
  </si>
  <si>
    <r>
      <rPr>
        <sz val="10"/>
        <rFont val="Arial MT"/>
        <family val="2"/>
      </rPr>
      <t>Deporte</t>
    </r>
  </si>
  <si>
    <r>
      <rPr>
        <sz val="10"/>
        <rFont val="Arial MT"/>
        <family val="2"/>
      </rPr>
      <t>Cultura</t>
    </r>
  </si>
  <si>
    <r>
      <rPr>
        <sz val="10"/>
        <rFont val="Arial MT"/>
        <family val="2"/>
      </rPr>
      <t>Salud</t>
    </r>
  </si>
  <si>
    <r>
      <rPr>
        <sz val="10"/>
        <rFont val="Arial MT"/>
        <family val="2"/>
      </rPr>
      <t>Bienestar Universitario</t>
    </r>
  </si>
  <si>
    <r>
      <rPr>
        <sz val="10"/>
        <rFont val="Arial MT"/>
        <family val="2"/>
      </rPr>
      <t>Seguridad y Salud en el Trabajo</t>
    </r>
  </si>
  <si>
    <r>
      <rPr>
        <sz val="10"/>
        <rFont val="Arial MT"/>
        <family val="2"/>
      </rPr>
      <t>Asesorías</t>
    </r>
  </si>
  <si>
    <r>
      <rPr>
        <sz val="10"/>
        <rFont val="Arial MT"/>
        <family val="2"/>
      </rPr>
      <t>Extensión</t>
    </r>
  </si>
  <si>
    <r>
      <rPr>
        <sz val="10"/>
        <rFont val="Arial MT"/>
        <family val="2"/>
      </rPr>
      <t>Centro de Lenguas</t>
    </r>
  </si>
  <si>
    <r>
      <rPr>
        <sz val="10"/>
        <rFont val="Arial MT"/>
        <family val="2"/>
      </rPr>
      <t>Instituto Pedagógico Nacional</t>
    </r>
  </si>
  <si>
    <r>
      <rPr>
        <sz val="10"/>
        <rFont val="Arial MT"/>
        <family val="2"/>
      </rPr>
      <t>Emisora</t>
    </r>
  </si>
  <si>
    <r>
      <rPr>
        <sz val="10"/>
        <rFont val="Arial MT"/>
        <family val="2"/>
      </rPr>
      <t>Formación de lengua extranjera</t>
    </r>
  </si>
  <si>
    <r>
      <rPr>
        <sz val="10"/>
        <rFont val="Arial MT"/>
        <family val="2"/>
      </rPr>
      <t>Formación académica y desarrollo profesoral</t>
    </r>
  </si>
  <si>
    <r>
      <rPr>
        <sz val="10"/>
        <rFont val="Arial MT"/>
        <family val="2"/>
      </rPr>
      <t>Movilidad docente y estudiantil</t>
    </r>
  </si>
  <si>
    <r>
      <rPr>
        <sz val="10"/>
        <rFont val="Arial MT"/>
        <family val="2"/>
      </rPr>
      <t>Desarrollo de la Política de Investigación</t>
    </r>
  </si>
  <si>
    <r>
      <rPr>
        <sz val="10"/>
        <rFont val="Arial MT"/>
        <family val="2"/>
      </rPr>
      <t>Mejoramiento de la producción, circulación y apropiación social del conocimiento</t>
    </r>
  </si>
  <si>
    <r>
      <rPr>
        <sz val="10"/>
        <rFont val="Arial MT"/>
        <family val="2"/>
      </rPr>
      <t>Mejoramiento de la infraestructura tecnológica</t>
    </r>
  </si>
  <si>
    <r>
      <rPr>
        <sz val="10"/>
        <rFont val="Arial MT"/>
        <family val="2"/>
      </rPr>
      <t>Gestión de bases de datos e infraestructura bibliográfica</t>
    </r>
  </si>
  <si>
    <r>
      <rPr>
        <sz val="10"/>
        <rFont val="Arial MT"/>
        <family val="2"/>
      </rPr>
      <t>Gestión y memoria documental institucional</t>
    </r>
  </si>
  <si>
    <r>
      <rPr>
        <sz val="10"/>
        <rFont val="Arial MT"/>
        <family val="2"/>
      </rPr>
      <t>Construcción de la Facultad de Educación Física del proyecto VALMARÍA</t>
    </r>
  </si>
  <si>
    <r>
      <rPr>
        <sz val="10"/>
        <rFont val="Arial MT"/>
        <family val="2"/>
      </rPr>
      <t>Gestión y mejoramiento de la infraestructura y dotación UPN</t>
    </r>
  </si>
  <si>
    <r>
      <rPr>
        <sz val="10"/>
        <rFont val="Arial MT"/>
        <family val="2"/>
      </rPr>
      <t>Construcción y adquisición de nuevas instalaciones</t>
    </r>
  </si>
  <si>
    <r>
      <rPr>
        <sz val="10"/>
        <rFont val="Arial MT"/>
        <family val="2"/>
      </rPr>
      <t>Bienestar estudiantil integral</t>
    </r>
  </si>
  <si>
    <r>
      <rPr>
        <sz val="10"/>
        <rFont val="Arial MT"/>
        <family val="2"/>
      </rPr>
      <t>Fortalecimiento  del  acceso,  la  permanencia  y  la  calidad  de  la  educación  superior  UPN- ATENEA</t>
    </r>
  </si>
  <si>
    <t>Observación</t>
  </si>
  <si>
    <t>FUN-153</t>
  </si>
  <si>
    <t>Amparar la adición al contrato No. 1474 de 2025, cuyo objeto es: Prestar el Servicios de mantenimiento y reparación de maquinaria y otro equipo DATACENTER</t>
  </si>
  <si>
    <t>Amparar los gastos relacionados con la compra de hornos microondas para las instalaciones de Valmaría, con el propósito de garantizar el bienestar de los estudiantes de la UPN.</t>
  </si>
  <si>
    <t>Amparar el pago de los gastos de alquiler de espacios físicos para el adecuado y correcto desarrollo de las Ceremonias de grados extemporáneos 2025-2 de la Universidad Pedagógica Nacional.</t>
  </si>
  <si>
    <t>Amparar el pago de los gastos de transporte terrestre requeridos para las salidas académicas de la Universidad Pedagógica Nacional programadas durante el periodo del 15 al 24 de abril del 2026 con el fin de garantizar el adecuado desarrollo de las actividades misionales y el desplazamiento seguro, oportuno y eficiente de la comunidad universitaria.</t>
  </si>
  <si>
    <t>Amparar el pago de la inscripción al Festival Cultural en la modalidad competitiva  -  ASCUN.</t>
  </si>
  <si>
    <t>1320- ARRENDAMIENTOS</t>
  </si>
  <si>
    <t>Amparar el pago de la cuota de sostenimiento de la Red Colombiana de Posgrados- RCP, correspondiente al año 2026.</t>
  </si>
  <si>
    <t>FUN-154</t>
  </si>
  <si>
    <t>Adición al contrato No. 451 del 2026 cuyo objeto es "Prestar el servicio de logística y suministro de material pedagógico para el desarrollo de la actividad académica y cultural del día del maestro en la vigencia" </t>
  </si>
  <si>
    <t>Amparar el apoyo socieconómico para la comunidad UPN, en el marco de la participación de la carrera Run 70 años UPN</t>
  </si>
  <si>
    <t>Unidad</t>
  </si>
  <si>
    <t>No. poa</t>
  </si>
  <si>
    <t>Poa</t>
  </si>
  <si>
    <t>Código seccion</t>
  </si>
  <si>
    <t>Código concepto</t>
  </si>
  <si>
    <t>Código auxiliar</t>
  </si>
  <si>
    <t>Código recurso</t>
  </si>
  <si>
    <t>Seccion</t>
  </si>
  <si>
    <t>Concepto</t>
  </si>
  <si>
    <t>Valor inicial</t>
  </si>
  <si>
    <t>Valor modificaciones</t>
  </si>
  <si>
    <t>Valor programado</t>
  </si>
  <si>
    <t>Valor solicitudes</t>
  </si>
  <si>
    <t>Valor disponible</t>
  </si>
  <si>
    <t>Centro</t>
  </si>
  <si>
    <t>Auxiliar</t>
  </si>
  <si>
    <t>Recurso</t>
  </si>
  <si>
    <t>Estado</t>
  </si>
  <si>
    <t>Usuario</t>
  </si>
  <si>
    <t>Fecha elaboracion</t>
  </si>
  <si>
    <t>Vigencia</t>
  </si>
  <si>
    <t>132-Presupuesto VAD</t>
  </si>
  <si>
    <t>132-000051</t>
  </si>
  <si>
    <t>POA  1320 - FUN-019</t>
  </si>
  <si>
    <t>$89,586,116.00</t>
  </si>
  <si>
    <t>$0.00</t>
  </si>
  <si>
    <t>DESPACHO VICERRECTORIA ADMINISTRATIVA Y FINANCIERA</t>
  </si>
  <si>
    <t>Soporte Institucional</t>
  </si>
  <si>
    <t>Aportes Nación Política Gratuidad</t>
  </si>
  <si>
    <t>APROBADO</t>
  </si>
  <si>
    <t>CMHERNANDEZR</t>
  </si>
  <si>
    <t>$1,233,053,260.00</t>
  </si>
  <si>
    <t>Recursos del Balance - Gratuidad</t>
  </si>
  <si>
    <t>132-000009</t>
  </si>
  <si>
    <t>POA - VIGENCIA FUTURA</t>
  </si>
  <si>
    <t>$3,718,182,321.00</t>
  </si>
  <si>
    <t>$4,672,034,552.00</t>
  </si>
  <si>
    <t>$7,825,216,919.00</t>
  </si>
  <si>
    <t>$564,999,954.00</t>
  </si>
  <si>
    <t>$1,935,876,768.00</t>
  </si>
  <si>
    <t>$229,421,298.00</t>
  </si>
  <si>
    <t>Recursos del Balance - Propios</t>
  </si>
  <si>
    <t>si</t>
  </si>
  <si>
    <t>Solicitud</t>
  </si>
  <si>
    <t>Amparar el apoyo socieconómico para l comunidad UPN, ene l marco de la prticipación de la crrera RUN 70 añor UPN</t>
  </si>
  <si>
    <t xml:space="preserve">2.1.2.02.01.004 </t>
  </si>
  <si>
    <t xml:space="preserve">2.1.2.01.01.003.02.07 </t>
  </si>
  <si>
    <t>2.1.2.02.01.002 </t>
  </si>
  <si>
    <t>Amparar la adquisición de menaje, lencería y electrodomésticos requeridos para la dotación y adecuado funcionamiento de las instalaciones de Villeta y Tulipanes, garantizando las condiciones necesarias para su operación y prestación de servicios.</t>
  </si>
  <si>
    <t>Vigilancia</t>
  </si>
  <si>
    <t>Aseo</t>
  </si>
  <si>
    <t>Resolución 0568 del 12 de Junio</t>
  </si>
  <si>
    <t>Amparar los gastos relacionados con el desarrollo del evento del 27.º Encuentro de Geometría y sus Aplicaciones de la Universidad Pedagógica Nacional.</t>
  </si>
  <si>
    <t>1333 VIGILANCIA</t>
  </si>
  <si>
    <t>FUN-155</t>
  </si>
  <si>
    <t>FUN-156</t>
  </si>
  <si>
    <t>1334 ASEO</t>
  </si>
  <si>
    <r>
      <rPr>
        <sz val="7"/>
        <rFont val="Arial"/>
        <family val="2"/>
      </rPr>
      <t>10.22</t>
    </r>
  </si>
  <si>
    <t>Resolución</t>
  </si>
  <si>
    <t>2.1.2.01.01.005.02.03.01.02</t>
  </si>
  <si>
    <t>Gastos de Desarrollo</t>
  </si>
  <si>
    <t>Modificación Interna 027 del 2026</t>
  </si>
  <si>
    <t>Adicionar el contrato No. 949 del 2024 cuyo objeto es "Amparar la prestación del servicio de vigilancia y seguridad privada para las personas y bienes muebles e inmuebles de la Universidad Pedagógica Nacional”</t>
  </si>
  <si>
    <t>Adicionar el contrato No. 001 de 2025 cuyo objeto es "Amparar la prestación del servicio de aseo  de la Universidad Pedagógica Nacional"</t>
  </si>
  <si>
    <t>Adicionar el contrato no. 949 del 2024 cuyo objeto es "Contratar la prestación del servicio de vigilancia y seguridad privada para las personas y bienes muebles e inmuebles de la universidad pedagógica nacional”</t>
  </si>
  <si>
    <t>Adicionar el contrato No. 001 de 2025 cuyo objeto es "Contratar El Servicio De Aseo Y Cafetería Para La Universidad Pedagógica Nacional"</t>
  </si>
  <si>
    <t>92121500; 92121700</t>
  </si>
  <si>
    <t>PAA Versión No. 028 - 2026</t>
  </si>
  <si>
    <t>FUN-157</t>
  </si>
  <si>
    <t>Adquirir material pedagógico para el desarrollo de las actividades culturales y artísticas del programa de cultura.</t>
  </si>
  <si>
    <t>60103600;60105400</t>
  </si>
  <si>
    <t>Adición del Contrato de Prestación de Servicios N° 422 del 2026, cuyo objeto es: Prestar los servicios logísticos para el desarrollo de las actividades lúdico -deportivas en el marco de la Bienvenida de los estudiantes nuevos del I y II semestre 2026</t>
  </si>
  <si>
    <t>Si</t>
  </si>
  <si>
    <t>NUEVA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</si>
</sst>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 #,##0;\-&quot;$&quot;\ #,##0"/>
    <numFmt numFmtId="6" formatCode="&quot;$&quot;\ #,##0;[Red]\-&quot;$&quot;\ #,##0"/>
    <numFmt numFmtId="8" formatCode="&quot;$&quot;\ #,##0.00;[Red]\-&quot;$&quot;\ #,##0.00"/>
    <numFmt numFmtId="44" formatCode="_-&quot;$&quot;\ * #,##0.00_-;\-&quot;$&quot;\ * #,##0.00_-;_-&quot;$&quot;\ * &quot;-&quot;??_-;_-@_-"/>
    <numFmt numFmtId="164" formatCode="&quot;$&quot;\ #,##0"/>
    <numFmt numFmtId="165" formatCode="#,##0.00_ ;\-#,##0.00\ "/>
    <numFmt numFmtId="166" formatCode="&quot;$&quot;\ #,##0;[Red]&quot;$&quot;\ #,##0"/>
    <numFmt numFmtId="167" formatCode="dd\.mm\.yy;@"/>
  </numFmts>
  <fonts count="29">
    <font>
      <sz val="11"/>
      <color theme="1"/>
      <name val="Calibri"/>
      <family val="2"/>
      <scheme val="minor"/>
    </font>
    <font>
      <sz val="11"/>
      <color theme="1"/>
      <name val="Calibri"/>
      <family val="2"/>
      <scheme val="minor"/>
    </font>
    <font>
      <sz val="7"/>
      <color theme="1"/>
      <name val="Arial"/>
      <family val="2"/>
    </font>
    <font>
      <b/>
      <sz val="14"/>
      <color theme="0"/>
      <name val="Arial"/>
      <family val="2"/>
    </font>
    <font>
      <b/>
      <sz val="10"/>
      <color theme="1"/>
      <name val="Verdana"/>
      <family val="2"/>
    </font>
    <font>
      <b/>
      <sz val="7"/>
      <color theme="0"/>
      <name val="Arial"/>
      <family val="2"/>
    </font>
    <font>
      <sz val="7"/>
      <color theme="0"/>
      <name val="Arial"/>
      <family val="2"/>
    </font>
    <font>
      <sz val="12"/>
      <color theme="1"/>
      <name val="Calibri"/>
      <family val="2"/>
      <scheme val="minor"/>
    </font>
    <font>
      <b/>
      <sz val="12"/>
      <color theme="0"/>
      <name val="Arial"/>
      <family val="2"/>
    </font>
    <font>
      <b/>
      <sz val="7"/>
      <color theme="1"/>
      <name val="Arial"/>
      <family val="2"/>
    </font>
    <font>
      <sz val="10"/>
      <color theme="1"/>
      <name val="Verdana"/>
      <family val="2"/>
    </font>
    <font>
      <u/>
      <sz val="11"/>
      <color theme="10"/>
      <name val="Calibri"/>
      <family val="2"/>
      <scheme val="minor"/>
    </font>
    <font>
      <b/>
      <sz val="8"/>
      <color theme="1"/>
      <name val="Arial"/>
      <family val="2"/>
    </font>
    <font>
      <sz val="9"/>
      <color indexed="81"/>
      <name val="Tahoma"/>
      <family val="2"/>
    </font>
    <font>
      <b/>
      <sz val="9"/>
      <color indexed="81"/>
      <name val="Tahoma"/>
      <family val="2"/>
    </font>
    <font>
      <u/>
      <sz val="7"/>
      <color theme="1"/>
      <name val="Arial"/>
      <family val="2"/>
    </font>
    <font>
      <sz val="11"/>
      <color theme="1"/>
      <name val="Calibri"/>
      <family val="2"/>
    </font>
    <font>
      <b/>
      <sz val="48"/>
      <color theme="0"/>
      <name val="Arial"/>
      <family val="2"/>
    </font>
    <font>
      <sz val="7"/>
      <color rgb="FFFF0000"/>
      <name val="Arial"/>
      <family val="2"/>
    </font>
    <font>
      <sz val="7"/>
      <name val="Arial"/>
      <family val="2"/>
    </font>
    <font>
      <b/>
      <sz val="10"/>
      <name val="Arial"/>
      <family val="2"/>
    </font>
    <font>
      <sz val="10"/>
      <name val="Arial MT"/>
    </font>
    <font>
      <sz val="10"/>
      <name val="Arial MT"/>
      <family val="2"/>
    </font>
    <font>
      <sz val="10"/>
      <color rgb="FF000000"/>
      <name val="Arial MT"/>
      <family val="2"/>
    </font>
    <font>
      <b/>
      <sz val="8"/>
      <color theme="1"/>
      <name val="Calibri"/>
      <family val="2"/>
      <scheme val="minor"/>
    </font>
    <font>
      <sz val="8"/>
      <color theme="1"/>
      <name val="Calibri"/>
      <family val="2"/>
      <scheme val="minor"/>
    </font>
    <font>
      <sz val="8"/>
      <color rgb="FFFF0000"/>
      <name val="Calibri"/>
      <family val="2"/>
      <scheme val="minor"/>
    </font>
    <font>
      <sz val="12"/>
      <color rgb="FF242424"/>
      <name val="Calibri"/>
      <family val="2"/>
      <scheme val="minor"/>
    </font>
    <font>
      <sz val="10"/>
      <name val="Arial"/>
      <family val="2"/>
    </font>
  </fonts>
  <fills count="22">
    <fill>
      <patternFill patternType="none"/>
    </fill>
    <fill>
      <patternFill patternType="gray125"/>
    </fill>
    <fill>
      <patternFill patternType="solid">
        <fgColor theme="0"/>
        <bgColor indexed="64"/>
      </patternFill>
    </fill>
    <fill>
      <patternFill patternType="solid">
        <fgColor theme="8" tint="-0.499984740745262"/>
        <bgColor indexed="64"/>
      </patternFill>
    </fill>
    <fill>
      <patternFill patternType="solid">
        <fgColor rgb="FFDBE5F1"/>
        <bgColor indexed="64"/>
      </patternFill>
    </fill>
    <fill>
      <patternFill patternType="solid">
        <fgColor theme="5" tint="-0.249977111117893"/>
        <bgColor indexed="64"/>
      </patternFill>
    </fill>
    <fill>
      <patternFill patternType="solid">
        <fgColor rgb="FF00B050"/>
        <bgColor indexed="64"/>
      </patternFill>
    </fill>
    <fill>
      <patternFill patternType="solid">
        <fgColor theme="8" tint="-0.249977111117893"/>
        <bgColor indexed="64"/>
      </patternFill>
    </fill>
    <fill>
      <patternFill patternType="solid">
        <fgColor theme="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2"/>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bgColor indexed="64"/>
      </patternFill>
    </fill>
    <fill>
      <patternFill patternType="solid">
        <fgColor rgb="FFF2F2F2"/>
        <bgColor indexed="64"/>
      </patternFill>
    </fill>
    <fill>
      <patternFill patternType="solid">
        <fgColor theme="9" tint="0.39997558519241921"/>
        <bgColor indexed="64"/>
      </patternFill>
    </fill>
    <fill>
      <patternFill patternType="solid">
        <fgColor theme="5" tint="0.39997558519241921"/>
        <bgColor indexed="64"/>
      </patternFill>
    </fill>
  </fills>
  <borders count="22">
    <border>
      <left/>
      <right/>
      <top/>
      <bottom/>
      <diagonal/>
    </border>
    <border>
      <left style="thick">
        <color rgb="FF002060"/>
      </left>
      <right/>
      <top style="thick">
        <color rgb="FF002060"/>
      </top>
      <bottom/>
      <diagonal/>
    </border>
    <border>
      <left/>
      <right/>
      <top style="thick">
        <color rgb="FF002060"/>
      </top>
      <bottom/>
      <diagonal/>
    </border>
    <border>
      <left/>
      <right style="thick">
        <color rgb="FF002060"/>
      </right>
      <top style="thick">
        <color rgb="FF002060"/>
      </top>
      <bottom/>
      <diagonal/>
    </border>
    <border>
      <left style="thick">
        <color rgb="FF002060"/>
      </left>
      <right/>
      <top/>
      <bottom/>
      <diagonal/>
    </border>
    <border>
      <left/>
      <right style="thick">
        <color rgb="FF002060"/>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s>
  <cellStyleXfs count="7">
    <xf numFmtId="0" fontId="0" fillId="0" borderId="0"/>
    <xf numFmtId="44" fontId="1" fillId="0" borderId="0" applyFont="0" applyFill="0" applyBorder="0" applyAlignment="0" applyProtection="0"/>
    <xf numFmtId="0" fontId="4" fillId="4" borderId="0" applyNumberFormat="0" applyBorder="0" applyProtection="0">
      <alignment horizontal="center" vertical="center"/>
    </xf>
    <xf numFmtId="0" fontId="7" fillId="0" borderId="0"/>
    <xf numFmtId="44" fontId="1" fillId="0" borderId="0" applyFont="0" applyFill="0" applyBorder="0" applyAlignment="0" applyProtection="0"/>
    <xf numFmtId="49" fontId="10" fillId="0" borderId="0" applyFill="0" applyBorder="0" applyProtection="0">
      <alignment horizontal="left" vertical="center"/>
    </xf>
    <xf numFmtId="0" fontId="11" fillId="0" borderId="0" applyNumberFormat="0" applyFill="0" applyBorder="0" applyAlignment="0" applyProtection="0"/>
  </cellStyleXfs>
  <cellXfs count="295">
    <xf numFmtId="0" fontId="0" fillId="0" borderId="0" xfId="0"/>
    <xf numFmtId="0" fontId="2" fillId="2" borderId="2" xfId="0" applyFont="1" applyFill="1" applyBorder="1" applyAlignment="1">
      <alignment horizontal="center" vertical="center" wrapText="1"/>
    </xf>
    <xf numFmtId="0" fontId="2" fillId="0" borderId="0" xfId="0" applyFont="1" applyAlignment="1">
      <alignment wrapText="1"/>
    </xf>
    <xf numFmtId="0" fontId="2" fillId="2" borderId="0" xfId="0" applyFont="1" applyFill="1" applyAlignment="1">
      <alignment horizontal="center" vertical="center" wrapText="1"/>
    </xf>
    <xf numFmtId="0" fontId="3" fillId="0" borderId="0" xfId="0" applyFont="1" applyAlignment="1">
      <alignment horizontal="center" vertical="center" wrapText="1"/>
    </xf>
    <xf numFmtId="0" fontId="5" fillId="2" borderId="4" xfId="2" applyFont="1" applyFill="1" applyBorder="1" applyAlignment="1" applyProtection="1">
      <alignment horizontal="center" vertical="center" wrapText="1"/>
    </xf>
    <xf numFmtId="0" fontId="6" fillId="2" borderId="0" xfId="0" applyFont="1" applyFill="1" applyAlignment="1">
      <alignment vertical="center" wrapText="1"/>
    </xf>
    <xf numFmtId="0" fontId="6" fillId="2" borderId="0" xfId="0" applyFont="1" applyFill="1" applyAlignment="1">
      <alignment horizontal="center" vertical="center" wrapText="1"/>
    </xf>
    <xf numFmtId="0" fontId="2" fillId="2" borderId="0" xfId="0" applyFont="1" applyFill="1" applyAlignment="1">
      <alignment wrapText="1"/>
    </xf>
    <xf numFmtId="0" fontId="2" fillId="2" borderId="0" xfId="0" applyFont="1" applyFill="1" applyAlignment="1">
      <alignment horizontal="center" wrapText="1"/>
    </xf>
    <xf numFmtId="0" fontId="6" fillId="2" borderId="5" xfId="0" applyFont="1" applyFill="1" applyBorder="1" applyAlignment="1">
      <alignment vertical="center" wrapText="1"/>
    </xf>
    <xf numFmtId="0" fontId="6" fillId="0" borderId="0" xfId="0" applyFont="1" applyAlignment="1">
      <alignment vertical="center" wrapText="1"/>
    </xf>
    <xf numFmtId="0" fontId="8" fillId="3" borderId="6" xfId="3" applyFont="1" applyFill="1" applyBorder="1" applyAlignment="1">
      <alignment vertical="center" wrapText="1"/>
    </xf>
    <xf numFmtId="0" fontId="8" fillId="3" borderId="7" xfId="3" applyFont="1" applyFill="1" applyBorder="1" applyAlignment="1">
      <alignment vertical="center" wrapText="1"/>
    </xf>
    <xf numFmtId="0" fontId="6" fillId="2" borderId="4" xfId="0" applyFont="1" applyFill="1" applyBorder="1" applyAlignment="1">
      <alignment wrapText="1"/>
    </xf>
    <xf numFmtId="0" fontId="6" fillId="2" borderId="0" xfId="0" applyFont="1" applyFill="1" applyAlignment="1">
      <alignment wrapText="1"/>
    </xf>
    <xf numFmtId="0" fontId="6" fillId="2" borderId="0" xfId="0" applyFont="1" applyFill="1" applyAlignment="1">
      <alignment horizontal="center" wrapText="1"/>
    </xf>
    <xf numFmtId="0" fontId="6" fillId="0" borderId="0" xfId="0" applyFont="1" applyAlignment="1">
      <alignment wrapText="1"/>
    </xf>
    <xf numFmtId="166" fontId="2" fillId="2" borderId="0" xfId="0" applyNumberFormat="1" applyFont="1" applyFill="1" applyAlignment="1">
      <alignment horizontal="center" vertical="center" wrapText="1"/>
    </xf>
    <xf numFmtId="0" fontId="5" fillId="3" borderId="13" xfId="2" applyFont="1" applyFill="1" applyBorder="1" applyAlignment="1" applyProtection="1">
      <alignment horizontal="center" vertical="center" wrapText="1"/>
    </xf>
    <xf numFmtId="0" fontId="5" fillId="3" borderId="14" xfId="2" applyFont="1" applyFill="1" applyBorder="1" applyAlignment="1" applyProtection="1">
      <alignment horizontal="center" vertical="center" wrapText="1"/>
    </xf>
    <xf numFmtId="0" fontId="5" fillId="6" borderId="15" xfId="2" applyFont="1" applyFill="1" applyBorder="1" applyAlignment="1" applyProtection="1">
      <alignment horizontal="center" vertical="center" wrapText="1"/>
    </xf>
    <xf numFmtId="0" fontId="5" fillId="6" borderId="14" xfId="2" applyFont="1" applyFill="1" applyBorder="1" applyAlignment="1" applyProtection="1">
      <alignment horizontal="center" vertical="center" wrapText="1"/>
    </xf>
    <xf numFmtId="0" fontId="6" fillId="6" borderId="14" xfId="2" applyFont="1" applyFill="1" applyBorder="1" applyAlignment="1" applyProtection="1">
      <alignment horizontal="center" vertical="center" wrapText="1"/>
    </xf>
    <xf numFmtId="3" fontId="5" fillId="7" borderId="14" xfId="0" applyNumberFormat="1" applyFont="1" applyFill="1" applyBorder="1" applyAlignment="1">
      <alignment horizontal="center" vertical="center" wrapText="1"/>
    </xf>
    <xf numFmtId="3" fontId="5" fillId="8" borderId="14" xfId="0" applyNumberFormat="1" applyFont="1" applyFill="1" applyBorder="1" applyAlignment="1">
      <alignment horizontal="center" vertical="center" wrapText="1"/>
    </xf>
    <xf numFmtId="3" fontId="5" fillId="8" borderId="16" xfId="0" applyNumberFormat="1" applyFont="1" applyFill="1" applyBorder="1" applyAlignment="1">
      <alignment horizontal="center" vertical="center" wrapText="1"/>
    </xf>
    <xf numFmtId="3" fontId="5" fillId="0" borderId="0" xfId="0" applyNumberFormat="1" applyFont="1" applyAlignment="1">
      <alignment horizontal="center" vertical="center" wrapText="1"/>
    </xf>
    <xf numFmtId="0" fontId="2" fillId="9" borderId="17" xfId="0" applyFont="1" applyFill="1" applyBorder="1" applyAlignment="1">
      <alignment horizontal="center" vertical="center" wrapText="1"/>
    </xf>
    <xf numFmtId="0" fontId="2" fillId="12" borderId="17" xfId="0" applyFont="1" applyFill="1" applyBorder="1" applyAlignment="1">
      <alignment horizontal="center" vertical="center" wrapText="1"/>
    </xf>
    <xf numFmtId="0" fontId="2" fillId="0" borderId="17" xfId="0" applyFont="1" applyBorder="1" applyAlignment="1">
      <alignment horizontal="center" vertical="center" wrapText="1"/>
    </xf>
    <xf numFmtId="0" fontId="2" fillId="14" borderId="17" xfId="0" applyFont="1" applyFill="1" applyBorder="1" applyAlignment="1">
      <alignment horizontal="center" vertical="center" wrapText="1"/>
    </xf>
    <xf numFmtId="49" fontId="2" fillId="0" borderId="17" xfId="5" applyFont="1" applyBorder="1" applyAlignment="1" applyProtection="1">
      <alignment horizontal="center" vertical="center" wrapText="1"/>
    </xf>
    <xf numFmtId="0" fontId="2" fillId="15" borderId="17" xfId="0" applyFont="1" applyFill="1" applyBorder="1" applyAlignment="1">
      <alignment horizontal="center" vertical="center" wrapText="1"/>
    </xf>
    <xf numFmtId="0" fontId="2" fillId="11" borderId="0" xfId="0" applyFont="1" applyFill="1" applyAlignment="1">
      <alignment wrapText="1"/>
    </xf>
    <xf numFmtId="0" fontId="2" fillId="14" borderId="0" xfId="0" applyFont="1" applyFill="1" applyAlignment="1">
      <alignment wrapText="1"/>
    </xf>
    <xf numFmtId="0" fontId="2" fillId="17" borderId="0" xfId="0" applyFont="1" applyFill="1" applyAlignment="1">
      <alignment wrapText="1"/>
    </xf>
    <xf numFmtId="0" fontId="2" fillId="10" borderId="17" xfId="0" applyFont="1" applyFill="1" applyBorder="1" applyAlignment="1" applyProtection="1">
      <alignment horizontal="center" vertical="center" wrapText="1"/>
      <protection locked="0"/>
    </xf>
    <xf numFmtId="0" fontId="2" fillId="18" borderId="0" xfId="0" applyFont="1" applyFill="1" applyAlignment="1">
      <alignment wrapText="1"/>
    </xf>
    <xf numFmtId="164" fontId="2" fillId="10" borderId="17" xfId="1" applyNumberFormat="1" applyFont="1" applyFill="1" applyBorder="1" applyAlignment="1" applyProtection="1">
      <alignment horizontal="center" vertical="center" wrapText="1"/>
    </xf>
    <xf numFmtId="49" fontId="2" fillId="2" borderId="0" xfId="5" applyFont="1" applyFill="1" applyBorder="1" applyAlignment="1" applyProtection="1">
      <alignment horizontal="center" vertical="center" wrapText="1"/>
    </xf>
    <xf numFmtId="0" fontId="2" fillId="0" borderId="0" xfId="0" applyFont="1" applyAlignment="1">
      <alignment horizontal="center" wrapText="1"/>
    </xf>
    <xf numFmtId="0" fontId="2" fillId="0" borderId="0" xfId="0" applyFont="1" applyAlignment="1">
      <alignment horizontal="center" vertical="center" wrapText="1"/>
    </xf>
    <xf numFmtId="5" fontId="2" fillId="2" borderId="2" xfId="0" applyNumberFormat="1" applyFont="1" applyFill="1" applyBorder="1" applyAlignment="1">
      <alignment wrapText="1"/>
    </xf>
    <xf numFmtId="5" fontId="2" fillId="2" borderId="0" xfId="0" applyNumberFormat="1" applyFont="1" applyFill="1" applyAlignment="1">
      <alignment wrapText="1"/>
    </xf>
    <xf numFmtId="5" fontId="2" fillId="2" borderId="0" xfId="0" applyNumberFormat="1" applyFont="1" applyFill="1" applyAlignment="1">
      <alignment vertical="center" wrapText="1"/>
    </xf>
    <xf numFmtId="5" fontId="5" fillId="3" borderId="14" xfId="2" applyNumberFormat="1" applyFont="1" applyFill="1" applyBorder="1" applyAlignment="1" applyProtection="1">
      <alignment vertical="center" wrapText="1"/>
    </xf>
    <xf numFmtId="5" fontId="2" fillId="10" borderId="17" xfId="1" applyNumberFormat="1" applyFont="1" applyFill="1" applyBorder="1" applyAlignment="1" applyProtection="1">
      <alignment vertical="center" wrapText="1"/>
    </xf>
    <xf numFmtId="5" fontId="2" fillId="2" borderId="0" xfId="1" applyNumberFormat="1" applyFont="1" applyFill="1" applyBorder="1" applyAlignment="1" applyProtection="1">
      <alignment vertical="center" wrapText="1"/>
    </xf>
    <xf numFmtId="5" fontId="2" fillId="0" borderId="0" xfId="0" applyNumberFormat="1" applyFont="1" applyAlignment="1">
      <alignment wrapText="1"/>
    </xf>
    <xf numFmtId="5" fontId="6" fillId="2" borderId="0" xfId="0" applyNumberFormat="1" applyFont="1" applyFill="1" applyAlignment="1">
      <alignment horizontal="right" vertical="center" wrapText="1"/>
    </xf>
    <xf numFmtId="5" fontId="2" fillId="0" borderId="17" xfId="0" applyNumberFormat="1" applyFont="1" applyBorder="1" applyAlignment="1">
      <alignment horizontal="right" wrapText="1"/>
    </xf>
    <xf numFmtId="0" fontId="2" fillId="10" borderId="17" xfId="0" applyFont="1" applyFill="1" applyBorder="1" applyAlignment="1">
      <alignment horizontal="center" vertical="center" wrapText="1"/>
    </xf>
    <xf numFmtId="0" fontId="2" fillId="2" borderId="0" xfId="0" applyFont="1" applyFill="1" applyAlignment="1">
      <alignment vertical="center" wrapText="1"/>
    </xf>
    <xf numFmtId="0" fontId="2" fillId="2" borderId="1" xfId="0" applyFont="1" applyFill="1" applyBorder="1" applyAlignment="1">
      <alignment wrapText="1"/>
    </xf>
    <xf numFmtId="0" fontId="2" fillId="2" borderId="2" xfId="0" applyFont="1" applyFill="1" applyBorder="1" applyAlignment="1">
      <alignment wrapText="1"/>
    </xf>
    <xf numFmtId="0" fontId="2" fillId="2" borderId="2" xfId="0" applyFont="1" applyFill="1" applyBorder="1" applyAlignment="1">
      <alignment horizontal="center" wrapText="1"/>
    </xf>
    <xf numFmtId="0" fontId="2" fillId="2" borderId="2" xfId="0" applyFont="1" applyFill="1" applyBorder="1" applyAlignment="1">
      <alignment vertical="center" wrapText="1"/>
    </xf>
    <xf numFmtId="5" fontId="2" fillId="2" borderId="2" xfId="0" applyNumberFormat="1" applyFont="1" applyFill="1" applyBorder="1" applyAlignment="1">
      <alignment horizontal="right" vertical="center" wrapText="1"/>
    </xf>
    <xf numFmtId="0" fontId="2" fillId="2" borderId="3" xfId="0" applyFont="1" applyFill="1" applyBorder="1" applyAlignment="1">
      <alignment vertical="center" wrapText="1"/>
    </xf>
    <xf numFmtId="0" fontId="2" fillId="0" borderId="0" xfId="0" applyFont="1" applyAlignment="1">
      <alignment vertical="center" wrapText="1"/>
    </xf>
    <xf numFmtId="0" fontId="2" fillId="2" borderId="4" xfId="0" applyFont="1" applyFill="1" applyBorder="1" applyAlignment="1">
      <alignment wrapText="1"/>
    </xf>
    <xf numFmtId="5" fontId="2" fillId="2" borderId="0" xfId="0" applyNumberFormat="1" applyFont="1" applyFill="1" applyAlignment="1">
      <alignment horizontal="right" vertical="center" wrapText="1"/>
    </xf>
    <xf numFmtId="0" fontId="2" fillId="2" borderId="5" xfId="0" applyFont="1" applyFill="1" applyBorder="1" applyAlignment="1">
      <alignment vertical="center" wrapText="1"/>
    </xf>
    <xf numFmtId="165" fontId="2" fillId="2" borderId="0" xfId="0" applyNumberFormat="1" applyFont="1" applyFill="1" applyAlignment="1">
      <alignment horizontal="center" vertical="center" wrapText="1"/>
    </xf>
    <xf numFmtId="0" fontId="9" fillId="0" borderId="0" xfId="0" applyFont="1" applyAlignment="1">
      <alignment horizontal="center" vertical="center" wrapText="1"/>
    </xf>
    <xf numFmtId="0" fontId="9" fillId="3" borderId="11" xfId="0" applyFont="1" applyFill="1" applyBorder="1" applyAlignment="1">
      <alignment vertical="center" wrapText="1"/>
    </xf>
    <xf numFmtId="0" fontId="9" fillId="3" borderId="0" xfId="0" applyFont="1" applyFill="1" applyAlignment="1">
      <alignment vertical="center" wrapText="1"/>
    </xf>
    <xf numFmtId="0" fontId="9" fillId="5" borderId="11" xfId="0" applyFont="1" applyFill="1" applyBorder="1" applyAlignment="1">
      <alignment vertical="center" wrapText="1"/>
    </xf>
    <xf numFmtId="0" fontId="9" fillId="5" borderId="0" xfId="0" applyFont="1" applyFill="1" applyAlignment="1">
      <alignment vertical="center" wrapText="1"/>
    </xf>
    <xf numFmtId="0" fontId="9" fillId="5" borderId="12" xfId="0" applyFont="1" applyFill="1" applyBorder="1" applyAlignment="1">
      <alignment vertical="center" wrapText="1"/>
    </xf>
    <xf numFmtId="0" fontId="2" fillId="13" borderId="17" xfId="4" applyNumberFormat="1" applyFont="1" applyFill="1" applyBorder="1" applyAlignment="1" applyProtection="1">
      <alignment horizontal="center" vertical="center" wrapText="1"/>
    </xf>
    <xf numFmtId="0" fontId="2" fillId="10" borderId="17" xfId="1" applyNumberFormat="1" applyFont="1" applyFill="1" applyBorder="1" applyAlignment="1" applyProtection="1">
      <alignment horizontal="center" vertical="center" wrapText="1"/>
    </xf>
    <xf numFmtId="0" fontId="2" fillId="2" borderId="17" xfId="0" applyFont="1" applyFill="1" applyBorder="1" applyAlignment="1">
      <alignment horizontal="center" vertical="center" wrapText="1"/>
    </xf>
    <xf numFmtId="0" fontId="2" fillId="14" borderId="17" xfId="0" applyFont="1" applyFill="1" applyBorder="1" applyAlignment="1" applyProtection="1">
      <alignment horizontal="center" vertical="center" wrapText="1"/>
      <protection locked="0"/>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164" fontId="2" fillId="0" borderId="17" xfId="0" applyNumberFormat="1" applyFont="1" applyBorder="1" applyAlignment="1">
      <alignment horizontal="center" vertical="center" wrapText="1"/>
    </xf>
    <xf numFmtId="0" fontId="15" fillId="0" borderId="17" xfId="6" applyFont="1" applyFill="1" applyBorder="1" applyAlignment="1" applyProtection="1">
      <alignment horizontal="center" vertical="center" wrapText="1"/>
    </xf>
    <xf numFmtId="3" fontId="2" fillId="16" borderId="17"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6"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vertical="center" wrapText="1"/>
    </xf>
    <xf numFmtId="3" fontId="0" fillId="0" borderId="0" xfId="0" applyNumberFormat="1"/>
    <xf numFmtId="6" fontId="2" fillId="10" borderId="17" xfId="0" applyNumberFormat="1" applyFont="1" applyFill="1" applyBorder="1" applyAlignment="1">
      <alignment horizontal="center" vertical="center" wrapText="1"/>
    </xf>
    <xf numFmtId="5" fontId="2" fillId="10" borderId="17" xfId="1" applyNumberFormat="1" applyFont="1" applyFill="1" applyBorder="1" applyAlignment="1" applyProtection="1">
      <alignment vertical="center" wrapText="1"/>
      <protection locked="0"/>
    </xf>
    <xf numFmtId="3" fontId="2" fillId="18" borderId="0" xfId="0" applyNumberFormat="1" applyFont="1" applyFill="1" applyAlignment="1">
      <alignment horizontal="center" vertical="center" wrapText="1"/>
    </xf>
    <xf numFmtId="0" fontId="2" fillId="19" borderId="17" xfId="0" applyFont="1" applyFill="1" applyBorder="1" applyAlignment="1">
      <alignment horizontal="center" vertical="center" wrapText="1"/>
    </xf>
    <xf numFmtId="0" fontId="16" fillId="0" borderId="0" xfId="0" applyFont="1"/>
    <xf numFmtId="5" fontId="2" fillId="2" borderId="17" xfId="0" applyNumberFormat="1" applyFont="1" applyFill="1" applyBorder="1" applyAlignment="1">
      <alignment vertical="center" wrapText="1"/>
    </xf>
    <xf numFmtId="166" fontId="2" fillId="0" borderId="0" xfId="0" applyNumberFormat="1" applyFont="1" applyAlignment="1">
      <alignment horizontal="center" vertical="center" wrapText="1"/>
    </xf>
    <xf numFmtId="166" fontId="2" fillId="10" borderId="17" xfId="1" applyNumberFormat="1" applyFont="1" applyFill="1" applyBorder="1" applyAlignment="1" applyProtection="1">
      <alignment horizontal="center" vertical="center" wrapText="1"/>
    </xf>
    <xf numFmtId="3" fontId="2" fillId="2" borderId="0" xfId="0" applyNumberFormat="1" applyFont="1" applyFill="1" applyAlignment="1">
      <alignment horizontal="center" vertical="center" wrapText="1"/>
    </xf>
    <xf numFmtId="0" fontId="2" fillId="2" borderId="0" xfId="1" applyNumberFormat="1" applyFont="1" applyFill="1" applyBorder="1" applyAlignment="1" applyProtection="1">
      <alignment horizontal="center" vertical="center" wrapText="1"/>
    </xf>
    <xf numFmtId="0" fontId="15" fillId="2" borderId="0" xfId="6" applyFont="1" applyFill="1" applyBorder="1" applyAlignment="1" applyProtection="1">
      <alignment horizontal="center" vertical="center" wrapText="1"/>
    </xf>
    <xf numFmtId="166" fontId="2" fillId="2" borderId="0" xfId="1" applyNumberFormat="1" applyFont="1" applyFill="1" applyBorder="1" applyAlignment="1" applyProtection="1">
      <alignment vertical="center" wrapText="1"/>
    </xf>
    <xf numFmtId="166" fontId="2" fillId="2" borderId="0" xfId="1" applyNumberFormat="1" applyFont="1" applyFill="1" applyBorder="1" applyAlignment="1" applyProtection="1">
      <alignment horizontal="center" vertical="center" wrapText="1"/>
    </xf>
    <xf numFmtId="5" fontId="2" fillId="2" borderId="0" xfId="1" applyNumberFormat="1" applyFont="1" applyFill="1" applyBorder="1" applyAlignment="1" applyProtection="1">
      <alignment horizontal="right" vertical="center" wrapText="1"/>
    </xf>
    <xf numFmtId="0" fontId="2" fillId="10" borderId="0" xfId="0" applyFont="1" applyFill="1" applyAlignment="1">
      <alignment horizontal="center" vertical="center" wrapText="1"/>
    </xf>
    <xf numFmtId="5" fontId="5" fillId="6" borderId="14" xfId="2" applyNumberFormat="1" applyFont="1" applyFill="1" applyBorder="1" applyAlignment="1" applyProtection="1">
      <alignment horizontal="right" vertical="center" wrapText="1"/>
    </xf>
    <xf numFmtId="0" fontId="6" fillId="0" borderId="0" xfId="0" applyFont="1" applyAlignment="1">
      <alignment horizontal="center" vertical="center" wrapText="1"/>
    </xf>
    <xf numFmtId="5" fontId="6" fillId="2" borderId="0" xfId="0" applyNumberFormat="1" applyFont="1" applyFill="1" applyAlignment="1">
      <alignment vertical="center" wrapText="1"/>
    </xf>
    <xf numFmtId="0" fontId="8" fillId="3" borderId="6" xfId="3" applyFont="1" applyFill="1" applyBorder="1" applyAlignment="1">
      <alignment horizontal="left" vertical="center" wrapText="1"/>
    </xf>
    <xf numFmtId="0" fontId="2" fillId="9" borderId="18"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3" borderId="18" xfId="4" applyNumberFormat="1" applyFont="1" applyFill="1" applyBorder="1" applyAlignment="1" applyProtection="1">
      <alignment horizontal="center" vertical="center" wrapText="1"/>
    </xf>
    <xf numFmtId="0" fontId="0" fillId="0" borderId="17" xfId="0" applyBorder="1" applyAlignment="1">
      <alignment horizontal="center" vertical="center"/>
    </xf>
    <xf numFmtId="0" fontId="0" fillId="0" borderId="17" xfId="0" applyBorder="1" applyAlignment="1">
      <alignment horizontal="left" vertical="center"/>
    </xf>
    <xf numFmtId="8" fontId="0" fillId="0" borderId="17" xfId="0" applyNumberFormat="1" applyBorder="1" applyAlignment="1">
      <alignment horizontal="right" vertical="center"/>
    </xf>
    <xf numFmtId="5" fontId="0" fillId="0" borderId="0" xfId="0" applyNumberFormat="1"/>
    <xf numFmtId="5" fontId="2" fillId="10" borderId="18" xfId="1" applyNumberFormat="1" applyFont="1" applyFill="1" applyBorder="1" applyAlignment="1" applyProtection="1">
      <alignment vertical="center" wrapText="1"/>
    </xf>
    <xf numFmtId="5" fontId="18" fillId="2" borderId="17" xfId="0" applyNumberFormat="1" applyFont="1" applyFill="1" applyBorder="1" applyAlignment="1">
      <alignment horizontal="right" vertical="center" wrapText="1"/>
    </xf>
    <xf numFmtId="5" fontId="18" fillId="0" borderId="17" xfId="0" applyNumberFormat="1" applyFont="1" applyBorder="1" applyAlignment="1">
      <alignment horizontal="right" vertical="center" wrapText="1"/>
    </xf>
    <xf numFmtId="0" fontId="2" fillId="10" borderId="19" xfId="0" applyFont="1" applyFill="1" applyBorder="1" applyAlignment="1">
      <alignment horizontal="center" vertical="center" wrapText="1"/>
    </xf>
    <xf numFmtId="0" fontId="2" fillId="13" borderId="18" xfId="4" applyNumberFormat="1" applyFont="1" applyFill="1" applyBorder="1" applyAlignment="1" applyProtection="1">
      <alignment horizontal="center" vertical="center"/>
    </xf>
    <xf numFmtId="14" fontId="0" fillId="0" borderId="17" xfId="0" applyNumberFormat="1" applyBorder="1" applyAlignment="1">
      <alignment horizontal="center" vertical="center"/>
    </xf>
    <xf numFmtId="164" fontId="0" fillId="0" borderId="17" xfId="0" applyNumberFormat="1" applyBorder="1" applyAlignment="1">
      <alignment horizontal="right" vertical="center"/>
    </xf>
    <xf numFmtId="0" fontId="19" fillId="14" borderId="17" xfId="0" applyFont="1" applyFill="1" applyBorder="1" applyAlignment="1">
      <alignment horizontal="center" vertical="center" wrapText="1"/>
    </xf>
    <xf numFmtId="0" fontId="19" fillId="2" borderId="17" xfId="0" applyFont="1" applyFill="1" applyBorder="1" applyAlignment="1">
      <alignment horizontal="center" vertical="center" wrapText="1"/>
    </xf>
    <xf numFmtId="5" fontId="2" fillId="0" borderId="0" xfId="0" applyNumberFormat="1" applyFont="1" applyAlignment="1">
      <alignment horizontal="center" vertical="center" wrapText="1"/>
    </xf>
    <xf numFmtId="5" fontId="2" fillId="0" borderId="0" xfId="0" applyNumberFormat="1" applyFont="1" applyAlignment="1">
      <alignment horizontal="center" wrapText="1"/>
    </xf>
    <xf numFmtId="0" fontId="20" fillId="0" borderId="17" xfId="0" applyFont="1" applyBorder="1" applyAlignment="1">
      <alignment vertical="top" wrapText="1"/>
    </xf>
    <xf numFmtId="0" fontId="21" fillId="0" borderId="17" xfId="0" applyFont="1" applyBorder="1" applyAlignment="1">
      <alignment horizontal="left" vertical="top" wrapText="1"/>
    </xf>
    <xf numFmtId="0" fontId="0" fillId="0" borderId="0" xfId="0" applyAlignment="1">
      <alignment horizontal="left"/>
    </xf>
    <xf numFmtId="0" fontId="20" fillId="0" borderId="17" xfId="0" applyFont="1" applyBorder="1" applyAlignment="1">
      <alignment horizontal="left" vertical="top" wrapText="1"/>
    </xf>
    <xf numFmtId="1" fontId="23" fillId="0" borderId="17" xfId="0" applyNumberFormat="1" applyFont="1" applyBorder="1" applyAlignment="1">
      <alignment horizontal="left" vertical="top" shrinkToFit="1"/>
    </xf>
    <xf numFmtId="0" fontId="20" fillId="0" borderId="17" xfId="0" applyFont="1" applyBorder="1" applyAlignment="1">
      <alignment horizontal="center" vertical="top" wrapText="1"/>
    </xf>
    <xf numFmtId="0" fontId="21" fillId="0" borderId="17" xfId="0" applyFont="1" applyBorder="1" applyAlignment="1">
      <alignment horizontal="center" vertical="top" wrapText="1"/>
    </xf>
    <xf numFmtId="167" fontId="23" fillId="0" borderId="17" xfId="0" applyNumberFormat="1" applyFont="1" applyBorder="1" applyAlignment="1">
      <alignment horizontal="center" vertical="top" shrinkToFit="1"/>
    </xf>
    <xf numFmtId="0" fontId="5" fillId="3" borderId="19" xfId="2" applyFont="1" applyFill="1" applyBorder="1" applyAlignment="1" applyProtection="1">
      <alignment horizontal="center" vertical="center" wrapText="1"/>
    </xf>
    <xf numFmtId="0" fontId="19" fillId="10" borderId="17" xfId="0" applyFont="1" applyFill="1" applyBorder="1" applyAlignment="1">
      <alignment horizontal="center" vertical="center" wrapText="1"/>
    </xf>
    <xf numFmtId="0" fontId="19" fillId="12" borderId="17"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horizontal="right" vertical="center" wrapText="1"/>
    </xf>
    <xf numFmtId="5" fontId="2" fillId="2" borderId="17" xfId="0" applyNumberFormat="1" applyFont="1" applyFill="1" applyBorder="1" applyAlignment="1">
      <alignment horizontal="right"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2" borderId="17" xfId="0" applyNumberFormat="1" applyFont="1" applyFill="1" applyBorder="1" applyAlignment="1">
      <alignment horizontal="right" vertical="center" wrapText="1"/>
    </xf>
    <xf numFmtId="0" fontId="2" fillId="10" borderId="17"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horizontal="right" vertical="center" wrapText="1"/>
    </xf>
    <xf numFmtId="5" fontId="2" fillId="2" borderId="17" xfId="0" applyNumberFormat="1" applyFont="1" applyFill="1" applyBorder="1" applyAlignment="1">
      <alignment horizontal="right"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3" borderId="17" xfId="4"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3" borderId="17" xfId="4"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horizontal="right" vertical="center" wrapText="1"/>
    </xf>
    <xf numFmtId="5" fontId="2" fillId="2" borderId="17" xfId="0" applyNumberFormat="1" applyFont="1" applyFill="1" applyBorder="1" applyAlignment="1">
      <alignment horizontal="right" vertical="center" wrapText="1"/>
    </xf>
    <xf numFmtId="0" fontId="2" fillId="9" borderId="18" xfId="0" applyFont="1" applyFill="1" applyBorder="1" applyAlignment="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1" borderId="17" xfId="0" applyFont="1" applyFill="1" applyBorder="1" applyAlignment="1">
      <alignment horizontal="center" vertical="center" wrapText="1"/>
    </xf>
    <xf numFmtId="0" fontId="24" fillId="0" borderId="0" xfId="0" applyFont="1" applyAlignment="1">
      <alignment horizontal="center" vertical="center"/>
    </xf>
    <xf numFmtId="0" fontId="25" fillId="0" borderId="0" xfId="0" applyFont="1"/>
    <xf numFmtId="22" fontId="25" fillId="0" borderId="0" xfId="0" applyNumberFormat="1" applyFont="1"/>
    <xf numFmtId="6" fontId="26" fillId="0" borderId="0" xfId="0" applyNumberFormat="1" applyFont="1"/>
    <xf numFmtId="5" fontId="18" fillId="10" borderId="17" xfId="1" applyNumberFormat="1" applyFont="1" applyFill="1" applyBorder="1" applyAlignment="1" applyProtection="1">
      <alignment vertical="center" wrapText="1"/>
    </xf>
    <xf numFmtId="6" fontId="26" fillId="11" borderId="0" xfId="0" applyNumberFormat="1" applyFont="1" applyFill="1" applyAlignment="1">
      <alignment horizontal="right"/>
    </xf>
    <xf numFmtId="5" fontId="2" fillId="11" borderId="17" xfId="1" applyNumberFormat="1" applyFont="1" applyFill="1" applyBorder="1" applyAlignment="1" applyProtection="1">
      <alignment vertical="center" wrapText="1"/>
    </xf>
    <xf numFmtId="6" fontId="26" fillId="20" borderId="0" xfId="0" applyNumberFormat="1" applyFont="1" applyFill="1" applyAlignment="1">
      <alignment horizontal="right"/>
    </xf>
    <xf numFmtId="5" fontId="2" fillId="20" borderId="17" xfId="1" applyNumberFormat="1" applyFont="1" applyFill="1" applyBorder="1" applyAlignment="1" applyProtection="1">
      <alignment vertical="center" wrapText="1"/>
    </xf>
    <xf numFmtId="6" fontId="26" fillId="21" borderId="0" xfId="0" applyNumberFormat="1" applyFont="1" applyFill="1" applyAlignment="1">
      <alignment horizontal="right"/>
    </xf>
    <xf numFmtId="5" fontId="2" fillId="21" borderId="17" xfId="1" applyNumberFormat="1" applyFont="1" applyFill="1" applyBorder="1" applyAlignment="1" applyProtection="1">
      <alignment vertical="center" wrapText="1"/>
    </xf>
    <xf numFmtId="0" fontId="25" fillId="0" borderId="0" xfId="0" applyFont="1" applyAlignment="1">
      <alignment horizontal="right"/>
    </xf>
    <xf numFmtId="0" fontId="0" fillId="0" borderId="0" xfId="0" applyAlignment="1">
      <alignment horizontal="right"/>
    </xf>
    <xf numFmtId="0" fontId="18" fillId="10" borderId="17" xfId="0" applyFont="1" applyFill="1" applyBorder="1" applyAlignment="1">
      <alignment horizontal="center" vertical="center" wrapText="1"/>
    </xf>
    <xf numFmtId="5" fontId="18" fillId="10" borderId="17" xfId="0" applyNumberFormat="1" applyFont="1" applyFill="1" applyBorder="1" applyAlignment="1">
      <alignment horizontal="center" vertical="center" wrapText="1"/>
    </xf>
    <xf numFmtId="5" fontId="2" fillId="10" borderId="17" xfId="0" applyNumberFormat="1" applyFont="1" applyFill="1" applyBorder="1" applyAlignment="1">
      <alignment horizontal="center" vertical="center" wrapText="1"/>
    </xf>
    <xf numFmtId="5" fontId="2" fillId="12" borderId="17" xfId="0" applyNumberFormat="1" applyFont="1" applyFill="1" applyBorder="1" applyAlignment="1">
      <alignment horizontal="center" vertical="center" wrapText="1"/>
    </xf>
    <xf numFmtId="3" fontId="27" fillId="0" borderId="0" xfId="0" applyNumberFormat="1" applyFont="1"/>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horizontal="right" vertical="center" wrapText="1"/>
    </xf>
    <xf numFmtId="5" fontId="2" fillId="2" borderId="17" xfId="0" applyNumberFormat="1" applyFont="1" applyFill="1" applyBorder="1" applyAlignment="1">
      <alignment horizontal="right" vertical="center" wrapText="1"/>
    </xf>
    <xf numFmtId="0" fontId="2" fillId="2" borderId="0" xfId="0" applyFont="1" applyFill="1" applyBorder="1" applyAlignment="1">
      <alignment horizontal="center" vertical="center" wrapText="1"/>
    </xf>
    <xf numFmtId="5" fontId="2" fillId="2" borderId="0" xfId="0" applyNumberFormat="1" applyFont="1" applyFill="1" applyBorder="1" applyAlignment="1">
      <alignment horizontal="right" vertical="center" wrapText="1"/>
    </xf>
    <xf numFmtId="0" fontId="2" fillId="2" borderId="0" xfId="0" applyFont="1" applyFill="1" applyBorder="1" applyAlignment="1" applyProtection="1">
      <alignment horizontal="center" vertical="center" wrapText="1"/>
      <protection locked="0"/>
    </xf>
    <xf numFmtId="164" fontId="2" fillId="2" borderId="0" xfId="0" applyNumberFormat="1" applyFont="1" applyFill="1" applyBorder="1" applyAlignment="1">
      <alignment horizontal="center" vertical="center" wrapText="1"/>
    </xf>
    <xf numFmtId="3" fontId="2" fillId="2" borderId="0" xfId="0" applyNumberFormat="1" applyFont="1" applyFill="1" applyBorder="1" applyAlignment="1">
      <alignment horizontal="center" vertical="center" wrapText="1"/>
    </xf>
    <xf numFmtId="5" fontId="5" fillId="3" borderId="14" xfId="2"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0" fontId="28" fillId="0" borderId="17" xfId="0" applyFont="1" applyBorder="1" applyAlignment="1">
      <alignment vertical="top" wrapText="1"/>
    </xf>
    <xf numFmtId="0" fontId="5" fillId="3" borderId="18" xfId="2" applyFont="1" applyFill="1" applyBorder="1" applyAlignment="1" applyProtection="1">
      <alignment horizontal="center" vertical="center" wrapText="1"/>
    </xf>
    <xf numFmtId="0" fontId="5" fillId="6" borderId="18" xfId="2"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horizontal="right" vertical="center" wrapText="1"/>
    </xf>
    <xf numFmtId="5" fontId="2" fillId="2" borderId="17" xfId="0" applyNumberFormat="1" applyFont="1" applyFill="1" applyBorder="1" applyAlignment="1">
      <alignment horizontal="right" vertical="center" wrapText="1"/>
    </xf>
    <xf numFmtId="5" fontId="2" fillId="13" borderId="17" xfId="4" applyNumberFormat="1" applyFont="1" applyFill="1" applyBorder="1" applyAlignment="1" applyProtection="1">
      <alignment horizontal="right" vertical="center" wrapText="1"/>
    </xf>
    <xf numFmtId="0" fontId="2" fillId="10" borderId="17"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2" borderId="21" xfId="0" applyFont="1" applyFill="1" applyBorder="1" applyAlignment="1">
      <alignment horizontal="center" vertical="center" wrapText="1"/>
    </xf>
    <xf numFmtId="6" fontId="2" fillId="2" borderId="0" xfId="1" applyNumberFormat="1" applyFont="1" applyFill="1" applyBorder="1" applyAlignment="1" applyProtection="1">
      <alignment horizontal="center" vertical="center" wrapText="1"/>
    </xf>
    <xf numFmtId="0" fontId="2" fillId="10" borderId="18" xfId="1" applyNumberFormat="1" applyFont="1" applyFill="1" applyBorder="1" applyAlignment="1" applyProtection="1">
      <alignment horizontal="center" vertical="center" wrapText="1"/>
    </xf>
    <xf numFmtId="0" fontId="2" fillId="10" borderId="20" xfId="1" applyNumberFormat="1" applyFont="1" applyFill="1" applyBorder="1" applyAlignment="1" applyProtection="1">
      <alignment horizontal="center" vertical="center" wrapText="1"/>
    </xf>
    <xf numFmtId="0" fontId="2" fillId="10" borderId="19" xfId="1" applyNumberFormat="1" applyFont="1" applyFill="1" applyBorder="1" applyAlignment="1" applyProtection="1">
      <alignment horizontal="center" vertical="center" wrapText="1"/>
    </xf>
    <xf numFmtId="0" fontId="2" fillId="10" borderId="18" xfId="0" applyFont="1" applyFill="1" applyBorder="1" applyAlignment="1">
      <alignment horizontal="center" vertical="center" wrapText="1"/>
    </xf>
    <xf numFmtId="0" fontId="2" fillId="10" borderId="20"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horizontal="right" vertical="center" wrapText="1"/>
    </xf>
    <xf numFmtId="5" fontId="2" fillId="2" borderId="17" xfId="0" applyNumberFormat="1" applyFont="1" applyFill="1" applyBorder="1" applyAlignment="1">
      <alignment horizontal="right" vertical="center" wrapText="1"/>
    </xf>
    <xf numFmtId="0" fontId="12" fillId="2" borderId="21" xfId="0" applyFont="1" applyFill="1" applyBorder="1" applyAlignment="1">
      <alignment horizontal="center" wrapText="1"/>
    </xf>
    <xf numFmtId="0" fontId="2" fillId="10" borderId="19" xfId="0" applyFont="1" applyFill="1" applyBorder="1" applyAlignment="1">
      <alignment horizontal="center" vertical="center" wrapText="1"/>
    </xf>
    <xf numFmtId="0" fontId="2" fillId="12" borderId="18" xfId="0" applyFont="1" applyFill="1" applyBorder="1" applyAlignment="1">
      <alignment horizontal="center" vertical="center" wrapText="1"/>
    </xf>
    <xf numFmtId="0" fontId="2" fillId="12" borderId="19" xfId="0" applyFont="1" applyFill="1" applyBorder="1" applyAlignment="1">
      <alignment horizontal="center" vertical="center" wrapText="1"/>
    </xf>
    <xf numFmtId="0" fontId="2" fillId="12" borderId="20" xfId="0" applyFont="1" applyFill="1" applyBorder="1" applyAlignment="1">
      <alignment horizontal="center" vertical="center" wrapText="1"/>
    </xf>
    <xf numFmtId="0" fontId="2" fillId="13" borderId="18" xfId="4" applyNumberFormat="1" applyFont="1" applyFill="1" applyBorder="1" applyAlignment="1" applyProtection="1">
      <alignment horizontal="center" vertical="center" wrapText="1"/>
    </xf>
    <xf numFmtId="0" fontId="2" fillId="13" borderId="19" xfId="4" applyNumberFormat="1" applyFont="1" applyFill="1" applyBorder="1" applyAlignment="1" applyProtection="1">
      <alignment horizontal="center" vertical="center" wrapText="1"/>
    </xf>
    <xf numFmtId="0" fontId="2" fillId="13" borderId="20" xfId="4" applyNumberFormat="1" applyFont="1" applyFill="1" applyBorder="1" applyAlignment="1" applyProtection="1">
      <alignment horizontal="center" vertical="center" wrapText="1"/>
    </xf>
    <xf numFmtId="0" fontId="2" fillId="14" borderId="18" xfId="0" applyFont="1" applyFill="1" applyBorder="1" applyAlignment="1">
      <alignment horizontal="center" vertical="center" wrapText="1"/>
    </xf>
    <xf numFmtId="0" fontId="2" fillId="14" borderId="19" xfId="0" applyFont="1" applyFill="1" applyBorder="1" applyAlignment="1">
      <alignment horizontal="center" vertical="center" wrapText="1"/>
    </xf>
    <xf numFmtId="0" fontId="2" fillId="14" borderId="20" xfId="0" applyFont="1" applyFill="1" applyBorder="1" applyAlignment="1">
      <alignment horizontal="center" vertical="center" wrapText="1"/>
    </xf>
    <xf numFmtId="5" fontId="2" fillId="2" borderId="18" xfId="0" applyNumberFormat="1" applyFont="1" applyFill="1" applyBorder="1" applyAlignment="1">
      <alignment horizontal="center" vertical="center" wrapText="1"/>
    </xf>
    <xf numFmtId="5" fontId="2" fillId="2" borderId="19" xfId="0" applyNumberFormat="1" applyFont="1" applyFill="1" applyBorder="1" applyAlignment="1">
      <alignment horizontal="center" vertical="center" wrapText="1"/>
    </xf>
    <xf numFmtId="5" fontId="2" fillId="2" borderId="20" xfId="0" applyNumberFormat="1" applyFont="1" applyFill="1" applyBorder="1" applyAlignment="1">
      <alignment horizontal="center" vertical="center" wrapText="1"/>
    </xf>
    <xf numFmtId="5" fontId="2" fillId="2" borderId="18" xfId="0" applyNumberFormat="1" applyFont="1" applyFill="1" applyBorder="1" applyAlignment="1">
      <alignment horizontal="right" vertical="center" wrapText="1"/>
    </xf>
    <xf numFmtId="5" fontId="2" fillId="2" borderId="20" xfId="0" applyNumberFormat="1" applyFont="1" applyFill="1" applyBorder="1" applyAlignment="1">
      <alignment horizontal="right" vertical="center" wrapText="1"/>
    </xf>
    <xf numFmtId="5" fontId="2" fillId="0" borderId="18" xfId="0" applyNumberFormat="1" applyFont="1" applyBorder="1" applyAlignment="1">
      <alignment horizontal="right" vertical="center" wrapText="1"/>
    </xf>
    <xf numFmtId="5" fontId="2" fillId="0" borderId="20" xfId="0" applyNumberFormat="1" applyFont="1" applyBorder="1" applyAlignment="1">
      <alignment horizontal="right" vertical="center" wrapText="1"/>
    </xf>
    <xf numFmtId="6" fontId="2" fillId="10" borderId="18" xfId="1" applyNumberFormat="1" applyFont="1" applyFill="1" applyBorder="1" applyAlignment="1" applyProtection="1">
      <alignment horizontal="center" vertical="center" wrapText="1"/>
    </xf>
    <xf numFmtId="6" fontId="2" fillId="10" borderId="20" xfId="1" applyNumberFormat="1" applyFont="1" applyFill="1" applyBorder="1" applyAlignment="1" applyProtection="1">
      <alignment horizontal="center" vertical="center" wrapText="1"/>
    </xf>
    <xf numFmtId="5" fontId="2" fillId="0" borderId="18" xfId="0" applyNumberFormat="1" applyFont="1" applyBorder="1" applyAlignment="1">
      <alignment horizontal="center" vertical="center" wrapText="1"/>
    </xf>
    <xf numFmtId="5" fontId="2" fillId="0" borderId="20" xfId="0" applyNumberFormat="1" applyFont="1" applyBorder="1" applyAlignment="1">
      <alignment horizontal="center" vertical="center" wrapText="1"/>
    </xf>
    <xf numFmtId="3" fontId="2" fillId="16" borderId="18" xfId="0" applyNumberFormat="1" applyFont="1" applyFill="1" applyBorder="1" applyAlignment="1">
      <alignment horizontal="center" vertical="center" wrapText="1"/>
    </xf>
    <xf numFmtId="3" fontId="2" fillId="16" borderId="19" xfId="0" applyNumberFormat="1" applyFont="1" applyFill="1" applyBorder="1" applyAlignment="1">
      <alignment horizontal="center" vertical="center" wrapText="1"/>
    </xf>
    <xf numFmtId="3" fontId="2" fillId="16" borderId="20" xfId="0" applyNumberFormat="1" applyFont="1" applyFill="1" applyBorder="1" applyAlignment="1">
      <alignment horizontal="center" vertical="center" wrapText="1"/>
    </xf>
    <xf numFmtId="164" fontId="2" fillId="0" borderId="18" xfId="0" applyNumberFormat="1" applyFont="1" applyBorder="1" applyAlignment="1">
      <alignment horizontal="center" vertical="center" wrapText="1"/>
    </xf>
    <xf numFmtId="164" fontId="2" fillId="0" borderId="19" xfId="0" applyNumberFormat="1" applyFont="1" applyBorder="1" applyAlignment="1">
      <alignment horizontal="center" vertical="center" wrapText="1"/>
    </xf>
    <xf numFmtId="164" fontId="2" fillId="0" borderId="20" xfId="0" applyNumberFormat="1" applyFont="1" applyBorder="1" applyAlignment="1">
      <alignment horizontal="center" vertical="center" wrapText="1"/>
    </xf>
    <xf numFmtId="49" fontId="2" fillId="0" borderId="18" xfId="5" applyFont="1" applyBorder="1" applyAlignment="1" applyProtection="1">
      <alignment horizontal="center" vertical="center" wrapText="1"/>
    </xf>
    <xf numFmtId="49" fontId="2" fillId="0" borderId="19" xfId="5" applyFont="1" applyBorder="1" applyAlignment="1" applyProtection="1">
      <alignment horizontal="center" vertical="center" wrapText="1"/>
    </xf>
    <xf numFmtId="49" fontId="2" fillId="0" borderId="20" xfId="5" applyFont="1" applyBorder="1" applyAlignment="1" applyProtection="1">
      <alignment horizontal="center" vertical="center" wrapText="1"/>
    </xf>
    <xf numFmtId="0" fontId="2" fillId="15" borderId="18" xfId="0" applyFont="1" applyFill="1" applyBorder="1" applyAlignment="1">
      <alignment horizontal="center" vertical="center" wrapText="1"/>
    </xf>
    <xf numFmtId="0" fontId="2" fillId="15" borderId="19" xfId="0" applyFont="1" applyFill="1" applyBorder="1" applyAlignment="1">
      <alignment horizontal="center" vertical="center" wrapText="1"/>
    </xf>
    <xf numFmtId="0" fontId="2" fillId="15"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5" fontId="2" fillId="0" borderId="19" xfId="0" applyNumberFormat="1" applyFont="1" applyBorder="1" applyAlignment="1">
      <alignment horizontal="center" vertical="center" wrapText="1"/>
    </xf>
    <xf numFmtId="0" fontId="8" fillId="3" borderId="6" xfId="3" applyFont="1" applyFill="1" applyBorder="1" applyAlignment="1">
      <alignment horizontal="left" vertical="center" wrapText="1"/>
    </xf>
    <xf numFmtId="0" fontId="8" fillId="3" borderId="7" xfId="3" applyFont="1" applyFill="1" applyBorder="1" applyAlignment="1">
      <alignment horizontal="left" vertical="center" wrapText="1"/>
    </xf>
    <xf numFmtId="0" fontId="17" fillId="3" borderId="4"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5"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14" borderId="18" xfId="0" applyFont="1" applyFill="1" applyBorder="1" applyAlignment="1" applyProtection="1">
      <alignment horizontal="center" vertical="center" wrapText="1"/>
      <protection locked="0"/>
    </xf>
    <xf numFmtId="0" fontId="2" fillId="14" borderId="19" xfId="0" applyFont="1" applyFill="1" applyBorder="1" applyAlignment="1" applyProtection="1">
      <alignment horizontal="center" vertical="center" wrapText="1"/>
      <protection locked="0"/>
    </xf>
    <xf numFmtId="0" fontId="2" fillId="14" borderId="20" xfId="0" applyFont="1" applyFill="1"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9" borderId="20" xfId="0" applyFont="1" applyFill="1" applyBorder="1" applyAlignment="1">
      <alignment horizontal="center" vertical="center" wrapText="1"/>
    </xf>
    <xf numFmtId="0" fontId="15" fillId="0" borderId="18" xfId="6" applyFont="1" applyFill="1" applyBorder="1" applyAlignment="1" applyProtection="1">
      <alignment horizontal="center" vertical="center" wrapText="1"/>
    </xf>
    <xf numFmtId="0" fontId="15" fillId="0" borderId="19" xfId="6" applyFont="1" applyFill="1" applyBorder="1" applyAlignment="1" applyProtection="1">
      <alignment horizontal="center" vertical="center" wrapText="1"/>
    </xf>
    <xf numFmtId="0" fontId="15" fillId="0" borderId="20" xfId="6" applyFont="1" applyFill="1" applyBorder="1" applyAlignment="1" applyProtection="1">
      <alignment horizontal="center" vertical="center" wrapText="1"/>
    </xf>
    <xf numFmtId="164" fontId="0" fillId="0" borderId="17" xfId="0" applyNumberFormat="1" applyBorder="1" applyAlignment="1">
      <alignment horizontal="right" vertical="center"/>
    </xf>
  </cellXfs>
  <cellStyles count="7">
    <cellStyle name="BodyStyle" xfId="5" xr:uid="{7325A00E-17E3-4522-BD41-14066B9686DB}"/>
    <cellStyle name="HeaderStyle" xfId="2" xr:uid="{2C702AC2-53FC-4BCB-9FA1-CDC94E6361C6}"/>
    <cellStyle name="Hipervínculo" xfId="6" builtinId="8"/>
    <cellStyle name="Moneda" xfId="1" builtinId="4"/>
    <cellStyle name="Moneda 2" xfId="4" xr:uid="{95D01ED2-AB82-42CE-AB9B-2E28E9EA45C3}"/>
    <cellStyle name="Normal" xfId="0" builtinId="0"/>
    <cellStyle name="Normal 2" xfId="3" xr:uid="{CCC8D24F-4DD5-434D-92D0-C033CFC4316D}"/>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1223962</xdr:colOff>
      <xdr:row>1</xdr:row>
      <xdr:rowOff>128588</xdr:rowOff>
    </xdr:from>
    <xdr:to>
      <xdr:col>3</xdr:col>
      <xdr:colOff>9524</xdr:colOff>
      <xdr:row>11</xdr:row>
      <xdr:rowOff>46125</xdr:rowOff>
    </xdr:to>
    <xdr:pic>
      <xdr:nvPicPr>
        <xdr:cNvPr id="2" name="Imagen 1" descr="Identidad Institucional - UPN - Educadora de Educadores">
          <a:extLst>
            <a:ext uri="{FF2B5EF4-FFF2-40B4-BE49-F238E27FC236}">
              <a16:creationId xmlns:a16="http://schemas.microsoft.com/office/drawing/2014/main" id="{15F90841-F83B-4EF8-8CFC-D019166A2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3512" y="290513"/>
          <a:ext cx="2119312" cy="1774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royectopresupuesto_2023\docuemntos%20finales%20para%20resolucion\Presupuesto_para_resoluci&#243;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pia%20171119\Copia%20060718\DATOS\MisDocumentos\Plan%20de%20Compras\Plan%20de%20Compras%202023\Formato%20PAA%20Funcionamiento%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GRESOV5"/>
      <sheetName val="Hoja3"/>
      <sheetName val="ingresos2022_12_sep"/>
      <sheetName val="escenario 2 sin equi"/>
      <sheetName val="Funcionamiento oca 44 SEMAN (2)"/>
      <sheetName val="Hoja4"/>
      <sheetName val="Pres inversión 2023"/>
      <sheetName val="Hoja2"/>
      <sheetName val="Hoja1"/>
      <sheetName val="12,5 %Compar Y y G (2)"/>
      <sheetName val="13,5 %Compar Y y G"/>
      <sheetName val="Recuros nación "/>
      <sheetName val="tabla dina inver"/>
      <sheetName val="historico nominas "/>
      <sheetName val="Funcionamiento oca 43 SEMANAS"/>
      <sheetName val="INGRESOS"/>
      <sheetName val="NOMINA HISTORICO"/>
      <sheetName val="gastos de personal "/>
      <sheetName val="Inversión"/>
      <sheetName val="LISTAS"/>
    </sheetNames>
    <sheetDataSet>
      <sheetData sheetId="0"/>
      <sheetData sheetId="1"/>
      <sheetData sheetId="2"/>
      <sheetData sheetId="3"/>
      <sheetData sheetId="4"/>
      <sheetData sheetId="5"/>
      <sheetData sheetId="6">
        <row r="90">
          <cell r="I90">
            <v>0</v>
          </cell>
        </row>
      </sheetData>
      <sheetData sheetId="7"/>
      <sheetData sheetId="8"/>
      <sheetData sheetId="9"/>
      <sheetData sheetId="10"/>
      <sheetData sheetId="11">
        <row r="13">
          <cell r="I13">
            <v>107164639730.46182</v>
          </cell>
        </row>
      </sheetData>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Funcionamiento"/>
      <sheetName val="Listas Funcionamiento"/>
      <sheetName val="Listas"/>
      <sheetName val="PAA Funcionamiento 2023"/>
      <sheetName val="Rubros"/>
      <sheetName val="Hoja1"/>
      <sheetName val="Resumen"/>
      <sheetName val="Hoja6"/>
      <sheetName val="Excel saida"/>
      <sheetName val="Observaciones"/>
      <sheetName val="Hoja2"/>
      <sheetName val="Hoja4"/>
      <sheetName val="Hoja3"/>
      <sheetName val="Fuen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5830D-B95A-4A5B-8683-79B45BFCAE70}">
  <sheetPr>
    <pageSetUpPr fitToPage="1"/>
  </sheetPr>
  <dimension ref="A1:XFA487"/>
  <sheetViews>
    <sheetView tabSelected="1" view="pageBreakPreview" topLeftCell="A367" zoomScale="70" zoomScaleNormal="100" zoomScaleSheetLayoutView="70" workbookViewId="0">
      <selection activeCell="F374" sqref="F374"/>
    </sheetView>
  </sheetViews>
  <sheetFormatPr baseColWidth="10" defaultColWidth="53.140625" defaultRowHeight="36" customHeight="1"/>
  <cols>
    <col min="1" max="1" width="3.140625" style="8" customWidth="1"/>
    <col min="2" max="2" width="26.28515625" style="2" customWidth="1"/>
    <col min="3" max="3" width="23.7109375" style="2" customWidth="1"/>
    <col min="4" max="4" width="16.85546875" style="2" bestFit="1" customWidth="1"/>
    <col min="5" max="5" width="22.28515625" style="41" bestFit="1" customWidth="1"/>
    <col min="6" max="6" width="50.7109375" style="41" customWidth="1"/>
    <col min="7" max="7" width="57.5703125" style="41" customWidth="1"/>
    <col min="8" max="8" width="14.140625" style="49" customWidth="1"/>
    <col min="9" max="9" width="9.85546875" style="42" customWidth="1"/>
    <col min="10" max="10" width="12" style="42" customWidth="1"/>
    <col min="11" max="11" width="12.42578125" style="41" customWidth="1"/>
    <col min="12" max="12" width="15" style="42" customWidth="1"/>
    <col min="13" max="13" width="26.140625" style="41" customWidth="1"/>
    <col min="14" max="15" width="9.28515625" style="2" customWidth="1"/>
    <col min="16" max="16" width="11.140625" style="2" bestFit="1" customWidth="1"/>
    <col min="17" max="17" width="12.42578125" style="2" customWidth="1"/>
    <col min="18" max="18" width="15.5703125" style="2" bestFit="1" customWidth="1"/>
    <col min="19" max="19" width="13" style="98" bestFit="1" customWidth="1"/>
    <col min="20" max="20" width="15.42578125" style="51" customWidth="1"/>
    <col min="21" max="21" width="17" style="51" customWidth="1"/>
    <col min="22" max="23" width="11.28515625" style="41" customWidth="1"/>
    <col min="24" max="24" width="20.5703125" style="2" customWidth="1"/>
    <col min="25" max="25" width="12.85546875" style="2" bestFit="1" customWidth="1"/>
    <col min="26" max="26" width="29.5703125" style="2" customWidth="1"/>
    <col min="27" max="27" width="22.7109375" style="2" customWidth="1"/>
    <col min="28" max="28" width="25.42578125" style="2" customWidth="1"/>
    <col min="29" max="29" width="19.140625" style="2" customWidth="1"/>
    <col min="30" max="30" width="16.85546875" style="2" customWidth="1"/>
    <col min="31" max="31" width="11.7109375" style="2" bestFit="1" customWidth="1"/>
    <col min="32" max="32" width="17.7109375" style="2" bestFit="1" customWidth="1"/>
    <col min="33" max="33" width="24.28515625" style="2" bestFit="1" customWidth="1"/>
    <col min="34" max="34" width="11.7109375" style="2" bestFit="1" customWidth="1"/>
    <col min="35" max="35" width="13" style="2" bestFit="1" customWidth="1"/>
    <col min="36" max="36" width="15.42578125" style="2" bestFit="1" customWidth="1"/>
    <col min="37" max="39" width="15.42578125" style="2" hidden="1" customWidth="1"/>
    <col min="40" max="16384" width="53.140625" style="2"/>
  </cols>
  <sheetData>
    <row r="1" spans="1:39" ht="12.75" customHeight="1" thickTop="1">
      <c r="A1" s="53"/>
      <c r="B1" s="54"/>
      <c r="C1" s="55"/>
      <c r="D1" s="55"/>
      <c r="E1" s="56"/>
      <c r="F1" s="56"/>
      <c r="G1" s="56"/>
      <c r="H1" s="43"/>
      <c r="I1" s="1"/>
      <c r="J1" s="1"/>
      <c r="K1" s="1"/>
      <c r="L1" s="1"/>
      <c r="M1" s="1"/>
      <c r="N1" s="57"/>
      <c r="O1" s="57"/>
      <c r="P1" s="57"/>
      <c r="Q1" s="57"/>
      <c r="R1" s="57"/>
      <c r="S1" s="53"/>
      <c r="T1" s="58"/>
      <c r="U1" s="58"/>
      <c r="V1" s="1"/>
      <c r="W1" s="1"/>
      <c r="X1" s="57"/>
      <c r="Y1" s="57"/>
      <c r="Z1" s="57"/>
      <c r="AA1" s="57"/>
      <c r="AB1" s="57"/>
      <c r="AC1" s="57"/>
      <c r="AD1" s="57"/>
      <c r="AE1" s="57"/>
      <c r="AF1" s="57"/>
      <c r="AG1" s="57"/>
      <c r="AH1" s="57"/>
      <c r="AI1" s="57"/>
      <c r="AJ1" s="59"/>
      <c r="AK1" s="60"/>
      <c r="AL1" s="60"/>
      <c r="AM1" s="60"/>
    </row>
    <row r="2" spans="1:39" ht="12.75" customHeight="1">
      <c r="A2" s="53"/>
      <c r="B2" s="61"/>
      <c r="C2"/>
      <c r="D2" s="8"/>
      <c r="E2" s="9"/>
      <c r="F2" s="9"/>
      <c r="G2" s="9"/>
      <c r="H2" s="44"/>
      <c r="I2" s="3"/>
      <c r="J2" s="3"/>
      <c r="K2" s="3"/>
      <c r="L2" s="3"/>
      <c r="M2" s="3"/>
      <c r="N2" s="53"/>
      <c r="O2" s="53"/>
      <c r="P2" s="53"/>
      <c r="Q2" s="53"/>
      <c r="R2" s="53"/>
      <c r="S2" s="53"/>
      <c r="T2" s="62"/>
      <c r="U2" s="62"/>
      <c r="V2" s="3"/>
      <c r="W2" s="3"/>
      <c r="X2" s="53"/>
      <c r="Y2" s="53"/>
      <c r="Z2" s="53"/>
      <c r="AA2" s="53"/>
      <c r="AB2" s="53"/>
      <c r="AC2" s="53"/>
      <c r="AD2" s="53"/>
      <c r="AE2" s="53"/>
      <c r="AF2" s="53"/>
      <c r="AG2" s="53"/>
      <c r="AH2" s="53"/>
      <c r="AI2" s="53"/>
      <c r="AJ2" s="63"/>
      <c r="AK2" s="60"/>
      <c r="AL2" s="60"/>
      <c r="AM2" s="60"/>
    </row>
    <row r="3" spans="1:39" s="17" customFormat="1" ht="12.75" customHeight="1">
      <c r="A3" s="6"/>
      <c r="B3" s="274" t="s">
        <v>28</v>
      </c>
      <c r="C3" s="275"/>
      <c r="D3" s="275"/>
      <c r="E3" s="275"/>
      <c r="F3" s="275"/>
      <c r="G3" s="275"/>
      <c r="H3" s="275"/>
      <c r="I3" s="275"/>
      <c r="J3" s="275"/>
      <c r="K3" s="275"/>
      <c r="L3" s="275"/>
      <c r="M3" s="275"/>
      <c r="N3" s="275"/>
      <c r="O3" s="275"/>
      <c r="P3" s="275"/>
      <c r="Q3" s="275"/>
      <c r="R3" s="275"/>
      <c r="S3" s="275"/>
      <c r="T3" s="275"/>
      <c r="U3" s="275"/>
      <c r="V3" s="275"/>
      <c r="W3" s="275"/>
      <c r="X3" s="275"/>
      <c r="Y3" s="275"/>
      <c r="Z3" s="275"/>
      <c r="AA3" s="275"/>
      <c r="AB3" s="275"/>
      <c r="AC3" s="275"/>
      <c r="AD3" s="275"/>
      <c r="AE3" s="275"/>
      <c r="AF3" s="275"/>
      <c r="AG3" s="275"/>
      <c r="AH3" s="275"/>
      <c r="AI3" s="275"/>
      <c r="AJ3" s="276"/>
      <c r="AK3" s="4"/>
      <c r="AL3" s="4"/>
      <c r="AM3" s="4"/>
    </row>
    <row r="4" spans="1:39" s="17" customFormat="1" ht="27.75" customHeight="1">
      <c r="A4" s="6"/>
      <c r="B4" s="274"/>
      <c r="C4" s="275"/>
      <c r="D4" s="275"/>
      <c r="E4" s="275"/>
      <c r="F4" s="275"/>
      <c r="G4" s="275"/>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c r="AG4" s="275"/>
      <c r="AH4" s="275"/>
      <c r="AI4" s="275"/>
      <c r="AJ4" s="276"/>
      <c r="AK4" s="100"/>
      <c r="AL4" s="100"/>
      <c r="AM4" s="100"/>
    </row>
    <row r="5" spans="1:39" s="15" customFormat="1" ht="12.75" customHeight="1">
      <c r="A5" s="6"/>
      <c r="B5" s="5"/>
      <c r="C5" s="6"/>
      <c r="D5" s="6"/>
      <c r="E5" s="7"/>
      <c r="F5" s="7"/>
      <c r="G5" s="7"/>
      <c r="H5" s="101"/>
      <c r="I5" s="7"/>
      <c r="J5" s="7"/>
      <c r="K5" s="7"/>
      <c r="L5" s="7"/>
      <c r="M5" s="7"/>
      <c r="N5" s="7"/>
      <c r="O5" s="7"/>
      <c r="S5" s="6"/>
      <c r="T5" s="50"/>
      <c r="U5" s="50"/>
      <c r="V5" s="16"/>
      <c r="W5" s="16"/>
      <c r="AD5" s="6"/>
      <c r="AE5" s="6"/>
      <c r="AF5" s="6"/>
      <c r="AG5" s="6"/>
      <c r="AH5" s="6"/>
      <c r="AI5" s="6"/>
      <c r="AJ5" s="10"/>
      <c r="AK5" s="11"/>
      <c r="AL5" s="11"/>
      <c r="AM5" s="11"/>
    </row>
    <row r="6" spans="1:39" s="15" customFormat="1" ht="12.75" customHeight="1">
      <c r="A6" s="6"/>
      <c r="B6" s="5"/>
      <c r="C6" s="6"/>
      <c r="D6" s="6"/>
      <c r="E6" s="7"/>
      <c r="F6" s="7"/>
      <c r="G6" s="7"/>
      <c r="H6" s="101"/>
      <c r="I6" s="7"/>
      <c r="J6" s="7"/>
      <c r="K6" s="7"/>
      <c r="L6" s="7"/>
      <c r="M6" s="7"/>
      <c r="S6" s="6"/>
      <c r="T6" s="50"/>
      <c r="U6" s="50"/>
      <c r="V6" s="16"/>
      <c r="W6" s="16"/>
      <c r="Z6" s="272" t="s">
        <v>29</v>
      </c>
      <c r="AA6" s="273"/>
      <c r="AB6" s="6"/>
      <c r="AC6" s="6"/>
      <c r="AD6" s="6"/>
      <c r="AE6" s="6"/>
      <c r="AF6" s="6"/>
      <c r="AG6" s="6"/>
      <c r="AH6" s="6"/>
      <c r="AI6" s="6"/>
      <c r="AJ6" s="10"/>
      <c r="AK6" s="11"/>
      <c r="AL6" s="11"/>
      <c r="AM6" s="11"/>
    </row>
    <row r="7" spans="1:39" s="15" customFormat="1" ht="12.75" customHeight="1">
      <c r="A7" s="6"/>
      <c r="B7" s="5"/>
      <c r="C7" s="6"/>
      <c r="D7" s="6"/>
      <c r="E7" s="7"/>
      <c r="F7" s="6"/>
      <c r="G7" s="7"/>
      <c r="H7" s="101"/>
      <c r="I7" s="7"/>
      <c r="J7" s="7"/>
      <c r="K7" s="7"/>
      <c r="L7" s="7"/>
      <c r="M7" s="7"/>
      <c r="N7" s="6"/>
      <c r="O7" s="6"/>
      <c r="P7" s="6"/>
      <c r="Q7" s="6"/>
      <c r="R7" s="6"/>
      <c r="S7" s="6"/>
      <c r="T7" s="50"/>
      <c r="U7" s="50"/>
      <c r="V7" s="7"/>
      <c r="W7" s="7"/>
      <c r="X7" s="6"/>
      <c r="Y7" s="6"/>
      <c r="Z7" s="12" t="s">
        <v>30</v>
      </c>
      <c r="AA7" s="13"/>
      <c r="AB7" s="6"/>
      <c r="AC7" s="6"/>
      <c r="AD7" s="6"/>
      <c r="AE7" s="6"/>
      <c r="AF7" s="6"/>
      <c r="AG7" s="6"/>
      <c r="AH7" s="6"/>
      <c r="AI7" s="6"/>
      <c r="AJ7" s="10"/>
      <c r="AK7" s="11"/>
      <c r="AL7" s="11"/>
      <c r="AM7" s="11"/>
    </row>
    <row r="8" spans="1:39" s="15" customFormat="1" ht="12.75" customHeight="1">
      <c r="A8" s="6"/>
      <c r="B8" s="5"/>
      <c r="C8" s="6"/>
      <c r="D8" s="6"/>
      <c r="E8" s="7"/>
      <c r="F8" s="6"/>
      <c r="G8" s="7"/>
      <c r="H8" s="101"/>
      <c r="I8" s="7"/>
      <c r="J8" s="7"/>
      <c r="K8" s="7"/>
      <c r="L8" s="7"/>
      <c r="M8" s="7"/>
      <c r="N8" s="6"/>
      <c r="O8" s="6"/>
      <c r="P8" s="6"/>
      <c r="Q8" s="6"/>
      <c r="R8" s="6"/>
      <c r="S8" s="6"/>
      <c r="T8" s="50"/>
      <c r="U8" s="50"/>
      <c r="V8" s="7"/>
      <c r="W8" s="7"/>
      <c r="X8" s="6"/>
      <c r="Y8" s="6"/>
      <c r="Z8" s="272" t="s">
        <v>31</v>
      </c>
      <c r="AA8" s="273"/>
      <c r="AB8" s="6"/>
      <c r="AC8" s="6"/>
      <c r="AD8" s="6"/>
      <c r="AE8" s="6"/>
      <c r="AF8" s="6"/>
      <c r="AG8" s="6"/>
      <c r="AH8" s="6"/>
      <c r="AI8" s="6"/>
      <c r="AJ8" s="10"/>
      <c r="AK8" s="11"/>
      <c r="AL8" s="11"/>
      <c r="AM8" s="11"/>
    </row>
    <row r="9" spans="1:39" s="15" customFormat="1" ht="12.75" customHeight="1">
      <c r="A9" s="6"/>
      <c r="B9" s="14"/>
      <c r="E9" s="16"/>
      <c r="F9" s="6"/>
      <c r="G9" s="7"/>
      <c r="H9" s="101"/>
      <c r="I9" s="7"/>
      <c r="J9" s="7"/>
      <c r="K9" s="7"/>
      <c r="L9" s="7"/>
      <c r="M9" s="7"/>
      <c r="N9" s="6"/>
      <c r="O9" s="6"/>
      <c r="P9" s="6"/>
      <c r="Q9" s="6"/>
      <c r="R9" s="6"/>
      <c r="S9" s="6"/>
      <c r="T9" s="50"/>
      <c r="U9" s="50"/>
      <c r="V9" s="7"/>
      <c r="W9" s="7"/>
      <c r="X9" s="6"/>
      <c r="Y9" s="6"/>
      <c r="Z9" s="102" t="s">
        <v>32</v>
      </c>
      <c r="AA9" s="13"/>
      <c r="AB9" s="6"/>
      <c r="AC9" s="6"/>
      <c r="AD9" s="6"/>
      <c r="AE9" s="6"/>
      <c r="AF9" s="6"/>
      <c r="AG9" s="6"/>
      <c r="AH9" s="6"/>
      <c r="AI9" s="6"/>
      <c r="AJ9" s="10"/>
      <c r="AK9" s="11"/>
      <c r="AL9" s="11"/>
      <c r="AM9" s="11"/>
    </row>
    <row r="10" spans="1:39" s="17" customFormat="1" ht="16.5" customHeight="1">
      <c r="A10" s="6"/>
      <c r="B10" s="14"/>
      <c r="C10" s="15"/>
      <c r="D10" s="15"/>
      <c r="E10" s="16"/>
      <c r="F10" s="6"/>
      <c r="G10" s="7"/>
      <c r="H10" s="101"/>
      <c r="I10" s="7"/>
      <c r="J10" s="7"/>
      <c r="K10" s="7"/>
      <c r="L10" s="7"/>
      <c r="M10" s="7"/>
      <c r="N10" s="6"/>
      <c r="O10" s="6"/>
      <c r="P10" s="6"/>
      <c r="Q10" s="6"/>
      <c r="R10" s="6"/>
      <c r="S10" s="6"/>
      <c r="T10" s="50"/>
      <c r="U10" s="50"/>
      <c r="V10" s="7"/>
      <c r="W10" s="7"/>
      <c r="X10" s="6"/>
      <c r="Y10" s="6"/>
      <c r="Z10" s="272" t="s">
        <v>33</v>
      </c>
      <c r="AA10" s="273"/>
      <c r="AB10" s="6"/>
      <c r="AC10" s="6"/>
      <c r="AD10" s="6"/>
      <c r="AE10" s="6"/>
      <c r="AF10" s="6"/>
      <c r="AG10" s="6"/>
      <c r="AH10" s="6"/>
      <c r="AI10" s="6"/>
      <c r="AJ10" s="10"/>
      <c r="AK10" s="11"/>
      <c r="AL10" s="11"/>
      <c r="AM10" s="11"/>
    </row>
    <row r="11" spans="1:39" s="17" customFormat="1" ht="12.75" customHeight="1">
      <c r="A11" s="6"/>
      <c r="B11" s="14"/>
      <c r="C11" s="15"/>
      <c r="D11" s="15"/>
      <c r="E11" s="16"/>
      <c r="F11" s="6"/>
      <c r="G11" s="7"/>
      <c r="H11" s="101"/>
      <c r="I11" s="7"/>
      <c r="J11" s="7"/>
      <c r="K11" s="7"/>
      <c r="L11" s="7"/>
      <c r="M11" s="7"/>
      <c r="N11" s="6"/>
      <c r="O11" s="6"/>
      <c r="P11" s="6"/>
      <c r="Q11" s="6"/>
      <c r="R11" s="6"/>
      <c r="S11" s="6"/>
      <c r="T11" s="50"/>
      <c r="U11" s="50"/>
      <c r="V11" s="7"/>
      <c r="W11" s="7"/>
      <c r="X11" s="6"/>
      <c r="Y11" s="6"/>
      <c r="Z11" s="272" t="s">
        <v>946</v>
      </c>
      <c r="AA11" s="273"/>
      <c r="AB11" s="6"/>
      <c r="AC11" s="6"/>
      <c r="AD11" s="6"/>
      <c r="AE11" s="6"/>
      <c r="AF11" s="6"/>
      <c r="AG11" s="6"/>
      <c r="AH11" s="6"/>
      <c r="AI11" s="6"/>
      <c r="AJ11" s="10"/>
      <c r="AK11" s="11"/>
      <c r="AL11" s="11"/>
      <c r="AM11" s="11"/>
    </row>
    <row r="12" spans="1:39" s="8" customFormat="1" ht="12.75" customHeight="1">
      <c r="A12" s="53"/>
      <c r="B12" s="61"/>
      <c r="E12" s="9"/>
      <c r="F12" s="53"/>
      <c r="G12" s="3"/>
      <c r="H12" s="45"/>
      <c r="I12" s="3"/>
      <c r="J12" s="3"/>
      <c r="K12" s="3"/>
      <c r="L12" s="3"/>
      <c r="M12" s="3"/>
      <c r="N12" s="53"/>
      <c r="O12" s="53"/>
      <c r="P12" s="53"/>
      <c r="Q12" s="53"/>
      <c r="R12" s="53"/>
      <c r="S12" s="53"/>
      <c r="T12" s="62"/>
      <c r="U12" s="62"/>
      <c r="V12" s="3"/>
      <c r="W12" s="3"/>
      <c r="X12" s="53"/>
      <c r="Y12" s="53"/>
      <c r="Z12" s="53"/>
      <c r="AA12" s="53"/>
      <c r="AB12" s="53"/>
      <c r="AC12" s="53"/>
      <c r="AD12" s="53"/>
      <c r="AE12" s="53"/>
      <c r="AF12" s="53"/>
      <c r="AG12" s="53"/>
      <c r="AH12" s="53"/>
      <c r="AI12" s="53"/>
      <c r="AJ12" s="63"/>
      <c r="AK12" s="60"/>
      <c r="AL12" s="60"/>
      <c r="AM12" s="60"/>
    </row>
    <row r="13" spans="1:39" s="8" customFormat="1" ht="12.75" customHeight="1" thickBot="1">
      <c r="A13" s="53"/>
      <c r="B13" s="61"/>
      <c r="E13" s="9"/>
      <c r="F13" s="53"/>
      <c r="G13" s="3"/>
      <c r="H13" s="45"/>
      <c r="I13" s="3"/>
      <c r="J13" s="64"/>
      <c r="K13" s="3"/>
      <c r="L13" s="3"/>
      <c r="M13" s="3"/>
      <c r="N13" s="53"/>
      <c r="O13" s="53"/>
      <c r="P13" s="53"/>
      <c r="Q13" s="53"/>
      <c r="R13" s="53"/>
      <c r="S13" s="53"/>
      <c r="T13" s="62"/>
      <c r="U13" s="62"/>
      <c r="V13" s="3"/>
      <c r="W13" s="3"/>
      <c r="X13" s="53"/>
      <c r="Y13" s="53"/>
      <c r="Z13" s="53"/>
      <c r="AA13" s="53"/>
      <c r="AB13" s="53"/>
      <c r="AC13" s="53"/>
      <c r="AD13" s="53"/>
      <c r="AE13" s="53"/>
      <c r="AF13" s="53"/>
      <c r="AG13" s="53"/>
      <c r="AH13" s="53"/>
      <c r="AI13" s="53"/>
      <c r="AJ13" s="63"/>
      <c r="AK13" s="60"/>
      <c r="AL13" s="60"/>
      <c r="AM13" s="60"/>
    </row>
    <row r="14" spans="1:39" ht="12.75" customHeight="1">
      <c r="A14" s="53"/>
      <c r="B14" s="61"/>
      <c r="C14" s="8"/>
      <c r="D14" s="8"/>
      <c r="E14" s="9"/>
      <c r="F14" s="53"/>
      <c r="G14" s="3"/>
      <c r="H14" s="45"/>
      <c r="I14" s="3"/>
      <c r="J14" s="3"/>
      <c r="K14" s="3"/>
      <c r="L14" s="3"/>
      <c r="M14" s="3"/>
      <c r="N14" s="53"/>
      <c r="O14" s="53"/>
      <c r="P14" s="53"/>
      <c r="Q14" s="53"/>
      <c r="R14" s="53"/>
      <c r="S14" s="53"/>
      <c r="T14" s="62"/>
      <c r="U14" s="62"/>
      <c r="V14" s="3"/>
      <c r="W14" s="3"/>
      <c r="X14" s="53"/>
      <c r="Y14" s="53"/>
      <c r="Z14" s="53"/>
      <c r="AA14" s="53"/>
      <c r="AB14" s="53"/>
      <c r="AC14" s="53"/>
      <c r="AD14" s="53"/>
      <c r="AE14" s="277" t="s">
        <v>35</v>
      </c>
      <c r="AF14" s="278"/>
      <c r="AG14" s="279"/>
      <c r="AH14" s="280" t="s">
        <v>36</v>
      </c>
      <c r="AI14" s="281"/>
      <c r="AJ14" s="282"/>
      <c r="AK14" s="65"/>
      <c r="AL14" s="65"/>
      <c r="AM14" s="65"/>
    </row>
    <row r="15" spans="1:39" ht="12.75" customHeight="1" thickBot="1">
      <c r="A15" s="53"/>
      <c r="B15" s="61"/>
      <c r="C15" s="8"/>
      <c r="D15" s="8"/>
      <c r="E15" s="9"/>
      <c r="F15" s="53"/>
      <c r="G15" s="3"/>
      <c r="H15" s="45"/>
      <c r="I15" s="18"/>
      <c r="J15" s="18"/>
      <c r="K15" s="3"/>
      <c r="L15" s="3"/>
      <c r="M15" s="3"/>
      <c r="N15" s="53"/>
      <c r="O15" s="53"/>
      <c r="P15" s="53"/>
      <c r="Q15" s="53"/>
      <c r="R15" s="53"/>
      <c r="S15" s="53"/>
      <c r="T15" s="62"/>
      <c r="U15" s="62"/>
      <c r="V15" s="3"/>
      <c r="W15" s="3"/>
      <c r="X15" s="53"/>
      <c r="Y15" s="53"/>
      <c r="Z15" s="53"/>
      <c r="AA15" s="53"/>
      <c r="AB15" s="53"/>
      <c r="AC15" s="53"/>
      <c r="AD15" s="53"/>
      <c r="AE15" s="66"/>
      <c r="AF15" s="67"/>
      <c r="AG15" s="67"/>
      <c r="AH15" s="68"/>
      <c r="AI15" s="69"/>
      <c r="AJ15" s="70"/>
      <c r="AK15" s="65"/>
      <c r="AL15" s="65"/>
      <c r="AM15" s="65"/>
    </row>
    <row r="16" spans="1:39" s="17" customFormat="1" ht="78.75" customHeight="1">
      <c r="A16" s="6"/>
      <c r="B16" s="19" t="s">
        <v>37</v>
      </c>
      <c r="C16" s="20" t="s">
        <v>38</v>
      </c>
      <c r="D16" s="20" t="s">
        <v>39</v>
      </c>
      <c r="E16" s="20" t="s">
        <v>40</v>
      </c>
      <c r="F16" s="20" t="s">
        <v>41</v>
      </c>
      <c r="G16" s="20" t="s">
        <v>42</v>
      </c>
      <c r="H16" s="200" t="s">
        <v>43</v>
      </c>
      <c r="I16" s="20" t="s">
        <v>44</v>
      </c>
      <c r="J16" s="20" t="s">
        <v>45</v>
      </c>
      <c r="K16" s="22" t="s">
        <v>46</v>
      </c>
      <c r="L16" s="22" t="s">
        <v>47</v>
      </c>
      <c r="M16" s="22" t="s">
        <v>48</v>
      </c>
      <c r="N16" s="22" t="s">
        <v>49</v>
      </c>
      <c r="O16" s="22" t="s">
        <v>50</v>
      </c>
      <c r="P16" s="22" t="s">
        <v>51</v>
      </c>
      <c r="Q16" s="22" t="s">
        <v>52</v>
      </c>
      <c r="R16" s="22" t="s">
        <v>53</v>
      </c>
      <c r="S16" s="99" t="s">
        <v>54</v>
      </c>
      <c r="T16" s="99" t="s">
        <v>55</v>
      </c>
      <c r="U16" s="99" t="s">
        <v>56</v>
      </c>
      <c r="V16" s="21" t="s">
        <v>57</v>
      </c>
      <c r="W16" s="22" t="s">
        <v>58</v>
      </c>
      <c r="X16" s="20" t="s">
        <v>59</v>
      </c>
      <c r="Y16" s="20" t="s">
        <v>60</v>
      </c>
      <c r="Z16" s="20" t="s">
        <v>61</v>
      </c>
      <c r="AA16" s="20" t="s">
        <v>62</v>
      </c>
      <c r="AB16" s="20" t="s">
        <v>63</v>
      </c>
      <c r="AC16" s="23" t="s">
        <v>64</v>
      </c>
      <c r="AD16" s="22" t="s">
        <v>65</v>
      </c>
      <c r="AE16" s="24" t="s">
        <v>66</v>
      </c>
      <c r="AF16" s="24" t="s">
        <v>67</v>
      </c>
      <c r="AG16" s="24" t="s">
        <v>68</v>
      </c>
      <c r="AH16" s="25" t="s">
        <v>66</v>
      </c>
      <c r="AI16" s="25" t="s">
        <v>69</v>
      </c>
      <c r="AJ16" s="26" t="s">
        <v>70</v>
      </c>
      <c r="AK16" s="27"/>
      <c r="AL16" s="27"/>
      <c r="AM16" s="27"/>
    </row>
    <row r="17" spans="1:39" ht="26.25" customHeight="1">
      <c r="A17" s="53"/>
      <c r="B17" s="28" t="s">
        <v>3</v>
      </c>
      <c r="C17" s="52" t="s">
        <v>71</v>
      </c>
      <c r="D17" s="52" t="s">
        <v>72</v>
      </c>
      <c r="E17" s="52" t="s">
        <v>73</v>
      </c>
      <c r="F17" s="52" t="s">
        <v>74</v>
      </c>
      <c r="G17" s="52" t="s">
        <v>75</v>
      </c>
      <c r="H17" s="47">
        <v>15000000</v>
      </c>
      <c r="I17" s="52" t="s">
        <v>76</v>
      </c>
      <c r="J17" s="29" t="s">
        <v>76</v>
      </c>
      <c r="K17" s="71" t="s">
        <v>77</v>
      </c>
      <c r="L17" s="72" t="s">
        <v>78</v>
      </c>
      <c r="M17" s="52" t="str">
        <f t="shared" ref="M17:M59" si="0">G17</f>
        <v>Gastos por Caja Menor</v>
      </c>
      <c r="N17" s="31">
        <v>1</v>
      </c>
      <c r="O17" s="31">
        <v>1</v>
      </c>
      <c r="P17" s="73">
        <v>11</v>
      </c>
      <c r="Q17" s="74" t="s">
        <v>79</v>
      </c>
      <c r="R17" s="74" t="s">
        <v>80</v>
      </c>
      <c r="S17" s="52" t="s">
        <v>1</v>
      </c>
      <c r="T17" s="75">
        <f>H17</f>
        <v>15000000</v>
      </c>
      <c r="U17" s="76">
        <f t="shared" ref="U17:U149" si="1">T17</f>
        <v>15000000</v>
      </c>
      <c r="V17" s="31" t="s">
        <v>76</v>
      </c>
      <c r="W17" s="31" t="s">
        <v>81</v>
      </c>
      <c r="X17" s="77" t="s">
        <v>82</v>
      </c>
      <c r="Y17" s="32" t="s">
        <v>83</v>
      </c>
      <c r="Z17" s="33" t="s">
        <v>3</v>
      </c>
      <c r="AA17" s="30" t="s">
        <v>84</v>
      </c>
      <c r="AB17" s="78" t="s">
        <v>85</v>
      </c>
      <c r="AC17" s="31" t="s">
        <v>76</v>
      </c>
      <c r="AD17" s="31" t="s">
        <v>86</v>
      </c>
      <c r="AE17" s="79" t="s">
        <v>87</v>
      </c>
      <c r="AF17" s="79" t="s">
        <v>88</v>
      </c>
      <c r="AG17" s="79" t="s">
        <v>89</v>
      </c>
      <c r="AH17" s="79" t="s">
        <v>90</v>
      </c>
      <c r="AI17" s="79" t="s">
        <v>90</v>
      </c>
      <c r="AJ17" s="79" t="s">
        <v>90</v>
      </c>
      <c r="AK17" s="80"/>
      <c r="AL17" s="80"/>
      <c r="AM17" s="80"/>
    </row>
    <row r="18" spans="1:39" ht="26.25" customHeight="1">
      <c r="A18" s="53"/>
      <c r="B18" s="28" t="s">
        <v>3</v>
      </c>
      <c r="C18" s="52" t="s">
        <v>71</v>
      </c>
      <c r="D18" s="52" t="s">
        <v>72</v>
      </c>
      <c r="E18" s="52" t="s">
        <v>91</v>
      </c>
      <c r="F18" s="52" t="s">
        <v>92</v>
      </c>
      <c r="G18" s="52" t="s">
        <v>75</v>
      </c>
      <c r="H18" s="47">
        <v>8000000</v>
      </c>
      <c r="I18" s="52" t="s">
        <v>76</v>
      </c>
      <c r="J18" s="29" t="s">
        <v>76</v>
      </c>
      <c r="K18" s="71" t="s">
        <v>77</v>
      </c>
      <c r="L18" s="72" t="s">
        <v>78</v>
      </c>
      <c r="M18" s="52" t="str">
        <f t="shared" si="0"/>
        <v>Gastos por Caja Menor</v>
      </c>
      <c r="N18" s="31">
        <v>1</v>
      </c>
      <c r="O18" s="31">
        <v>1</v>
      </c>
      <c r="P18" s="73">
        <v>11</v>
      </c>
      <c r="Q18" s="74" t="s">
        <v>79</v>
      </c>
      <c r="R18" s="74" t="s">
        <v>80</v>
      </c>
      <c r="S18" s="52" t="s">
        <v>1</v>
      </c>
      <c r="T18" s="75">
        <f>H18</f>
        <v>8000000</v>
      </c>
      <c r="U18" s="76">
        <f t="shared" si="1"/>
        <v>8000000</v>
      </c>
      <c r="V18" s="31" t="s">
        <v>76</v>
      </c>
      <c r="W18" s="31" t="s">
        <v>81</v>
      </c>
      <c r="X18" s="77" t="s">
        <v>82</v>
      </c>
      <c r="Y18" s="32" t="s">
        <v>83</v>
      </c>
      <c r="Z18" s="33" t="s">
        <v>3</v>
      </c>
      <c r="AA18" s="30" t="s">
        <v>84</v>
      </c>
      <c r="AB18" s="78" t="s">
        <v>85</v>
      </c>
      <c r="AC18" s="31" t="s">
        <v>76</v>
      </c>
      <c r="AD18" s="31" t="s">
        <v>86</v>
      </c>
      <c r="AE18" s="79" t="s">
        <v>87</v>
      </c>
      <c r="AF18" s="79" t="s">
        <v>88</v>
      </c>
      <c r="AG18" s="79" t="s">
        <v>89</v>
      </c>
      <c r="AH18" s="79" t="s">
        <v>90</v>
      </c>
      <c r="AI18" s="79" t="s">
        <v>90</v>
      </c>
      <c r="AJ18" s="79" t="s">
        <v>90</v>
      </c>
      <c r="AK18" s="80"/>
      <c r="AL18" s="80"/>
      <c r="AM18" s="80"/>
    </row>
    <row r="19" spans="1:39" ht="26.25" customHeight="1">
      <c r="A19" s="53"/>
      <c r="B19" s="28" t="s">
        <v>3</v>
      </c>
      <c r="C19" s="52" t="s">
        <v>71</v>
      </c>
      <c r="D19" s="52" t="s">
        <v>72</v>
      </c>
      <c r="E19" s="52" t="s">
        <v>93</v>
      </c>
      <c r="F19" s="52" t="s">
        <v>94</v>
      </c>
      <c r="G19" s="52" t="s">
        <v>75</v>
      </c>
      <c r="H19" s="47">
        <v>2000000</v>
      </c>
      <c r="I19" s="52" t="s">
        <v>76</v>
      </c>
      <c r="J19" s="29" t="s">
        <v>76</v>
      </c>
      <c r="K19" s="71" t="s">
        <v>77</v>
      </c>
      <c r="L19" s="72" t="s">
        <v>78</v>
      </c>
      <c r="M19" s="52" t="str">
        <f t="shared" si="0"/>
        <v>Gastos por Caja Menor</v>
      </c>
      <c r="N19" s="31">
        <v>1</v>
      </c>
      <c r="O19" s="31">
        <v>1</v>
      </c>
      <c r="P19" s="73">
        <v>11</v>
      </c>
      <c r="Q19" s="74" t="s">
        <v>79</v>
      </c>
      <c r="R19" s="74" t="s">
        <v>80</v>
      </c>
      <c r="S19" s="52" t="s">
        <v>1</v>
      </c>
      <c r="T19" s="75">
        <f t="shared" ref="T19:T51" si="2">H19</f>
        <v>2000000</v>
      </c>
      <c r="U19" s="76">
        <f t="shared" si="1"/>
        <v>2000000</v>
      </c>
      <c r="V19" s="31" t="s">
        <v>76</v>
      </c>
      <c r="W19" s="31" t="s">
        <v>81</v>
      </c>
      <c r="X19" s="77" t="s">
        <v>82</v>
      </c>
      <c r="Y19" s="32" t="s">
        <v>83</v>
      </c>
      <c r="Z19" s="33" t="s">
        <v>3</v>
      </c>
      <c r="AA19" s="30" t="s">
        <v>84</v>
      </c>
      <c r="AB19" s="78" t="s">
        <v>85</v>
      </c>
      <c r="AC19" s="31" t="s">
        <v>76</v>
      </c>
      <c r="AD19" s="31" t="s">
        <v>86</v>
      </c>
      <c r="AE19" s="79" t="s">
        <v>87</v>
      </c>
      <c r="AF19" s="79" t="s">
        <v>88</v>
      </c>
      <c r="AG19" s="79" t="s">
        <v>89</v>
      </c>
      <c r="AH19" s="79" t="s">
        <v>90</v>
      </c>
      <c r="AI19" s="79" t="s">
        <v>90</v>
      </c>
      <c r="AJ19" s="79" t="s">
        <v>90</v>
      </c>
      <c r="AK19" s="80"/>
      <c r="AL19" s="80"/>
      <c r="AM19" s="80"/>
    </row>
    <row r="20" spans="1:39" s="34" customFormat="1" ht="26.25" customHeight="1">
      <c r="A20" s="53"/>
      <c r="B20" s="28" t="s">
        <v>3</v>
      </c>
      <c r="C20" s="52" t="s">
        <v>71</v>
      </c>
      <c r="D20" s="52" t="s">
        <v>72</v>
      </c>
      <c r="E20" s="52" t="s">
        <v>95</v>
      </c>
      <c r="F20" s="52" t="s">
        <v>96</v>
      </c>
      <c r="G20" s="52" t="s">
        <v>75</v>
      </c>
      <c r="H20" s="47">
        <v>5260000</v>
      </c>
      <c r="I20" s="52" t="s">
        <v>76</v>
      </c>
      <c r="J20" s="29" t="s">
        <v>76</v>
      </c>
      <c r="K20" s="71" t="s">
        <v>77</v>
      </c>
      <c r="L20" s="72" t="s">
        <v>78</v>
      </c>
      <c r="M20" s="52" t="str">
        <f t="shared" si="0"/>
        <v>Gastos por Caja Menor</v>
      </c>
      <c r="N20" s="31">
        <v>1</v>
      </c>
      <c r="O20" s="31">
        <v>1</v>
      </c>
      <c r="P20" s="73">
        <v>11</v>
      </c>
      <c r="Q20" s="74" t="s">
        <v>79</v>
      </c>
      <c r="R20" s="74" t="s">
        <v>80</v>
      </c>
      <c r="S20" s="52" t="s">
        <v>1</v>
      </c>
      <c r="T20" s="75">
        <f t="shared" si="2"/>
        <v>5260000</v>
      </c>
      <c r="U20" s="76">
        <f t="shared" si="1"/>
        <v>5260000</v>
      </c>
      <c r="V20" s="31" t="s">
        <v>76</v>
      </c>
      <c r="W20" s="31" t="s">
        <v>81</v>
      </c>
      <c r="X20" s="77" t="s">
        <v>82</v>
      </c>
      <c r="Y20" s="32" t="s">
        <v>83</v>
      </c>
      <c r="Z20" s="33" t="s">
        <v>3</v>
      </c>
      <c r="AA20" s="30" t="s">
        <v>84</v>
      </c>
      <c r="AB20" s="78" t="s">
        <v>85</v>
      </c>
      <c r="AC20" s="31" t="s">
        <v>76</v>
      </c>
      <c r="AD20" s="31" t="s">
        <v>86</v>
      </c>
      <c r="AE20" s="79" t="s">
        <v>87</v>
      </c>
      <c r="AF20" s="79" t="s">
        <v>88</v>
      </c>
      <c r="AG20" s="79" t="s">
        <v>89</v>
      </c>
      <c r="AH20" s="79" t="s">
        <v>90</v>
      </c>
      <c r="AI20" s="79" t="s">
        <v>90</v>
      </c>
      <c r="AJ20" s="79" t="s">
        <v>90</v>
      </c>
      <c r="AK20" s="80"/>
      <c r="AL20" s="80"/>
      <c r="AM20" s="80"/>
    </row>
    <row r="21" spans="1:39" ht="26.25" customHeight="1">
      <c r="A21" s="53"/>
      <c r="B21" s="28" t="s">
        <v>3</v>
      </c>
      <c r="C21" s="52" t="s">
        <v>71</v>
      </c>
      <c r="D21" s="52" t="s">
        <v>72</v>
      </c>
      <c r="E21" s="52" t="s">
        <v>97</v>
      </c>
      <c r="F21" s="52" t="s">
        <v>98</v>
      </c>
      <c r="G21" s="52" t="s">
        <v>75</v>
      </c>
      <c r="H21" s="47">
        <v>4208000</v>
      </c>
      <c r="I21" s="52" t="s">
        <v>76</v>
      </c>
      <c r="J21" s="29" t="s">
        <v>76</v>
      </c>
      <c r="K21" s="71" t="s">
        <v>77</v>
      </c>
      <c r="L21" s="72" t="s">
        <v>78</v>
      </c>
      <c r="M21" s="52" t="str">
        <f t="shared" si="0"/>
        <v>Gastos por Caja Menor</v>
      </c>
      <c r="N21" s="31">
        <v>1</v>
      </c>
      <c r="O21" s="31">
        <v>1</v>
      </c>
      <c r="P21" s="73">
        <v>11</v>
      </c>
      <c r="Q21" s="74" t="s">
        <v>79</v>
      </c>
      <c r="R21" s="74" t="s">
        <v>80</v>
      </c>
      <c r="S21" s="52" t="s">
        <v>1</v>
      </c>
      <c r="T21" s="75">
        <f t="shared" si="2"/>
        <v>4208000</v>
      </c>
      <c r="U21" s="76">
        <f t="shared" si="1"/>
        <v>4208000</v>
      </c>
      <c r="V21" s="31" t="s">
        <v>76</v>
      </c>
      <c r="W21" s="31" t="s">
        <v>81</v>
      </c>
      <c r="X21" s="77" t="s">
        <v>82</v>
      </c>
      <c r="Y21" s="32" t="s">
        <v>83</v>
      </c>
      <c r="Z21" s="33" t="s">
        <v>3</v>
      </c>
      <c r="AA21" s="30" t="s">
        <v>84</v>
      </c>
      <c r="AB21" s="78" t="s">
        <v>85</v>
      </c>
      <c r="AC21" s="31" t="s">
        <v>76</v>
      </c>
      <c r="AD21" s="31" t="s">
        <v>86</v>
      </c>
      <c r="AE21" s="79" t="s">
        <v>87</v>
      </c>
      <c r="AF21" s="79" t="s">
        <v>88</v>
      </c>
      <c r="AG21" s="79" t="s">
        <v>89</v>
      </c>
      <c r="AH21" s="79" t="s">
        <v>90</v>
      </c>
      <c r="AI21" s="79" t="s">
        <v>90</v>
      </c>
      <c r="AJ21" s="79" t="s">
        <v>90</v>
      </c>
      <c r="AK21" s="80"/>
      <c r="AL21" s="80"/>
      <c r="AM21" s="80"/>
    </row>
    <row r="22" spans="1:39" ht="26.25" customHeight="1">
      <c r="A22" s="53"/>
      <c r="B22" s="28" t="s">
        <v>3</v>
      </c>
      <c r="C22" s="52" t="s">
        <v>71</v>
      </c>
      <c r="D22" s="52" t="s">
        <v>72</v>
      </c>
      <c r="E22" s="52" t="s">
        <v>99</v>
      </c>
      <c r="F22" s="52" t="s">
        <v>100</v>
      </c>
      <c r="G22" s="52" t="s">
        <v>75</v>
      </c>
      <c r="H22" s="47">
        <f>10000000+10000000 -1800000</f>
        <v>18200000</v>
      </c>
      <c r="I22" s="52" t="s">
        <v>76</v>
      </c>
      <c r="J22" s="29" t="s">
        <v>429</v>
      </c>
      <c r="K22" s="71" t="s">
        <v>77</v>
      </c>
      <c r="L22" s="72" t="s">
        <v>78</v>
      </c>
      <c r="M22" s="52" t="str">
        <f t="shared" si="0"/>
        <v>Gastos por Caja Menor</v>
      </c>
      <c r="N22" s="31">
        <v>1</v>
      </c>
      <c r="O22" s="31">
        <v>1</v>
      </c>
      <c r="P22" s="73">
        <v>11</v>
      </c>
      <c r="Q22" s="74" t="s">
        <v>79</v>
      </c>
      <c r="R22" s="74" t="s">
        <v>80</v>
      </c>
      <c r="S22" s="52" t="s">
        <v>1</v>
      </c>
      <c r="T22" s="75">
        <f t="shared" si="2"/>
        <v>18200000</v>
      </c>
      <c r="U22" s="76">
        <f t="shared" si="1"/>
        <v>18200000</v>
      </c>
      <c r="V22" s="31" t="s">
        <v>76</v>
      </c>
      <c r="W22" s="31" t="s">
        <v>81</v>
      </c>
      <c r="X22" s="77" t="s">
        <v>82</v>
      </c>
      <c r="Y22" s="32" t="s">
        <v>83</v>
      </c>
      <c r="Z22" s="33" t="s">
        <v>3</v>
      </c>
      <c r="AA22" s="30" t="s">
        <v>84</v>
      </c>
      <c r="AB22" s="78" t="s">
        <v>85</v>
      </c>
      <c r="AC22" s="31" t="s">
        <v>76</v>
      </c>
      <c r="AD22" s="31" t="s">
        <v>86</v>
      </c>
      <c r="AE22" s="79" t="s">
        <v>87</v>
      </c>
      <c r="AF22" s="79" t="s">
        <v>88</v>
      </c>
      <c r="AG22" s="79" t="s">
        <v>89</v>
      </c>
      <c r="AH22" s="79" t="s">
        <v>90</v>
      </c>
      <c r="AI22" s="79" t="s">
        <v>90</v>
      </c>
      <c r="AJ22" s="79" t="s">
        <v>90</v>
      </c>
      <c r="AK22" s="80"/>
      <c r="AL22" s="80"/>
      <c r="AM22" s="80"/>
    </row>
    <row r="23" spans="1:39" ht="26.25" customHeight="1">
      <c r="A23" s="53"/>
      <c r="B23" s="28" t="s">
        <v>3</v>
      </c>
      <c r="C23" s="52" t="s">
        <v>71</v>
      </c>
      <c r="D23" s="52" t="s">
        <v>72</v>
      </c>
      <c r="E23" s="52" t="s">
        <v>101</v>
      </c>
      <c r="F23" s="52" t="s">
        <v>102</v>
      </c>
      <c r="G23" s="52" t="s">
        <v>75</v>
      </c>
      <c r="H23" s="47">
        <v>3156000</v>
      </c>
      <c r="I23" s="52" t="s">
        <v>76</v>
      </c>
      <c r="J23" s="29" t="s">
        <v>76</v>
      </c>
      <c r="K23" s="71" t="s">
        <v>77</v>
      </c>
      <c r="L23" s="72" t="s">
        <v>78</v>
      </c>
      <c r="M23" s="52" t="str">
        <f t="shared" si="0"/>
        <v>Gastos por Caja Menor</v>
      </c>
      <c r="N23" s="31">
        <v>1</v>
      </c>
      <c r="O23" s="31">
        <v>1</v>
      </c>
      <c r="P23" s="73">
        <v>11</v>
      </c>
      <c r="Q23" s="74" t="s">
        <v>79</v>
      </c>
      <c r="R23" s="74" t="s">
        <v>80</v>
      </c>
      <c r="S23" s="52" t="s">
        <v>1</v>
      </c>
      <c r="T23" s="75">
        <f t="shared" si="2"/>
        <v>3156000</v>
      </c>
      <c r="U23" s="76">
        <f t="shared" si="1"/>
        <v>3156000</v>
      </c>
      <c r="V23" s="31" t="s">
        <v>76</v>
      </c>
      <c r="W23" s="31" t="s">
        <v>81</v>
      </c>
      <c r="X23" s="77" t="s">
        <v>82</v>
      </c>
      <c r="Y23" s="32" t="s">
        <v>83</v>
      </c>
      <c r="Z23" s="33" t="s">
        <v>3</v>
      </c>
      <c r="AA23" s="30" t="s">
        <v>84</v>
      </c>
      <c r="AB23" s="78" t="s">
        <v>85</v>
      </c>
      <c r="AC23" s="31" t="s">
        <v>76</v>
      </c>
      <c r="AD23" s="31" t="s">
        <v>86</v>
      </c>
      <c r="AE23" s="79" t="s">
        <v>87</v>
      </c>
      <c r="AF23" s="79" t="s">
        <v>88</v>
      </c>
      <c r="AG23" s="79" t="s">
        <v>89</v>
      </c>
      <c r="AH23" s="79" t="s">
        <v>90</v>
      </c>
      <c r="AI23" s="79" t="s">
        <v>90</v>
      </c>
      <c r="AJ23" s="79" t="s">
        <v>90</v>
      </c>
      <c r="AK23" s="80"/>
      <c r="AL23" s="80"/>
      <c r="AM23" s="80"/>
    </row>
    <row r="24" spans="1:39" ht="26.25" customHeight="1">
      <c r="A24" s="53"/>
      <c r="B24" s="28" t="s">
        <v>3</v>
      </c>
      <c r="C24" s="52" t="s">
        <v>71</v>
      </c>
      <c r="D24" s="52" t="s">
        <v>72</v>
      </c>
      <c r="E24" s="52" t="s">
        <v>103</v>
      </c>
      <c r="F24" s="52" t="s">
        <v>104</v>
      </c>
      <c r="G24" s="52" t="s">
        <v>75</v>
      </c>
      <c r="H24" s="47">
        <v>5260000</v>
      </c>
      <c r="I24" s="52" t="s">
        <v>76</v>
      </c>
      <c r="J24" s="29" t="s">
        <v>76</v>
      </c>
      <c r="K24" s="71" t="s">
        <v>77</v>
      </c>
      <c r="L24" s="72" t="s">
        <v>78</v>
      </c>
      <c r="M24" s="52" t="str">
        <f t="shared" si="0"/>
        <v>Gastos por Caja Menor</v>
      </c>
      <c r="N24" s="31">
        <v>1</v>
      </c>
      <c r="O24" s="31">
        <v>1</v>
      </c>
      <c r="P24" s="73">
        <v>11</v>
      </c>
      <c r="Q24" s="74" t="s">
        <v>79</v>
      </c>
      <c r="R24" s="74" t="s">
        <v>80</v>
      </c>
      <c r="S24" s="52" t="s">
        <v>1</v>
      </c>
      <c r="T24" s="75">
        <f t="shared" si="2"/>
        <v>5260000</v>
      </c>
      <c r="U24" s="76">
        <f t="shared" si="1"/>
        <v>5260000</v>
      </c>
      <c r="V24" s="31" t="s">
        <v>76</v>
      </c>
      <c r="W24" s="31" t="s">
        <v>81</v>
      </c>
      <c r="X24" s="77" t="s">
        <v>82</v>
      </c>
      <c r="Y24" s="32" t="s">
        <v>83</v>
      </c>
      <c r="Z24" s="33" t="s">
        <v>3</v>
      </c>
      <c r="AA24" s="30" t="s">
        <v>84</v>
      </c>
      <c r="AB24" s="78" t="s">
        <v>85</v>
      </c>
      <c r="AC24" s="31" t="s">
        <v>76</v>
      </c>
      <c r="AD24" s="31" t="s">
        <v>86</v>
      </c>
      <c r="AE24" s="79" t="s">
        <v>87</v>
      </c>
      <c r="AF24" s="79" t="s">
        <v>88</v>
      </c>
      <c r="AG24" s="79" t="s">
        <v>89</v>
      </c>
      <c r="AH24" s="79" t="s">
        <v>90</v>
      </c>
      <c r="AI24" s="79" t="s">
        <v>90</v>
      </c>
      <c r="AJ24" s="79" t="s">
        <v>90</v>
      </c>
      <c r="AK24" s="80"/>
      <c r="AL24" s="80"/>
      <c r="AM24" s="80"/>
    </row>
    <row r="25" spans="1:39" ht="26.25" customHeight="1">
      <c r="A25" s="53"/>
      <c r="B25" s="28" t="s">
        <v>3</v>
      </c>
      <c r="C25" s="52" t="s">
        <v>71</v>
      </c>
      <c r="D25" s="52" t="s">
        <v>72</v>
      </c>
      <c r="E25" s="52" t="s">
        <v>105</v>
      </c>
      <c r="F25" s="52" t="s">
        <v>106</v>
      </c>
      <c r="G25" s="52" t="s">
        <v>75</v>
      </c>
      <c r="H25" s="47">
        <v>6312000</v>
      </c>
      <c r="I25" s="52" t="s">
        <v>76</v>
      </c>
      <c r="J25" s="29" t="s">
        <v>76</v>
      </c>
      <c r="K25" s="71" t="s">
        <v>77</v>
      </c>
      <c r="L25" s="72" t="s">
        <v>78</v>
      </c>
      <c r="M25" s="52" t="str">
        <f t="shared" si="0"/>
        <v>Gastos por Caja Menor</v>
      </c>
      <c r="N25" s="31">
        <v>1</v>
      </c>
      <c r="O25" s="31">
        <v>1</v>
      </c>
      <c r="P25" s="73">
        <v>11</v>
      </c>
      <c r="Q25" s="74" t="s">
        <v>79</v>
      </c>
      <c r="R25" s="74" t="s">
        <v>80</v>
      </c>
      <c r="S25" s="52" t="s">
        <v>1</v>
      </c>
      <c r="T25" s="75">
        <f t="shared" si="2"/>
        <v>6312000</v>
      </c>
      <c r="U25" s="76">
        <f t="shared" si="1"/>
        <v>6312000</v>
      </c>
      <c r="V25" s="31" t="s">
        <v>76</v>
      </c>
      <c r="W25" s="31" t="s">
        <v>81</v>
      </c>
      <c r="X25" s="77" t="s">
        <v>82</v>
      </c>
      <c r="Y25" s="32" t="s">
        <v>83</v>
      </c>
      <c r="Z25" s="33" t="s">
        <v>3</v>
      </c>
      <c r="AA25" s="30" t="s">
        <v>84</v>
      </c>
      <c r="AB25" s="78" t="s">
        <v>85</v>
      </c>
      <c r="AC25" s="31" t="s">
        <v>76</v>
      </c>
      <c r="AD25" s="31" t="s">
        <v>86</v>
      </c>
      <c r="AE25" s="79" t="s">
        <v>87</v>
      </c>
      <c r="AF25" s="79" t="s">
        <v>88</v>
      </c>
      <c r="AG25" s="79" t="s">
        <v>89</v>
      </c>
      <c r="AH25" s="79" t="s">
        <v>90</v>
      </c>
      <c r="AI25" s="79" t="s">
        <v>90</v>
      </c>
      <c r="AJ25" s="79" t="s">
        <v>90</v>
      </c>
      <c r="AK25" s="80"/>
      <c r="AL25" s="80"/>
      <c r="AM25" s="80"/>
    </row>
    <row r="26" spans="1:39" s="34" customFormat="1" ht="26.25" customHeight="1">
      <c r="A26" s="53"/>
      <c r="B26" s="28" t="s">
        <v>3</v>
      </c>
      <c r="C26" s="52" t="s">
        <v>71</v>
      </c>
      <c r="D26" s="52" t="s">
        <v>72</v>
      </c>
      <c r="E26" s="52" t="s">
        <v>107</v>
      </c>
      <c r="F26" s="52" t="s">
        <v>108</v>
      </c>
      <c r="G26" s="52" t="s">
        <v>75</v>
      </c>
      <c r="H26" s="47">
        <v>4000000</v>
      </c>
      <c r="I26" s="52" t="s">
        <v>76</v>
      </c>
      <c r="J26" s="29" t="s">
        <v>76</v>
      </c>
      <c r="K26" s="71" t="s">
        <v>77</v>
      </c>
      <c r="L26" s="72" t="s">
        <v>78</v>
      </c>
      <c r="M26" s="52" t="str">
        <f t="shared" si="0"/>
        <v>Gastos por Caja Menor</v>
      </c>
      <c r="N26" s="31">
        <v>1</v>
      </c>
      <c r="O26" s="31">
        <v>1</v>
      </c>
      <c r="P26" s="73">
        <v>11</v>
      </c>
      <c r="Q26" s="74" t="s">
        <v>79</v>
      </c>
      <c r="R26" s="74" t="s">
        <v>80</v>
      </c>
      <c r="S26" s="52" t="s">
        <v>1</v>
      </c>
      <c r="T26" s="75">
        <f t="shared" si="2"/>
        <v>4000000</v>
      </c>
      <c r="U26" s="76">
        <f t="shared" si="1"/>
        <v>4000000</v>
      </c>
      <c r="V26" s="31" t="s">
        <v>76</v>
      </c>
      <c r="W26" s="31" t="s">
        <v>81</v>
      </c>
      <c r="X26" s="77" t="s">
        <v>82</v>
      </c>
      <c r="Y26" s="32" t="s">
        <v>83</v>
      </c>
      <c r="Z26" s="33" t="s">
        <v>3</v>
      </c>
      <c r="AA26" s="30" t="s">
        <v>84</v>
      </c>
      <c r="AB26" s="78" t="s">
        <v>85</v>
      </c>
      <c r="AC26" s="31" t="s">
        <v>76</v>
      </c>
      <c r="AD26" s="31" t="s">
        <v>86</v>
      </c>
      <c r="AE26" s="79" t="s">
        <v>87</v>
      </c>
      <c r="AF26" s="79" t="s">
        <v>88</v>
      </c>
      <c r="AG26" s="79" t="s">
        <v>89</v>
      </c>
      <c r="AH26" s="79" t="s">
        <v>90</v>
      </c>
      <c r="AI26" s="79" t="s">
        <v>90</v>
      </c>
      <c r="AJ26" s="79" t="s">
        <v>90</v>
      </c>
      <c r="AK26" s="80"/>
      <c r="AL26" s="80"/>
      <c r="AM26" s="80"/>
    </row>
    <row r="27" spans="1:39" ht="26.25" customHeight="1">
      <c r="A27" s="53"/>
      <c r="B27" s="28" t="s">
        <v>3</v>
      </c>
      <c r="C27" s="52" t="s">
        <v>71</v>
      </c>
      <c r="D27" s="52" t="s">
        <v>72</v>
      </c>
      <c r="E27" s="52" t="s">
        <v>109</v>
      </c>
      <c r="F27" s="52" t="s">
        <v>110</v>
      </c>
      <c r="G27" s="52" t="s">
        <v>75</v>
      </c>
      <c r="H27" s="47">
        <v>5260000</v>
      </c>
      <c r="I27" s="52" t="s">
        <v>76</v>
      </c>
      <c r="J27" s="29" t="s">
        <v>76</v>
      </c>
      <c r="K27" s="71" t="s">
        <v>77</v>
      </c>
      <c r="L27" s="72" t="s">
        <v>78</v>
      </c>
      <c r="M27" s="52" t="str">
        <f t="shared" si="0"/>
        <v>Gastos por Caja Menor</v>
      </c>
      <c r="N27" s="31">
        <v>1</v>
      </c>
      <c r="O27" s="31">
        <v>1</v>
      </c>
      <c r="P27" s="73">
        <v>11</v>
      </c>
      <c r="Q27" s="74" t="s">
        <v>79</v>
      </c>
      <c r="R27" s="74" t="s">
        <v>80</v>
      </c>
      <c r="S27" s="52" t="s">
        <v>1</v>
      </c>
      <c r="T27" s="75">
        <f t="shared" si="2"/>
        <v>5260000</v>
      </c>
      <c r="U27" s="76">
        <f t="shared" si="1"/>
        <v>5260000</v>
      </c>
      <c r="V27" s="31" t="s">
        <v>76</v>
      </c>
      <c r="W27" s="31" t="s">
        <v>81</v>
      </c>
      <c r="X27" s="77" t="s">
        <v>82</v>
      </c>
      <c r="Y27" s="32" t="s">
        <v>83</v>
      </c>
      <c r="Z27" s="33" t="s">
        <v>3</v>
      </c>
      <c r="AA27" s="30" t="s">
        <v>84</v>
      </c>
      <c r="AB27" s="78" t="s">
        <v>85</v>
      </c>
      <c r="AC27" s="31" t="s">
        <v>76</v>
      </c>
      <c r="AD27" s="31" t="s">
        <v>86</v>
      </c>
      <c r="AE27" s="79" t="s">
        <v>87</v>
      </c>
      <c r="AF27" s="79" t="s">
        <v>88</v>
      </c>
      <c r="AG27" s="79" t="s">
        <v>89</v>
      </c>
      <c r="AH27" s="79" t="s">
        <v>90</v>
      </c>
      <c r="AI27" s="79" t="s">
        <v>90</v>
      </c>
      <c r="AJ27" s="79" t="s">
        <v>90</v>
      </c>
      <c r="AK27" s="80"/>
      <c r="AL27" s="80"/>
      <c r="AM27" s="80"/>
    </row>
    <row r="28" spans="1:39" ht="38.25" customHeight="1">
      <c r="A28" s="53"/>
      <c r="B28" s="28" t="s">
        <v>3</v>
      </c>
      <c r="C28" s="52" t="s">
        <v>71</v>
      </c>
      <c r="D28" s="52" t="s">
        <v>72</v>
      </c>
      <c r="E28" s="52" t="s">
        <v>111</v>
      </c>
      <c r="F28" s="52" t="s">
        <v>112</v>
      </c>
      <c r="G28" s="52" t="s">
        <v>75</v>
      </c>
      <c r="H28" s="47">
        <v>5260000</v>
      </c>
      <c r="I28" s="52" t="s">
        <v>76</v>
      </c>
      <c r="J28" s="29" t="s">
        <v>76</v>
      </c>
      <c r="K28" s="71" t="s">
        <v>77</v>
      </c>
      <c r="L28" s="72" t="s">
        <v>78</v>
      </c>
      <c r="M28" s="52" t="str">
        <f t="shared" si="0"/>
        <v>Gastos por Caja Menor</v>
      </c>
      <c r="N28" s="31">
        <v>1</v>
      </c>
      <c r="O28" s="31">
        <v>1</v>
      </c>
      <c r="P28" s="73">
        <v>11</v>
      </c>
      <c r="Q28" s="74" t="s">
        <v>79</v>
      </c>
      <c r="R28" s="74" t="s">
        <v>80</v>
      </c>
      <c r="S28" s="52" t="s">
        <v>1</v>
      </c>
      <c r="T28" s="75">
        <f t="shared" si="2"/>
        <v>5260000</v>
      </c>
      <c r="U28" s="76">
        <f t="shared" si="1"/>
        <v>5260000</v>
      </c>
      <c r="V28" s="31" t="s">
        <v>76</v>
      </c>
      <c r="W28" s="31" t="s">
        <v>81</v>
      </c>
      <c r="X28" s="77" t="s">
        <v>82</v>
      </c>
      <c r="Y28" s="32" t="s">
        <v>83</v>
      </c>
      <c r="Z28" s="33" t="s">
        <v>3</v>
      </c>
      <c r="AA28" s="30" t="s">
        <v>84</v>
      </c>
      <c r="AB28" s="78" t="s">
        <v>85</v>
      </c>
      <c r="AC28" s="31" t="s">
        <v>76</v>
      </c>
      <c r="AD28" s="31" t="s">
        <v>86</v>
      </c>
      <c r="AE28" s="79" t="s">
        <v>87</v>
      </c>
      <c r="AF28" s="79" t="s">
        <v>88</v>
      </c>
      <c r="AG28" s="79" t="s">
        <v>89</v>
      </c>
      <c r="AH28" s="79" t="s">
        <v>90</v>
      </c>
      <c r="AI28" s="79" t="s">
        <v>90</v>
      </c>
      <c r="AJ28" s="79" t="s">
        <v>90</v>
      </c>
      <c r="AK28" s="80"/>
      <c r="AL28" s="80"/>
      <c r="AM28" s="80"/>
    </row>
    <row r="29" spans="1:39" ht="26.25" customHeight="1">
      <c r="A29" s="53"/>
      <c r="B29" s="28" t="s">
        <v>3</v>
      </c>
      <c r="C29" s="52" t="s">
        <v>71</v>
      </c>
      <c r="D29" s="52" t="s">
        <v>72</v>
      </c>
      <c r="E29" s="52" t="s">
        <v>113</v>
      </c>
      <c r="F29" s="52" t="s">
        <v>114</v>
      </c>
      <c r="G29" s="52" t="s">
        <v>75</v>
      </c>
      <c r="H29" s="47">
        <v>3000000</v>
      </c>
      <c r="I29" s="52" t="s">
        <v>76</v>
      </c>
      <c r="J29" s="29" t="s">
        <v>76</v>
      </c>
      <c r="K29" s="71" t="s">
        <v>77</v>
      </c>
      <c r="L29" s="72" t="s">
        <v>78</v>
      </c>
      <c r="M29" s="52" t="str">
        <f t="shared" si="0"/>
        <v>Gastos por Caja Menor</v>
      </c>
      <c r="N29" s="31">
        <v>1</v>
      </c>
      <c r="O29" s="31">
        <v>1</v>
      </c>
      <c r="P29" s="73">
        <v>11</v>
      </c>
      <c r="Q29" s="74" t="s">
        <v>79</v>
      </c>
      <c r="R29" s="74" t="s">
        <v>80</v>
      </c>
      <c r="S29" s="52" t="s">
        <v>1</v>
      </c>
      <c r="T29" s="75">
        <f t="shared" si="2"/>
        <v>3000000</v>
      </c>
      <c r="U29" s="76">
        <f t="shared" si="1"/>
        <v>3000000</v>
      </c>
      <c r="V29" s="31" t="s">
        <v>76</v>
      </c>
      <c r="W29" s="31" t="s">
        <v>81</v>
      </c>
      <c r="X29" s="77" t="s">
        <v>82</v>
      </c>
      <c r="Y29" s="32" t="s">
        <v>83</v>
      </c>
      <c r="Z29" s="33" t="s">
        <v>3</v>
      </c>
      <c r="AA29" s="30" t="s">
        <v>84</v>
      </c>
      <c r="AB29" s="78" t="s">
        <v>85</v>
      </c>
      <c r="AC29" s="31" t="s">
        <v>76</v>
      </c>
      <c r="AD29" s="31" t="s">
        <v>86</v>
      </c>
      <c r="AE29" s="79" t="s">
        <v>87</v>
      </c>
      <c r="AF29" s="79" t="s">
        <v>88</v>
      </c>
      <c r="AG29" s="79" t="s">
        <v>89</v>
      </c>
      <c r="AH29" s="79" t="s">
        <v>90</v>
      </c>
      <c r="AI29" s="79" t="s">
        <v>90</v>
      </c>
      <c r="AJ29" s="79" t="s">
        <v>90</v>
      </c>
      <c r="AK29" s="80"/>
      <c r="AL29" s="80"/>
      <c r="AM29" s="80"/>
    </row>
    <row r="30" spans="1:39" ht="26.25" customHeight="1">
      <c r="A30" s="53"/>
      <c r="B30" s="28" t="s">
        <v>3</v>
      </c>
      <c r="C30" s="52" t="s">
        <v>71</v>
      </c>
      <c r="D30" s="52" t="s">
        <v>72</v>
      </c>
      <c r="E30" s="52" t="s">
        <v>115</v>
      </c>
      <c r="F30" s="52" t="s">
        <v>116</v>
      </c>
      <c r="G30" s="52" t="s">
        <v>75</v>
      </c>
      <c r="H30" s="47">
        <v>5000000</v>
      </c>
      <c r="I30" s="52" t="s">
        <v>76</v>
      </c>
      <c r="J30" s="29" t="s">
        <v>76</v>
      </c>
      <c r="K30" s="71" t="s">
        <v>77</v>
      </c>
      <c r="L30" s="72" t="s">
        <v>78</v>
      </c>
      <c r="M30" s="52" t="str">
        <f t="shared" si="0"/>
        <v>Gastos por Caja Menor</v>
      </c>
      <c r="N30" s="31">
        <v>1</v>
      </c>
      <c r="O30" s="31">
        <v>1</v>
      </c>
      <c r="P30" s="73">
        <v>11</v>
      </c>
      <c r="Q30" s="74" t="s">
        <v>79</v>
      </c>
      <c r="R30" s="74" t="s">
        <v>80</v>
      </c>
      <c r="S30" s="52" t="s">
        <v>1</v>
      </c>
      <c r="T30" s="75">
        <f t="shared" si="2"/>
        <v>5000000</v>
      </c>
      <c r="U30" s="76">
        <f t="shared" si="1"/>
        <v>5000000</v>
      </c>
      <c r="V30" s="31" t="s">
        <v>76</v>
      </c>
      <c r="W30" s="31" t="s">
        <v>81</v>
      </c>
      <c r="X30" s="77" t="s">
        <v>82</v>
      </c>
      <c r="Y30" s="32" t="s">
        <v>83</v>
      </c>
      <c r="Z30" s="33" t="s">
        <v>3</v>
      </c>
      <c r="AA30" s="30" t="s">
        <v>84</v>
      </c>
      <c r="AB30" s="78" t="s">
        <v>85</v>
      </c>
      <c r="AC30" s="31" t="s">
        <v>76</v>
      </c>
      <c r="AD30" s="31" t="s">
        <v>86</v>
      </c>
      <c r="AE30" s="79" t="s">
        <v>87</v>
      </c>
      <c r="AF30" s="79" t="s">
        <v>88</v>
      </c>
      <c r="AG30" s="79" t="s">
        <v>89</v>
      </c>
      <c r="AH30" s="79" t="s">
        <v>90</v>
      </c>
      <c r="AI30" s="79" t="s">
        <v>90</v>
      </c>
      <c r="AJ30" s="79" t="s">
        <v>90</v>
      </c>
      <c r="AK30" s="80"/>
      <c r="AL30" s="80"/>
      <c r="AM30" s="80"/>
    </row>
    <row r="31" spans="1:39" ht="26.25" customHeight="1">
      <c r="A31" s="53"/>
      <c r="B31" s="28" t="s">
        <v>3</v>
      </c>
      <c r="C31" s="52" t="s">
        <v>71</v>
      </c>
      <c r="D31" s="52" t="s">
        <v>72</v>
      </c>
      <c r="E31" s="52" t="s">
        <v>117</v>
      </c>
      <c r="F31" s="52" t="s">
        <v>118</v>
      </c>
      <c r="G31" s="52" t="s">
        <v>75</v>
      </c>
      <c r="H31" s="47">
        <v>3000000</v>
      </c>
      <c r="I31" s="52" t="s">
        <v>76</v>
      </c>
      <c r="J31" s="29" t="s">
        <v>76</v>
      </c>
      <c r="K31" s="71" t="s">
        <v>77</v>
      </c>
      <c r="L31" s="72" t="s">
        <v>78</v>
      </c>
      <c r="M31" s="52" t="str">
        <f t="shared" si="0"/>
        <v>Gastos por Caja Menor</v>
      </c>
      <c r="N31" s="31">
        <v>1</v>
      </c>
      <c r="O31" s="31">
        <v>1</v>
      </c>
      <c r="P31" s="73">
        <v>11</v>
      </c>
      <c r="Q31" s="74" t="s">
        <v>79</v>
      </c>
      <c r="R31" s="74" t="s">
        <v>80</v>
      </c>
      <c r="S31" s="52" t="s">
        <v>1</v>
      </c>
      <c r="T31" s="75">
        <f t="shared" si="2"/>
        <v>3000000</v>
      </c>
      <c r="U31" s="76">
        <f t="shared" si="1"/>
        <v>3000000</v>
      </c>
      <c r="V31" s="31" t="s">
        <v>76</v>
      </c>
      <c r="W31" s="31" t="s">
        <v>81</v>
      </c>
      <c r="X31" s="77" t="s">
        <v>82</v>
      </c>
      <c r="Y31" s="32" t="s">
        <v>83</v>
      </c>
      <c r="Z31" s="33" t="s">
        <v>3</v>
      </c>
      <c r="AA31" s="30" t="s">
        <v>84</v>
      </c>
      <c r="AB31" s="78" t="s">
        <v>85</v>
      </c>
      <c r="AC31" s="31" t="s">
        <v>76</v>
      </c>
      <c r="AD31" s="31" t="s">
        <v>86</v>
      </c>
      <c r="AE31" s="79" t="s">
        <v>87</v>
      </c>
      <c r="AF31" s="79" t="s">
        <v>88</v>
      </c>
      <c r="AG31" s="79" t="s">
        <v>89</v>
      </c>
      <c r="AH31" s="79" t="s">
        <v>90</v>
      </c>
      <c r="AI31" s="79" t="s">
        <v>90</v>
      </c>
      <c r="AJ31" s="79" t="s">
        <v>90</v>
      </c>
      <c r="AK31" s="80"/>
      <c r="AL31" s="80"/>
      <c r="AM31" s="80"/>
    </row>
    <row r="32" spans="1:39" ht="26.25" customHeight="1">
      <c r="A32" s="53"/>
      <c r="B32" s="28" t="s">
        <v>3</v>
      </c>
      <c r="C32" s="52" t="s">
        <v>71</v>
      </c>
      <c r="D32" s="52" t="s">
        <v>72</v>
      </c>
      <c r="E32" s="52" t="s">
        <v>119</v>
      </c>
      <c r="F32" s="52" t="s">
        <v>120</v>
      </c>
      <c r="G32" s="52" t="s">
        <v>75</v>
      </c>
      <c r="H32" s="47">
        <v>3000000</v>
      </c>
      <c r="I32" s="52" t="s">
        <v>76</v>
      </c>
      <c r="J32" s="29" t="s">
        <v>76</v>
      </c>
      <c r="K32" s="71" t="s">
        <v>77</v>
      </c>
      <c r="L32" s="72" t="s">
        <v>78</v>
      </c>
      <c r="M32" s="52" t="str">
        <f t="shared" si="0"/>
        <v>Gastos por Caja Menor</v>
      </c>
      <c r="N32" s="31">
        <v>1</v>
      </c>
      <c r="O32" s="31">
        <v>1</v>
      </c>
      <c r="P32" s="73">
        <v>11</v>
      </c>
      <c r="Q32" s="74" t="s">
        <v>79</v>
      </c>
      <c r="R32" s="74" t="s">
        <v>80</v>
      </c>
      <c r="S32" s="52" t="s">
        <v>1</v>
      </c>
      <c r="T32" s="75">
        <f t="shared" si="2"/>
        <v>3000000</v>
      </c>
      <c r="U32" s="76">
        <f t="shared" si="1"/>
        <v>3000000</v>
      </c>
      <c r="V32" s="31" t="s">
        <v>76</v>
      </c>
      <c r="W32" s="31" t="s">
        <v>81</v>
      </c>
      <c r="X32" s="77" t="s">
        <v>82</v>
      </c>
      <c r="Y32" s="32" t="s">
        <v>83</v>
      </c>
      <c r="Z32" s="33" t="s">
        <v>3</v>
      </c>
      <c r="AA32" s="30" t="s">
        <v>84</v>
      </c>
      <c r="AB32" s="78" t="s">
        <v>85</v>
      </c>
      <c r="AC32" s="31" t="s">
        <v>76</v>
      </c>
      <c r="AD32" s="31" t="s">
        <v>86</v>
      </c>
      <c r="AE32" s="79" t="s">
        <v>87</v>
      </c>
      <c r="AF32" s="79" t="s">
        <v>88</v>
      </c>
      <c r="AG32" s="79" t="s">
        <v>89</v>
      </c>
      <c r="AH32" s="79" t="s">
        <v>90</v>
      </c>
      <c r="AI32" s="79" t="s">
        <v>90</v>
      </c>
      <c r="AJ32" s="79" t="s">
        <v>90</v>
      </c>
      <c r="AK32" s="80"/>
      <c r="AL32" s="80"/>
      <c r="AM32" s="80"/>
    </row>
    <row r="33" spans="1:39" ht="26.25" customHeight="1">
      <c r="A33" s="53"/>
      <c r="B33" s="28" t="s">
        <v>3</v>
      </c>
      <c r="C33" s="52" t="s">
        <v>71</v>
      </c>
      <c r="D33" s="52" t="s">
        <v>72</v>
      </c>
      <c r="E33" s="52" t="s">
        <v>121</v>
      </c>
      <c r="F33" s="52" t="s">
        <v>122</v>
      </c>
      <c r="G33" s="52" t="s">
        <v>75</v>
      </c>
      <c r="H33" s="47">
        <f>17000000-2400000</f>
        <v>14600000</v>
      </c>
      <c r="I33" s="52" t="s">
        <v>76</v>
      </c>
      <c r="J33" s="29" t="s">
        <v>76</v>
      </c>
      <c r="K33" s="71" t="s">
        <v>77</v>
      </c>
      <c r="L33" s="72" t="s">
        <v>78</v>
      </c>
      <c r="M33" s="52" t="str">
        <f t="shared" si="0"/>
        <v>Gastos por Caja Menor</v>
      </c>
      <c r="N33" s="31">
        <v>1</v>
      </c>
      <c r="O33" s="31">
        <v>1</v>
      </c>
      <c r="P33" s="73">
        <v>11</v>
      </c>
      <c r="Q33" s="74" t="s">
        <v>79</v>
      </c>
      <c r="R33" s="74" t="s">
        <v>80</v>
      </c>
      <c r="S33" s="52" t="s">
        <v>1</v>
      </c>
      <c r="T33" s="75">
        <f t="shared" si="2"/>
        <v>14600000</v>
      </c>
      <c r="U33" s="76">
        <f t="shared" si="1"/>
        <v>14600000</v>
      </c>
      <c r="V33" s="31" t="s">
        <v>76</v>
      </c>
      <c r="W33" s="31" t="s">
        <v>81</v>
      </c>
      <c r="X33" s="77" t="s">
        <v>82</v>
      </c>
      <c r="Y33" s="32" t="s">
        <v>83</v>
      </c>
      <c r="Z33" s="33" t="s">
        <v>3</v>
      </c>
      <c r="AA33" s="30" t="s">
        <v>84</v>
      </c>
      <c r="AB33" s="78" t="s">
        <v>85</v>
      </c>
      <c r="AC33" s="31" t="s">
        <v>76</v>
      </c>
      <c r="AD33" s="31" t="s">
        <v>86</v>
      </c>
      <c r="AE33" s="79" t="s">
        <v>87</v>
      </c>
      <c r="AF33" s="79" t="s">
        <v>88</v>
      </c>
      <c r="AG33" s="79" t="s">
        <v>89</v>
      </c>
      <c r="AH33" s="79" t="s">
        <v>90</v>
      </c>
      <c r="AI33" s="79" t="s">
        <v>90</v>
      </c>
      <c r="AJ33" s="79" t="s">
        <v>90</v>
      </c>
      <c r="AK33" s="80"/>
      <c r="AL33" s="80"/>
      <c r="AM33" s="80"/>
    </row>
    <row r="34" spans="1:39" s="34" customFormat="1" ht="26.25" customHeight="1">
      <c r="A34" s="53"/>
      <c r="B34" s="28" t="s">
        <v>3</v>
      </c>
      <c r="C34" s="52" t="s">
        <v>71</v>
      </c>
      <c r="D34" s="52" t="s">
        <v>72</v>
      </c>
      <c r="E34" s="52" t="s">
        <v>123</v>
      </c>
      <c r="F34" s="52" t="s">
        <v>124</v>
      </c>
      <c r="G34" s="52" t="s">
        <v>75</v>
      </c>
      <c r="H34" s="47">
        <f>6000000-900000</f>
        <v>5100000</v>
      </c>
      <c r="I34" s="52" t="s">
        <v>76</v>
      </c>
      <c r="J34" s="29" t="s">
        <v>76</v>
      </c>
      <c r="K34" s="71" t="s">
        <v>77</v>
      </c>
      <c r="L34" s="72" t="s">
        <v>78</v>
      </c>
      <c r="M34" s="52" t="str">
        <f t="shared" si="0"/>
        <v>Gastos por Caja Menor</v>
      </c>
      <c r="N34" s="31">
        <v>1</v>
      </c>
      <c r="O34" s="31">
        <v>1</v>
      </c>
      <c r="P34" s="73">
        <v>11</v>
      </c>
      <c r="Q34" s="74" t="s">
        <v>79</v>
      </c>
      <c r="R34" s="74" t="s">
        <v>80</v>
      </c>
      <c r="S34" s="52" t="s">
        <v>1</v>
      </c>
      <c r="T34" s="75">
        <f t="shared" si="2"/>
        <v>5100000</v>
      </c>
      <c r="U34" s="76">
        <f t="shared" si="1"/>
        <v>5100000</v>
      </c>
      <c r="V34" s="31" t="s">
        <v>76</v>
      </c>
      <c r="W34" s="31" t="s">
        <v>81</v>
      </c>
      <c r="X34" s="77" t="s">
        <v>82</v>
      </c>
      <c r="Y34" s="32" t="s">
        <v>83</v>
      </c>
      <c r="Z34" s="33" t="s">
        <v>3</v>
      </c>
      <c r="AA34" s="30" t="s">
        <v>84</v>
      </c>
      <c r="AB34" s="78" t="s">
        <v>85</v>
      </c>
      <c r="AC34" s="31" t="s">
        <v>76</v>
      </c>
      <c r="AD34" s="31" t="s">
        <v>86</v>
      </c>
      <c r="AE34" s="79" t="s">
        <v>87</v>
      </c>
      <c r="AF34" s="79" t="s">
        <v>88</v>
      </c>
      <c r="AG34" s="79" t="s">
        <v>89</v>
      </c>
      <c r="AH34" s="79" t="s">
        <v>90</v>
      </c>
      <c r="AI34" s="79" t="s">
        <v>90</v>
      </c>
      <c r="AJ34" s="79" t="s">
        <v>90</v>
      </c>
      <c r="AK34" s="80"/>
      <c r="AL34" s="80"/>
      <c r="AM34" s="80"/>
    </row>
    <row r="35" spans="1:39" s="35" customFormat="1" ht="26.25" customHeight="1">
      <c r="A35" s="53"/>
      <c r="B35" s="28" t="s">
        <v>3</v>
      </c>
      <c r="C35" s="52" t="s">
        <v>71</v>
      </c>
      <c r="D35" s="52" t="s">
        <v>72</v>
      </c>
      <c r="E35" s="52" t="s">
        <v>125</v>
      </c>
      <c r="F35" s="52" t="s">
        <v>126</v>
      </c>
      <c r="G35" s="52" t="s">
        <v>75</v>
      </c>
      <c r="H35" s="47">
        <f>26300000+15000000-(7500000)</f>
        <v>33800000</v>
      </c>
      <c r="I35" s="52" t="s">
        <v>76</v>
      </c>
      <c r="J35" s="29" t="s">
        <v>76</v>
      </c>
      <c r="K35" s="71" t="s">
        <v>77</v>
      </c>
      <c r="L35" s="72" t="s">
        <v>78</v>
      </c>
      <c r="M35" s="52" t="str">
        <f t="shared" si="0"/>
        <v>Gastos por Caja Menor</v>
      </c>
      <c r="N35" s="31">
        <v>1</v>
      </c>
      <c r="O35" s="31">
        <v>1</v>
      </c>
      <c r="P35" s="73">
        <v>11</v>
      </c>
      <c r="Q35" s="74" t="s">
        <v>79</v>
      </c>
      <c r="R35" s="74" t="s">
        <v>80</v>
      </c>
      <c r="S35" s="52" t="s">
        <v>1</v>
      </c>
      <c r="T35" s="75">
        <f t="shared" si="2"/>
        <v>33800000</v>
      </c>
      <c r="U35" s="76">
        <f t="shared" si="1"/>
        <v>33800000</v>
      </c>
      <c r="V35" s="31" t="s">
        <v>76</v>
      </c>
      <c r="W35" s="31" t="s">
        <v>81</v>
      </c>
      <c r="X35" s="77" t="s">
        <v>82</v>
      </c>
      <c r="Y35" s="32" t="s">
        <v>83</v>
      </c>
      <c r="Z35" s="33" t="s">
        <v>3</v>
      </c>
      <c r="AA35" s="30" t="s">
        <v>84</v>
      </c>
      <c r="AB35" s="78" t="s">
        <v>85</v>
      </c>
      <c r="AC35" s="31" t="s">
        <v>76</v>
      </c>
      <c r="AD35" s="31" t="s">
        <v>86</v>
      </c>
      <c r="AE35" s="79" t="s">
        <v>87</v>
      </c>
      <c r="AF35" s="79" t="s">
        <v>88</v>
      </c>
      <c r="AG35" s="79" t="s">
        <v>89</v>
      </c>
      <c r="AH35" s="79" t="s">
        <v>90</v>
      </c>
      <c r="AI35" s="79" t="s">
        <v>90</v>
      </c>
      <c r="AJ35" s="79" t="s">
        <v>90</v>
      </c>
      <c r="AK35" s="80"/>
      <c r="AL35" s="80"/>
      <c r="AM35" s="80"/>
    </row>
    <row r="36" spans="1:39" s="35" customFormat="1" ht="26.25" customHeight="1">
      <c r="A36" s="53"/>
      <c r="B36" s="28" t="s">
        <v>3</v>
      </c>
      <c r="C36" s="52" t="s">
        <v>127</v>
      </c>
      <c r="D36" s="52" t="s">
        <v>128</v>
      </c>
      <c r="E36" s="52" t="s">
        <v>125</v>
      </c>
      <c r="F36" s="52" t="s">
        <v>126</v>
      </c>
      <c r="G36" s="52" t="s">
        <v>75</v>
      </c>
      <c r="H36" s="47">
        <v>1000000</v>
      </c>
      <c r="I36" s="52" t="s">
        <v>76</v>
      </c>
      <c r="J36" s="29" t="s">
        <v>429</v>
      </c>
      <c r="K36" s="71" t="s">
        <v>77</v>
      </c>
      <c r="L36" s="72" t="s">
        <v>78</v>
      </c>
      <c r="M36" s="52" t="str">
        <f t="shared" si="0"/>
        <v>Gastos por Caja Menor</v>
      </c>
      <c r="N36" s="31">
        <v>1</v>
      </c>
      <c r="O36" s="31">
        <v>1</v>
      </c>
      <c r="P36" s="73">
        <v>11</v>
      </c>
      <c r="Q36" s="74" t="s">
        <v>79</v>
      </c>
      <c r="R36" s="74" t="s">
        <v>80</v>
      </c>
      <c r="S36" s="81" t="s">
        <v>1</v>
      </c>
      <c r="T36" s="75">
        <f t="shared" si="2"/>
        <v>1000000</v>
      </c>
      <c r="U36" s="76">
        <f>T36</f>
        <v>1000000</v>
      </c>
      <c r="V36" s="31" t="s">
        <v>76</v>
      </c>
      <c r="W36" s="31" t="s">
        <v>81</v>
      </c>
      <c r="X36" s="77" t="s">
        <v>82</v>
      </c>
      <c r="Y36" s="32" t="s">
        <v>83</v>
      </c>
      <c r="Z36" s="33" t="s">
        <v>3</v>
      </c>
      <c r="AA36" s="30" t="s">
        <v>84</v>
      </c>
      <c r="AB36" s="78" t="s">
        <v>85</v>
      </c>
      <c r="AC36" s="31" t="s">
        <v>76</v>
      </c>
      <c r="AD36" s="31" t="s">
        <v>86</v>
      </c>
      <c r="AE36" s="79" t="s">
        <v>87</v>
      </c>
      <c r="AF36" s="79" t="s">
        <v>88</v>
      </c>
      <c r="AG36" s="79" t="s">
        <v>89</v>
      </c>
      <c r="AH36" s="79" t="s">
        <v>90</v>
      </c>
      <c r="AI36" s="79" t="s">
        <v>90</v>
      </c>
      <c r="AJ36" s="79" t="s">
        <v>90</v>
      </c>
      <c r="AK36" s="80"/>
      <c r="AL36" s="80"/>
      <c r="AM36" s="80"/>
    </row>
    <row r="37" spans="1:39" s="35" customFormat="1" ht="26.25" customHeight="1">
      <c r="A37" s="53"/>
      <c r="B37" s="28" t="s">
        <v>3</v>
      </c>
      <c r="C37" s="52" t="s">
        <v>71</v>
      </c>
      <c r="D37" s="52" t="s">
        <v>72</v>
      </c>
      <c r="E37" s="52" t="s">
        <v>26</v>
      </c>
      <c r="F37" s="52" t="s">
        <v>18</v>
      </c>
      <c r="G37" s="52" t="s">
        <v>75</v>
      </c>
      <c r="H37" s="47">
        <f>105200000+30000000-(13500000)</f>
        <v>121700000</v>
      </c>
      <c r="I37" s="52" t="s">
        <v>76</v>
      </c>
      <c r="J37" s="29" t="s">
        <v>76</v>
      </c>
      <c r="K37" s="71" t="s">
        <v>77</v>
      </c>
      <c r="L37" s="72" t="s">
        <v>78</v>
      </c>
      <c r="M37" s="52" t="str">
        <f t="shared" si="0"/>
        <v>Gastos por Caja Menor</v>
      </c>
      <c r="N37" s="31">
        <v>1</v>
      </c>
      <c r="O37" s="31">
        <v>1</v>
      </c>
      <c r="P37" s="73">
        <v>11</v>
      </c>
      <c r="Q37" s="74" t="s">
        <v>79</v>
      </c>
      <c r="R37" s="74" t="s">
        <v>80</v>
      </c>
      <c r="S37" s="52" t="s">
        <v>1</v>
      </c>
      <c r="T37" s="75">
        <f t="shared" si="2"/>
        <v>121700000</v>
      </c>
      <c r="U37" s="76">
        <f t="shared" si="1"/>
        <v>121700000</v>
      </c>
      <c r="V37" s="31" t="s">
        <v>76</v>
      </c>
      <c r="W37" s="31" t="s">
        <v>81</v>
      </c>
      <c r="X37" s="77" t="s">
        <v>82</v>
      </c>
      <c r="Y37" s="32" t="s">
        <v>83</v>
      </c>
      <c r="Z37" s="33" t="s">
        <v>3</v>
      </c>
      <c r="AA37" s="30" t="s">
        <v>84</v>
      </c>
      <c r="AB37" s="78" t="s">
        <v>85</v>
      </c>
      <c r="AC37" s="31" t="s">
        <v>76</v>
      </c>
      <c r="AD37" s="31" t="s">
        <v>86</v>
      </c>
      <c r="AE37" s="79" t="s">
        <v>87</v>
      </c>
      <c r="AF37" s="79" t="s">
        <v>88</v>
      </c>
      <c r="AG37" s="79" t="s">
        <v>89</v>
      </c>
      <c r="AH37" s="79" t="s">
        <v>90</v>
      </c>
      <c r="AI37" s="79" t="s">
        <v>90</v>
      </c>
      <c r="AJ37" s="79" t="s">
        <v>90</v>
      </c>
      <c r="AK37" s="80"/>
      <c r="AL37" s="80"/>
      <c r="AM37" s="80"/>
    </row>
    <row r="38" spans="1:39" s="35" customFormat="1" ht="26.25" customHeight="1">
      <c r="A38" s="53"/>
      <c r="B38" s="28" t="s">
        <v>3</v>
      </c>
      <c r="C38" s="52" t="s">
        <v>127</v>
      </c>
      <c r="D38" s="52" t="s">
        <v>128</v>
      </c>
      <c r="E38" s="52" t="s">
        <v>26</v>
      </c>
      <c r="F38" s="52" t="s">
        <v>18</v>
      </c>
      <c r="G38" s="52" t="s">
        <v>75</v>
      </c>
      <c r="H38" s="47">
        <v>3156000</v>
      </c>
      <c r="I38" s="52" t="s">
        <v>76</v>
      </c>
      <c r="J38" s="29" t="s">
        <v>76</v>
      </c>
      <c r="K38" s="71" t="s">
        <v>77</v>
      </c>
      <c r="L38" s="72" t="s">
        <v>78</v>
      </c>
      <c r="M38" s="52" t="str">
        <f t="shared" si="0"/>
        <v>Gastos por Caja Menor</v>
      </c>
      <c r="N38" s="31">
        <v>1</v>
      </c>
      <c r="O38" s="31">
        <v>1</v>
      </c>
      <c r="P38" s="73">
        <v>11</v>
      </c>
      <c r="Q38" s="74" t="s">
        <v>79</v>
      </c>
      <c r="R38" s="74" t="s">
        <v>80</v>
      </c>
      <c r="S38" s="81" t="s">
        <v>1</v>
      </c>
      <c r="T38" s="75">
        <f t="shared" si="2"/>
        <v>3156000</v>
      </c>
      <c r="U38" s="76">
        <f>T38</f>
        <v>3156000</v>
      </c>
      <c r="V38" s="31" t="s">
        <v>76</v>
      </c>
      <c r="W38" s="31" t="s">
        <v>81</v>
      </c>
      <c r="X38" s="77" t="s">
        <v>82</v>
      </c>
      <c r="Y38" s="32" t="s">
        <v>83</v>
      </c>
      <c r="Z38" s="33" t="s">
        <v>3</v>
      </c>
      <c r="AA38" s="30" t="s">
        <v>84</v>
      </c>
      <c r="AB38" s="78" t="s">
        <v>85</v>
      </c>
      <c r="AC38" s="31" t="s">
        <v>76</v>
      </c>
      <c r="AD38" s="31" t="s">
        <v>86</v>
      </c>
      <c r="AE38" s="79" t="s">
        <v>87</v>
      </c>
      <c r="AF38" s="79" t="s">
        <v>88</v>
      </c>
      <c r="AG38" s="79" t="s">
        <v>89</v>
      </c>
      <c r="AH38" s="79" t="s">
        <v>90</v>
      </c>
      <c r="AI38" s="79" t="s">
        <v>90</v>
      </c>
      <c r="AJ38" s="79" t="s">
        <v>90</v>
      </c>
      <c r="AK38" s="80"/>
      <c r="AL38" s="80"/>
      <c r="AM38" s="80"/>
    </row>
    <row r="39" spans="1:39" s="35" customFormat="1" ht="26.25" customHeight="1">
      <c r="A39" s="53"/>
      <c r="B39" s="28" t="s">
        <v>3</v>
      </c>
      <c r="C39" s="52" t="s">
        <v>71</v>
      </c>
      <c r="D39" s="52" t="s">
        <v>72</v>
      </c>
      <c r="E39" s="52" t="s">
        <v>129</v>
      </c>
      <c r="F39" s="52" t="s">
        <v>130</v>
      </c>
      <c r="G39" s="52" t="s">
        <v>75</v>
      </c>
      <c r="H39" s="47">
        <f>74490000+20000000-(13500000)</f>
        <v>80990000</v>
      </c>
      <c r="I39" s="52" t="s">
        <v>76</v>
      </c>
      <c r="J39" s="29" t="s">
        <v>76</v>
      </c>
      <c r="K39" s="71" t="s">
        <v>77</v>
      </c>
      <c r="L39" s="72" t="s">
        <v>78</v>
      </c>
      <c r="M39" s="52" t="str">
        <f t="shared" si="0"/>
        <v>Gastos por Caja Menor</v>
      </c>
      <c r="N39" s="31">
        <v>1</v>
      </c>
      <c r="O39" s="31">
        <v>1</v>
      </c>
      <c r="P39" s="73">
        <v>11</v>
      </c>
      <c r="Q39" s="74" t="s">
        <v>79</v>
      </c>
      <c r="R39" s="74" t="s">
        <v>80</v>
      </c>
      <c r="S39" s="52" t="s">
        <v>1</v>
      </c>
      <c r="T39" s="75">
        <f t="shared" si="2"/>
        <v>80990000</v>
      </c>
      <c r="U39" s="76">
        <f t="shared" si="1"/>
        <v>80990000</v>
      </c>
      <c r="V39" s="31" t="s">
        <v>76</v>
      </c>
      <c r="W39" s="31" t="s">
        <v>81</v>
      </c>
      <c r="X39" s="77" t="s">
        <v>82</v>
      </c>
      <c r="Y39" s="32" t="s">
        <v>83</v>
      </c>
      <c r="Z39" s="33" t="s">
        <v>3</v>
      </c>
      <c r="AA39" s="30" t="s">
        <v>84</v>
      </c>
      <c r="AB39" s="78" t="s">
        <v>85</v>
      </c>
      <c r="AC39" s="31" t="s">
        <v>76</v>
      </c>
      <c r="AD39" s="31" t="s">
        <v>86</v>
      </c>
      <c r="AE39" s="79" t="s">
        <v>87</v>
      </c>
      <c r="AF39" s="79" t="s">
        <v>88</v>
      </c>
      <c r="AG39" s="79" t="s">
        <v>89</v>
      </c>
      <c r="AH39" s="79" t="s">
        <v>90</v>
      </c>
      <c r="AI39" s="79" t="s">
        <v>90</v>
      </c>
      <c r="AJ39" s="79" t="s">
        <v>90</v>
      </c>
      <c r="AK39" s="80"/>
      <c r="AL39" s="80"/>
      <c r="AM39" s="80"/>
    </row>
    <row r="40" spans="1:39" ht="26.25" customHeight="1">
      <c r="A40" s="53"/>
      <c r="B40" s="28" t="s">
        <v>3</v>
      </c>
      <c r="C40" s="52" t="s">
        <v>127</v>
      </c>
      <c r="D40" s="52" t="s">
        <v>128</v>
      </c>
      <c r="E40" s="52" t="s">
        <v>129</v>
      </c>
      <c r="F40" s="52" t="s">
        <v>130</v>
      </c>
      <c r="G40" s="52" t="s">
        <v>75</v>
      </c>
      <c r="H40" s="47">
        <v>1000000</v>
      </c>
      <c r="I40" s="52" t="s">
        <v>76</v>
      </c>
      <c r="J40" s="29" t="s">
        <v>76</v>
      </c>
      <c r="K40" s="71" t="s">
        <v>77</v>
      </c>
      <c r="L40" s="72" t="s">
        <v>78</v>
      </c>
      <c r="M40" s="52" t="str">
        <f t="shared" si="0"/>
        <v>Gastos por Caja Menor</v>
      </c>
      <c r="N40" s="31">
        <v>1</v>
      </c>
      <c r="O40" s="31">
        <v>1</v>
      </c>
      <c r="P40" s="73">
        <v>11</v>
      </c>
      <c r="Q40" s="74" t="s">
        <v>79</v>
      </c>
      <c r="R40" s="74" t="s">
        <v>80</v>
      </c>
      <c r="S40" s="81" t="s">
        <v>1</v>
      </c>
      <c r="T40" s="75">
        <f t="shared" si="2"/>
        <v>1000000</v>
      </c>
      <c r="U40" s="76">
        <f t="shared" si="1"/>
        <v>1000000</v>
      </c>
      <c r="V40" s="31" t="s">
        <v>76</v>
      </c>
      <c r="W40" s="31" t="s">
        <v>81</v>
      </c>
      <c r="X40" s="77" t="s">
        <v>82</v>
      </c>
      <c r="Y40" s="32" t="s">
        <v>83</v>
      </c>
      <c r="Z40" s="33" t="s">
        <v>3</v>
      </c>
      <c r="AA40" s="30" t="s">
        <v>84</v>
      </c>
      <c r="AB40" s="78" t="s">
        <v>85</v>
      </c>
      <c r="AC40" s="31" t="s">
        <v>76</v>
      </c>
      <c r="AD40" s="31" t="s">
        <v>86</v>
      </c>
      <c r="AE40" s="79" t="s">
        <v>87</v>
      </c>
      <c r="AF40" s="79" t="s">
        <v>88</v>
      </c>
      <c r="AG40" s="79" t="s">
        <v>89</v>
      </c>
      <c r="AH40" s="79" t="s">
        <v>90</v>
      </c>
      <c r="AI40" s="79" t="s">
        <v>90</v>
      </c>
      <c r="AJ40" s="79" t="s">
        <v>90</v>
      </c>
      <c r="AK40" s="80"/>
      <c r="AL40" s="80"/>
      <c r="AM40" s="80"/>
    </row>
    <row r="41" spans="1:39" ht="26.25" customHeight="1">
      <c r="A41" s="53"/>
      <c r="B41" s="28" t="s">
        <v>3</v>
      </c>
      <c r="C41" s="52" t="s">
        <v>71</v>
      </c>
      <c r="D41" s="52" t="s">
        <v>72</v>
      </c>
      <c r="E41" s="52" t="s">
        <v>131</v>
      </c>
      <c r="F41" s="52" t="s">
        <v>132</v>
      </c>
      <c r="G41" s="52" t="s">
        <v>75</v>
      </c>
      <c r="H41" s="47">
        <v>10520000</v>
      </c>
      <c r="I41" s="52" t="s">
        <v>76</v>
      </c>
      <c r="J41" s="29" t="s">
        <v>76</v>
      </c>
      <c r="K41" s="71" t="s">
        <v>77</v>
      </c>
      <c r="L41" s="72" t="s">
        <v>78</v>
      </c>
      <c r="M41" s="52" t="str">
        <f t="shared" si="0"/>
        <v>Gastos por Caja Menor</v>
      </c>
      <c r="N41" s="31">
        <v>1</v>
      </c>
      <c r="O41" s="31">
        <v>1</v>
      </c>
      <c r="P41" s="73">
        <v>11</v>
      </c>
      <c r="Q41" s="74" t="s">
        <v>79</v>
      </c>
      <c r="R41" s="74" t="s">
        <v>80</v>
      </c>
      <c r="S41" s="52" t="s">
        <v>1</v>
      </c>
      <c r="T41" s="75">
        <f t="shared" si="2"/>
        <v>10520000</v>
      </c>
      <c r="U41" s="76">
        <f t="shared" si="1"/>
        <v>10520000</v>
      </c>
      <c r="V41" s="31" t="s">
        <v>76</v>
      </c>
      <c r="W41" s="31" t="s">
        <v>81</v>
      </c>
      <c r="X41" s="77" t="s">
        <v>82</v>
      </c>
      <c r="Y41" s="32" t="s">
        <v>83</v>
      </c>
      <c r="Z41" s="33" t="s">
        <v>3</v>
      </c>
      <c r="AA41" s="30" t="s">
        <v>84</v>
      </c>
      <c r="AB41" s="78" t="s">
        <v>85</v>
      </c>
      <c r="AC41" s="31" t="s">
        <v>76</v>
      </c>
      <c r="AD41" s="31" t="s">
        <v>86</v>
      </c>
      <c r="AE41" s="79" t="s">
        <v>87</v>
      </c>
      <c r="AF41" s="79" t="s">
        <v>88</v>
      </c>
      <c r="AG41" s="79" t="s">
        <v>89</v>
      </c>
      <c r="AH41" s="79" t="s">
        <v>90</v>
      </c>
      <c r="AI41" s="79" t="s">
        <v>90</v>
      </c>
      <c r="AJ41" s="79" t="s">
        <v>90</v>
      </c>
      <c r="AK41" s="80"/>
      <c r="AL41" s="80"/>
      <c r="AM41" s="80"/>
    </row>
    <row r="42" spans="1:39" ht="26.25" customHeight="1">
      <c r="A42" s="53"/>
      <c r="B42" s="28" t="s">
        <v>3</v>
      </c>
      <c r="C42" s="52" t="s">
        <v>71</v>
      </c>
      <c r="D42" s="52" t="s">
        <v>72</v>
      </c>
      <c r="E42" s="52" t="s">
        <v>4</v>
      </c>
      <c r="F42" s="52" t="s">
        <v>6</v>
      </c>
      <c r="G42" s="52" t="s">
        <v>75</v>
      </c>
      <c r="H42" s="47">
        <f>190072651-12000000</f>
        <v>178072651</v>
      </c>
      <c r="I42" s="52" t="s">
        <v>76</v>
      </c>
      <c r="J42" s="29" t="s">
        <v>76</v>
      </c>
      <c r="K42" s="71" t="s">
        <v>77</v>
      </c>
      <c r="L42" s="72" t="s">
        <v>78</v>
      </c>
      <c r="M42" s="52" t="str">
        <f t="shared" si="0"/>
        <v>Gastos por Caja Menor</v>
      </c>
      <c r="N42" s="31">
        <v>1</v>
      </c>
      <c r="O42" s="31">
        <v>1</v>
      </c>
      <c r="P42" s="73">
        <v>11</v>
      </c>
      <c r="Q42" s="74" t="s">
        <v>79</v>
      </c>
      <c r="R42" s="74" t="s">
        <v>80</v>
      </c>
      <c r="S42" s="52" t="s">
        <v>1</v>
      </c>
      <c r="T42" s="75">
        <f t="shared" si="2"/>
        <v>178072651</v>
      </c>
      <c r="U42" s="76">
        <f t="shared" si="1"/>
        <v>178072651</v>
      </c>
      <c r="V42" s="31" t="s">
        <v>76</v>
      </c>
      <c r="W42" s="31" t="s">
        <v>81</v>
      </c>
      <c r="X42" s="77" t="s">
        <v>82</v>
      </c>
      <c r="Y42" s="32" t="s">
        <v>83</v>
      </c>
      <c r="Z42" s="33" t="s">
        <v>3</v>
      </c>
      <c r="AA42" s="30" t="s">
        <v>84</v>
      </c>
      <c r="AB42" s="78" t="s">
        <v>85</v>
      </c>
      <c r="AC42" s="31" t="s">
        <v>76</v>
      </c>
      <c r="AD42" s="31" t="s">
        <v>86</v>
      </c>
      <c r="AE42" s="79" t="s">
        <v>87</v>
      </c>
      <c r="AF42" s="79" t="s">
        <v>88</v>
      </c>
      <c r="AG42" s="79" t="s">
        <v>89</v>
      </c>
      <c r="AH42" s="79" t="s">
        <v>90</v>
      </c>
      <c r="AI42" s="79" t="s">
        <v>90</v>
      </c>
      <c r="AJ42" s="79" t="s">
        <v>90</v>
      </c>
      <c r="AK42" s="80"/>
      <c r="AL42" s="80"/>
      <c r="AM42" s="80"/>
    </row>
    <row r="43" spans="1:39" s="35" customFormat="1" ht="26.25" customHeight="1">
      <c r="A43" s="53"/>
      <c r="B43" s="28" t="s">
        <v>3</v>
      </c>
      <c r="C43" s="52" t="s">
        <v>71</v>
      </c>
      <c r="D43" s="52" t="s">
        <v>72</v>
      </c>
      <c r="E43" s="52" t="s">
        <v>7</v>
      </c>
      <c r="F43" s="52" t="s">
        <v>8</v>
      </c>
      <c r="G43" s="52" t="s">
        <v>75</v>
      </c>
      <c r="H43" s="47">
        <v>32846398</v>
      </c>
      <c r="I43" s="52" t="s">
        <v>76</v>
      </c>
      <c r="J43" s="29" t="s">
        <v>76</v>
      </c>
      <c r="K43" s="71" t="s">
        <v>77</v>
      </c>
      <c r="L43" s="72" t="s">
        <v>78</v>
      </c>
      <c r="M43" s="52" t="str">
        <f t="shared" si="0"/>
        <v>Gastos por Caja Menor</v>
      </c>
      <c r="N43" s="31">
        <v>1</v>
      </c>
      <c r="O43" s="31">
        <v>1</v>
      </c>
      <c r="P43" s="73">
        <v>11</v>
      </c>
      <c r="Q43" s="74" t="s">
        <v>79</v>
      </c>
      <c r="R43" s="74" t="s">
        <v>80</v>
      </c>
      <c r="S43" s="52" t="s">
        <v>1</v>
      </c>
      <c r="T43" s="75">
        <f t="shared" si="2"/>
        <v>32846398</v>
      </c>
      <c r="U43" s="76">
        <f t="shared" si="1"/>
        <v>32846398</v>
      </c>
      <c r="V43" s="31" t="s">
        <v>76</v>
      </c>
      <c r="W43" s="31" t="s">
        <v>81</v>
      </c>
      <c r="X43" s="77" t="s">
        <v>82</v>
      </c>
      <c r="Y43" s="32" t="s">
        <v>83</v>
      </c>
      <c r="Z43" s="33" t="s">
        <v>3</v>
      </c>
      <c r="AA43" s="30" t="s">
        <v>84</v>
      </c>
      <c r="AB43" s="78" t="s">
        <v>85</v>
      </c>
      <c r="AC43" s="31" t="s">
        <v>76</v>
      </c>
      <c r="AD43" s="31" t="s">
        <v>86</v>
      </c>
      <c r="AE43" s="79" t="s">
        <v>87</v>
      </c>
      <c r="AF43" s="79" t="s">
        <v>88</v>
      </c>
      <c r="AG43" s="79" t="s">
        <v>89</v>
      </c>
      <c r="AH43" s="79" t="s">
        <v>90</v>
      </c>
      <c r="AI43" s="79" t="s">
        <v>90</v>
      </c>
      <c r="AJ43" s="79" t="s">
        <v>90</v>
      </c>
      <c r="AK43" s="80"/>
      <c r="AL43" s="80"/>
      <c r="AM43" s="80"/>
    </row>
    <row r="44" spans="1:39" s="35" customFormat="1" ht="26.25" customHeight="1">
      <c r="A44" s="53"/>
      <c r="B44" s="28" t="s">
        <v>3</v>
      </c>
      <c r="C44" s="52" t="s">
        <v>71</v>
      </c>
      <c r="D44" s="52" t="s">
        <v>72</v>
      </c>
      <c r="E44" s="52" t="s">
        <v>9</v>
      </c>
      <c r="F44" s="52" t="s">
        <v>133</v>
      </c>
      <c r="G44" s="52" t="s">
        <v>75</v>
      </c>
      <c r="H44" s="47">
        <f>87172330-16500000</f>
        <v>70672330</v>
      </c>
      <c r="I44" s="52" t="s">
        <v>76</v>
      </c>
      <c r="J44" s="29" t="s">
        <v>76</v>
      </c>
      <c r="K44" s="71" t="s">
        <v>77</v>
      </c>
      <c r="L44" s="72" t="s">
        <v>78</v>
      </c>
      <c r="M44" s="52" t="str">
        <f t="shared" si="0"/>
        <v>Gastos por Caja Menor</v>
      </c>
      <c r="N44" s="31">
        <v>1</v>
      </c>
      <c r="O44" s="31">
        <v>1</v>
      </c>
      <c r="P44" s="73">
        <v>11</v>
      </c>
      <c r="Q44" s="74" t="s">
        <v>79</v>
      </c>
      <c r="R44" s="74" t="s">
        <v>80</v>
      </c>
      <c r="S44" s="52" t="s">
        <v>1</v>
      </c>
      <c r="T44" s="75">
        <f t="shared" si="2"/>
        <v>70672330</v>
      </c>
      <c r="U44" s="76">
        <f>T44</f>
        <v>70672330</v>
      </c>
      <c r="V44" s="31" t="s">
        <v>76</v>
      </c>
      <c r="W44" s="31" t="s">
        <v>81</v>
      </c>
      <c r="X44" s="77" t="s">
        <v>82</v>
      </c>
      <c r="Y44" s="32" t="s">
        <v>83</v>
      </c>
      <c r="Z44" s="33" t="s">
        <v>3</v>
      </c>
      <c r="AA44" s="30" t="s">
        <v>84</v>
      </c>
      <c r="AB44" s="78" t="s">
        <v>85</v>
      </c>
      <c r="AC44" s="31" t="s">
        <v>76</v>
      </c>
      <c r="AD44" s="31" t="s">
        <v>86</v>
      </c>
      <c r="AE44" s="79" t="s">
        <v>87</v>
      </c>
      <c r="AF44" s="79" t="s">
        <v>88</v>
      </c>
      <c r="AG44" s="79" t="s">
        <v>89</v>
      </c>
      <c r="AH44" s="79" t="s">
        <v>90</v>
      </c>
      <c r="AI44" s="79" t="s">
        <v>90</v>
      </c>
      <c r="AJ44" s="79" t="s">
        <v>90</v>
      </c>
      <c r="AK44" s="80"/>
      <c r="AL44" s="80"/>
      <c r="AM44" s="80"/>
    </row>
    <row r="45" spans="1:39" s="35" customFormat="1" ht="26.25" customHeight="1">
      <c r="A45" s="53"/>
      <c r="B45" s="28" t="s">
        <v>3</v>
      </c>
      <c r="C45" s="52" t="s">
        <v>71</v>
      </c>
      <c r="D45" s="52" t="s">
        <v>72</v>
      </c>
      <c r="E45" s="52" t="s">
        <v>11</v>
      </c>
      <c r="F45" s="52" t="s">
        <v>12</v>
      </c>
      <c r="G45" s="52" t="s">
        <v>75</v>
      </c>
      <c r="H45" s="47">
        <v>10520000</v>
      </c>
      <c r="I45" s="52" t="s">
        <v>76</v>
      </c>
      <c r="J45" s="29" t="s">
        <v>76</v>
      </c>
      <c r="K45" s="71" t="s">
        <v>77</v>
      </c>
      <c r="L45" s="72" t="s">
        <v>78</v>
      </c>
      <c r="M45" s="52" t="str">
        <f t="shared" si="0"/>
        <v>Gastos por Caja Menor</v>
      </c>
      <c r="N45" s="31">
        <v>1</v>
      </c>
      <c r="O45" s="31">
        <v>1</v>
      </c>
      <c r="P45" s="73">
        <v>11</v>
      </c>
      <c r="Q45" s="74" t="s">
        <v>79</v>
      </c>
      <c r="R45" s="74" t="s">
        <v>80</v>
      </c>
      <c r="S45" s="52" t="s">
        <v>1</v>
      </c>
      <c r="T45" s="75">
        <f t="shared" si="2"/>
        <v>10520000</v>
      </c>
      <c r="U45" s="76">
        <f t="shared" si="1"/>
        <v>10520000</v>
      </c>
      <c r="V45" s="31" t="s">
        <v>76</v>
      </c>
      <c r="W45" s="31" t="s">
        <v>81</v>
      </c>
      <c r="X45" s="77" t="s">
        <v>82</v>
      </c>
      <c r="Y45" s="32" t="s">
        <v>83</v>
      </c>
      <c r="Z45" s="33" t="s">
        <v>3</v>
      </c>
      <c r="AA45" s="30" t="s">
        <v>84</v>
      </c>
      <c r="AB45" s="78" t="s">
        <v>85</v>
      </c>
      <c r="AC45" s="31" t="s">
        <v>76</v>
      </c>
      <c r="AD45" s="31" t="s">
        <v>86</v>
      </c>
      <c r="AE45" s="79" t="s">
        <v>87</v>
      </c>
      <c r="AF45" s="79" t="s">
        <v>88</v>
      </c>
      <c r="AG45" s="79" t="s">
        <v>89</v>
      </c>
      <c r="AH45" s="79" t="s">
        <v>90</v>
      </c>
      <c r="AI45" s="79" t="s">
        <v>90</v>
      </c>
      <c r="AJ45" s="79" t="s">
        <v>90</v>
      </c>
      <c r="AK45" s="80"/>
      <c r="AL45" s="80"/>
      <c r="AM45" s="80"/>
    </row>
    <row r="46" spans="1:39" s="35" customFormat="1" ht="26.25" customHeight="1">
      <c r="A46" s="53"/>
      <c r="B46" s="28" t="s">
        <v>3</v>
      </c>
      <c r="C46" s="52" t="s">
        <v>134</v>
      </c>
      <c r="D46" s="52" t="s">
        <v>135</v>
      </c>
      <c r="E46" s="52" t="s">
        <v>11</v>
      </c>
      <c r="F46" s="52" t="s">
        <v>12</v>
      </c>
      <c r="G46" s="52" t="s">
        <v>75</v>
      </c>
      <c r="H46" s="47">
        <v>7000000</v>
      </c>
      <c r="I46" s="52" t="s">
        <v>76</v>
      </c>
      <c r="J46" s="29" t="s">
        <v>76</v>
      </c>
      <c r="K46" s="71" t="s">
        <v>77</v>
      </c>
      <c r="L46" s="72" t="s">
        <v>78</v>
      </c>
      <c r="M46" s="52" t="str">
        <f t="shared" si="0"/>
        <v>Gastos por Caja Menor</v>
      </c>
      <c r="N46" s="31">
        <v>1</v>
      </c>
      <c r="O46" s="31">
        <v>1</v>
      </c>
      <c r="P46" s="73">
        <v>11</v>
      </c>
      <c r="Q46" s="74" t="s">
        <v>79</v>
      </c>
      <c r="R46" s="74" t="s">
        <v>80</v>
      </c>
      <c r="S46" s="52" t="s">
        <v>1</v>
      </c>
      <c r="T46" s="75">
        <f t="shared" si="2"/>
        <v>7000000</v>
      </c>
      <c r="U46" s="76">
        <f t="shared" si="1"/>
        <v>7000000</v>
      </c>
      <c r="V46" s="31" t="s">
        <v>76</v>
      </c>
      <c r="W46" s="31" t="s">
        <v>81</v>
      </c>
      <c r="X46" s="77" t="s">
        <v>82</v>
      </c>
      <c r="Y46" s="32" t="s">
        <v>83</v>
      </c>
      <c r="Z46" s="33" t="s">
        <v>3</v>
      </c>
      <c r="AA46" s="30" t="s">
        <v>84</v>
      </c>
      <c r="AB46" s="78" t="s">
        <v>85</v>
      </c>
      <c r="AC46" s="31" t="s">
        <v>76</v>
      </c>
      <c r="AD46" s="31" t="s">
        <v>86</v>
      </c>
      <c r="AE46" s="79" t="s">
        <v>87</v>
      </c>
      <c r="AF46" s="79" t="s">
        <v>88</v>
      </c>
      <c r="AG46" s="79" t="s">
        <v>89</v>
      </c>
      <c r="AH46" s="79" t="s">
        <v>90</v>
      </c>
      <c r="AI46" s="79" t="s">
        <v>90</v>
      </c>
      <c r="AJ46" s="79" t="s">
        <v>90</v>
      </c>
      <c r="AK46" s="80"/>
      <c r="AL46" s="80"/>
      <c r="AM46" s="80"/>
    </row>
    <row r="47" spans="1:39" s="35" customFormat="1" ht="26.25" customHeight="1">
      <c r="A47" s="53"/>
      <c r="B47" s="28" t="s">
        <v>3</v>
      </c>
      <c r="C47" s="52" t="s">
        <v>71</v>
      </c>
      <c r="D47" s="52" t="s">
        <v>72</v>
      </c>
      <c r="E47" s="52" t="s">
        <v>136</v>
      </c>
      <c r="F47" s="52" t="s">
        <v>137</v>
      </c>
      <c r="G47" s="52" t="s">
        <v>75</v>
      </c>
      <c r="H47" s="47">
        <v>950000000</v>
      </c>
      <c r="I47" s="52" t="s">
        <v>76</v>
      </c>
      <c r="J47" s="29" t="s">
        <v>76</v>
      </c>
      <c r="K47" s="71" t="s">
        <v>138</v>
      </c>
      <c r="L47" s="72" t="s">
        <v>78</v>
      </c>
      <c r="M47" s="52" t="str">
        <f t="shared" si="0"/>
        <v>Gastos por Caja Menor</v>
      </c>
      <c r="N47" s="31">
        <v>1</v>
      </c>
      <c r="O47" s="31">
        <v>1</v>
      </c>
      <c r="P47" s="73">
        <v>11</v>
      </c>
      <c r="Q47" s="74" t="s">
        <v>79</v>
      </c>
      <c r="R47" s="74" t="s">
        <v>80</v>
      </c>
      <c r="S47" s="52" t="s">
        <v>1</v>
      </c>
      <c r="T47" s="75">
        <f t="shared" si="2"/>
        <v>950000000</v>
      </c>
      <c r="U47" s="76">
        <f t="shared" si="1"/>
        <v>950000000</v>
      </c>
      <c r="V47" s="31" t="s">
        <v>76</v>
      </c>
      <c r="W47" s="31" t="s">
        <v>81</v>
      </c>
      <c r="X47" s="77" t="s">
        <v>82</v>
      </c>
      <c r="Y47" s="32" t="s">
        <v>83</v>
      </c>
      <c r="Z47" s="33" t="s">
        <v>3</v>
      </c>
      <c r="AA47" s="30" t="s">
        <v>84</v>
      </c>
      <c r="AB47" s="78" t="s">
        <v>85</v>
      </c>
      <c r="AC47" s="31" t="s">
        <v>76</v>
      </c>
      <c r="AD47" s="31" t="s">
        <v>86</v>
      </c>
      <c r="AE47" s="79" t="s">
        <v>87</v>
      </c>
      <c r="AF47" s="79" t="s">
        <v>88</v>
      </c>
      <c r="AG47" s="79" t="s">
        <v>89</v>
      </c>
      <c r="AH47" s="79" t="s">
        <v>90</v>
      </c>
      <c r="AI47" s="79" t="s">
        <v>90</v>
      </c>
      <c r="AJ47" s="79" t="s">
        <v>90</v>
      </c>
      <c r="AK47" s="80"/>
      <c r="AL47" s="80"/>
      <c r="AM47" s="80"/>
    </row>
    <row r="48" spans="1:39" s="35" customFormat="1" ht="26.25" customHeight="1">
      <c r="A48" s="53"/>
      <c r="B48" s="28" t="s">
        <v>3</v>
      </c>
      <c r="C48" s="52" t="s">
        <v>139</v>
      </c>
      <c r="D48" s="52" t="s">
        <v>128</v>
      </c>
      <c r="E48" s="52" t="s">
        <v>13</v>
      </c>
      <c r="F48" s="52" t="s">
        <v>140</v>
      </c>
      <c r="G48" s="52" t="s">
        <v>141</v>
      </c>
      <c r="H48" s="47">
        <v>15000000</v>
      </c>
      <c r="I48" s="52" t="s">
        <v>76</v>
      </c>
      <c r="J48" s="29" t="s">
        <v>76</v>
      </c>
      <c r="K48" s="71" t="s">
        <v>77</v>
      </c>
      <c r="L48" s="72" t="s">
        <v>78</v>
      </c>
      <c r="M48" s="52" t="str">
        <f t="shared" si="0"/>
        <v xml:space="preserve">Amparar los apoyos económicos  </v>
      </c>
      <c r="N48" s="31">
        <v>1</v>
      </c>
      <c r="O48" s="31">
        <v>1</v>
      </c>
      <c r="P48" s="73">
        <v>11</v>
      </c>
      <c r="Q48" s="74" t="s">
        <v>79</v>
      </c>
      <c r="R48" s="74" t="s">
        <v>80</v>
      </c>
      <c r="S48" s="52" t="s">
        <v>14</v>
      </c>
      <c r="T48" s="75">
        <f t="shared" si="2"/>
        <v>15000000</v>
      </c>
      <c r="U48" s="76">
        <f t="shared" si="1"/>
        <v>15000000</v>
      </c>
      <c r="V48" s="31" t="s">
        <v>76</v>
      </c>
      <c r="W48" s="31" t="s">
        <v>81</v>
      </c>
      <c r="X48" s="77" t="s">
        <v>82</v>
      </c>
      <c r="Y48" s="32" t="s">
        <v>83</v>
      </c>
      <c r="Z48" s="33" t="s">
        <v>3</v>
      </c>
      <c r="AA48" s="30" t="s">
        <v>84</v>
      </c>
      <c r="AB48" s="78" t="s">
        <v>85</v>
      </c>
      <c r="AC48" s="31" t="s">
        <v>76</v>
      </c>
      <c r="AD48" s="31" t="s">
        <v>86</v>
      </c>
      <c r="AE48" s="79" t="s">
        <v>87</v>
      </c>
      <c r="AF48" s="79" t="s">
        <v>88</v>
      </c>
      <c r="AG48" s="79" t="s">
        <v>89</v>
      </c>
      <c r="AH48" s="79" t="s">
        <v>90</v>
      </c>
      <c r="AI48" s="79" t="s">
        <v>90</v>
      </c>
      <c r="AJ48" s="79" t="s">
        <v>90</v>
      </c>
      <c r="AK48" s="80"/>
      <c r="AL48" s="80"/>
      <c r="AM48" s="80"/>
    </row>
    <row r="49" spans="1:39" s="35" customFormat="1" ht="26.25" customHeight="1">
      <c r="A49" s="53"/>
      <c r="B49" s="28" t="s">
        <v>3</v>
      </c>
      <c r="C49" s="52" t="s">
        <v>142</v>
      </c>
      <c r="D49" s="52" t="s">
        <v>72</v>
      </c>
      <c r="E49" s="52" t="s">
        <v>13</v>
      </c>
      <c r="F49" s="52" t="s">
        <v>140</v>
      </c>
      <c r="G49" s="52" t="s">
        <v>143</v>
      </c>
      <c r="H49" s="47">
        <f>30000000-740220</f>
        <v>29259780</v>
      </c>
      <c r="I49" s="52" t="s">
        <v>76</v>
      </c>
      <c r="J49" s="29" t="s">
        <v>429</v>
      </c>
      <c r="K49" s="160" t="s">
        <v>144</v>
      </c>
      <c r="L49" s="72" t="s">
        <v>78</v>
      </c>
      <c r="M49" s="52" t="str">
        <f t="shared" si="0"/>
        <v xml:space="preserve">Amparar los apoyos económicos </v>
      </c>
      <c r="N49" s="31">
        <v>1</v>
      </c>
      <c r="O49" s="31">
        <v>1</v>
      </c>
      <c r="P49" s="73">
        <v>11</v>
      </c>
      <c r="Q49" s="74" t="s">
        <v>79</v>
      </c>
      <c r="R49" s="74" t="s">
        <v>80</v>
      </c>
      <c r="S49" s="52" t="s">
        <v>14</v>
      </c>
      <c r="T49" s="75">
        <f t="shared" si="2"/>
        <v>29259780</v>
      </c>
      <c r="U49" s="76">
        <f t="shared" si="1"/>
        <v>29259780</v>
      </c>
      <c r="V49" s="31" t="s">
        <v>76</v>
      </c>
      <c r="W49" s="31" t="s">
        <v>81</v>
      </c>
      <c r="X49" s="77" t="s">
        <v>82</v>
      </c>
      <c r="Y49" s="32" t="s">
        <v>83</v>
      </c>
      <c r="Z49" s="33" t="s">
        <v>3</v>
      </c>
      <c r="AA49" s="30" t="s">
        <v>84</v>
      </c>
      <c r="AB49" s="78" t="s">
        <v>85</v>
      </c>
      <c r="AC49" s="31" t="s">
        <v>76</v>
      </c>
      <c r="AD49" s="31" t="s">
        <v>86</v>
      </c>
      <c r="AE49" s="79" t="s">
        <v>87</v>
      </c>
      <c r="AF49" s="79" t="s">
        <v>88</v>
      </c>
      <c r="AG49" s="79" t="s">
        <v>89</v>
      </c>
      <c r="AH49" s="79" t="s">
        <v>90</v>
      </c>
      <c r="AI49" s="79" t="s">
        <v>90</v>
      </c>
      <c r="AJ49" s="79" t="s">
        <v>90</v>
      </c>
      <c r="AK49" s="80"/>
      <c r="AL49" s="80"/>
      <c r="AM49" s="80"/>
    </row>
    <row r="50" spans="1:39" s="35" customFormat="1" ht="26.25" customHeight="1">
      <c r="A50" s="53"/>
      <c r="B50" s="28" t="s">
        <v>3</v>
      </c>
      <c r="C50" s="52" t="s">
        <v>142</v>
      </c>
      <c r="D50" s="52" t="s">
        <v>72</v>
      </c>
      <c r="E50" s="52" t="s">
        <v>7</v>
      </c>
      <c r="F50" s="52" t="s">
        <v>8</v>
      </c>
      <c r="G50" s="52" t="s">
        <v>145</v>
      </c>
      <c r="H50" s="47">
        <v>2500000</v>
      </c>
      <c r="I50" s="52" t="s">
        <v>76</v>
      </c>
      <c r="J50" s="29" t="s">
        <v>76</v>
      </c>
      <c r="K50" s="71" t="s">
        <v>77</v>
      </c>
      <c r="L50" s="72" t="s">
        <v>78</v>
      </c>
      <c r="M50" s="52" t="str">
        <f t="shared" si="0"/>
        <v>Afiliación servicios pagos pse - ach</v>
      </c>
      <c r="N50" s="31">
        <v>1</v>
      </c>
      <c r="O50" s="31">
        <v>1</v>
      </c>
      <c r="P50" s="73">
        <v>11</v>
      </c>
      <c r="Q50" s="74" t="s">
        <v>79</v>
      </c>
      <c r="R50" s="74" t="s">
        <v>80</v>
      </c>
      <c r="S50" s="52" t="s">
        <v>1</v>
      </c>
      <c r="T50" s="75">
        <f t="shared" si="2"/>
        <v>2500000</v>
      </c>
      <c r="U50" s="76">
        <f t="shared" si="1"/>
        <v>2500000</v>
      </c>
      <c r="V50" s="31" t="s">
        <v>76</v>
      </c>
      <c r="W50" s="31" t="s">
        <v>81</v>
      </c>
      <c r="X50" s="77" t="s">
        <v>82</v>
      </c>
      <c r="Y50" s="32" t="s">
        <v>83</v>
      </c>
      <c r="Z50" s="33" t="s">
        <v>3</v>
      </c>
      <c r="AA50" s="30" t="s">
        <v>84</v>
      </c>
      <c r="AB50" s="78" t="s">
        <v>85</v>
      </c>
      <c r="AC50" s="31" t="s">
        <v>76</v>
      </c>
      <c r="AD50" s="31" t="s">
        <v>86</v>
      </c>
      <c r="AE50" s="79" t="s">
        <v>87</v>
      </c>
      <c r="AF50" s="79" t="s">
        <v>88</v>
      </c>
      <c r="AG50" s="79" t="s">
        <v>89</v>
      </c>
      <c r="AH50" s="79" t="s">
        <v>90</v>
      </c>
      <c r="AI50" s="79" t="s">
        <v>90</v>
      </c>
      <c r="AJ50" s="79" t="s">
        <v>90</v>
      </c>
      <c r="AK50" s="79" t="s">
        <v>90</v>
      </c>
      <c r="AL50" s="79" t="s">
        <v>90</v>
      </c>
      <c r="AM50" s="80"/>
    </row>
    <row r="51" spans="1:39" s="35" customFormat="1" ht="26.25" customHeight="1">
      <c r="A51" s="53"/>
      <c r="B51" s="28" t="s">
        <v>3</v>
      </c>
      <c r="C51" s="52" t="s">
        <v>71</v>
      </c>
      <c r="D51" s="52" t="s">
        <v>72</v>
      </c>
      <c r="E51" s="52" t="s">
        <v>146</v>
      </c>
      <c r="F51" s="52" t="s">
        <v>147</v>
      </c>
      <c r="G51" s="52" t="s">
        <v>75</v>
      </c>
      <c r="H51" s="47">
        <v>6000000</v>
      </c>
      <c r="I51" s="52" t="s">
        <v>76</v>
      </c>
      <c r="J51" s="29" t="s">
        <v>76</v>
      </c>
      <c r="K51" s="71" t="s">
        <v>77</v>
      </c>
      <c r="L51" s="72" t="s">
        <v>78</v>
      </c>
      <c r="M51" s="52" t="str">
        <f t="shared" si="0"/>
        <v>Gastos por Caja Menor</v>
      </c>
      <c r="N51" s="31">
        <v>1</v>
      </c>
      <c r="O51" s="31">
        <v>1</v>
      </c>
      <c r="P51" s="73">
        <v>11</v>
      </c>
      <c r="Q51" s="74" t="s">
        <v>79</v>
      </c>
      <c r="R51" s="74" t="s">
        <v>80</v>
      </c>
      <c r="S51" s="52" t="s">
        <v>1</v>
      </c>
      <c r="T51" s="75">
        <f t="shared" si="2"/>
        <v>6000000</v>
      </c>
      <c r="U51" s="76">
        <f t="shared" si="1"/>
        <v>6000000</v>
      </c>
      <c r="V51" s="31" t="s">
        <v>76</v>
      </c>
      <c r="W51" s="31" t="s">
        <v>81</v>
      </c>
      <c r="X51" s="77" t="s">
        <v>82</v>
      </c>
      <c r="Y51" s="32" t="s">
        <v>83</v>
      </c>
      <c r="Z51" s="33" t="s">
        <v>3</v>
      </c>
      <c r="AA51" s="30" t="s">
        <v>84</v>
      </c>
      <c r="AB51" s="78" t="s">
        <v>85</v>
      </c>
      <c r="AC51" s="31" t="s">
        <v>76</v>
      </c>
      <c r="AD51" s="31" t="s">
        <v>86</v>
      </c>
      <c r="AE51" s="79" t="s">
        <v>87</v>
      </c>
      <c r="AF51" s="79" t="s">
        <v>88</v>
      </c>
      <c r="AG51" s="79" t="s">
        <v>89</v>
      </c>
      <c r="AH51" s="79" t="s">
        <v>90</v>
      </c>
      <c r="AI51" s="79" t="s">
        <v>90</v>
      </c>
      <c r="AJ51" s="79" t="s">
        <v>90</v>
      </c>
      <c r="AK51" s="80"/>
      <c r="AL51" s="80"/>
      <c r="AM51" s="80"/>
    </row>
    <row r="52" spans="1:39" s="35" customFormat="1" ht="26.25" customHeight="1">
      <c r="A52" s="53"/>
      <c r="B52" s="28" t="s">
        <v>3</v>
      </c>
      <c r="C52" s="52" t="s">
        <v>142</v>
      </c>
      <c r="D52" s="52" t="s">
        <v>72</v>
      </c>
      <c r="E52" s="52" t="s">
        <v>7</v>
      </c>
      <c r="F52" s="52" t="s">
        <v>8</v>
      </c>
      <c r="G52" s="52" t="s">
        <v>148</v>
      </c>
      <c r="H52" s="47">
        <v>20000000</v>
      </c>
      <c r="I52" s="52" t="s">
        <v>76</v>
      </c>
      <c r="J52" s="29" t="s">
        <v>76</v>
      </c>
      <c r="K52" s="71" t="s">
        <v>149</v>
      </c>
      <c r="L52" s="72" t="s">
        <v>78</v>
      </c>
      <c r="M52" s="52" t="str">
        <f t="shared" si="0"/>
        <v xml:space="preserve">Amparar el pago de las pólizas del convenio 314-2023 suscrito con ATENEA "Programa Jóvenes a la U"  </v>
      </c>
      <c r="N52" s="31">
        <v>1</v>
      </c>
      <c r="O52" s="31">
        <v>1</v>
      </c>
      <c r="P52" s="73">
        <v>11</v>
      </c>
      <c r="Q52" s="74" t="s">
        <v>79</v>
      </c>
      <c r="R52" s="74" t="s">
        <v>80</v>
      </c>
      <c r="S52" s="81" t="s">
        <v>1</v>
      </c>
      <c r="T52" s="75">
        <f>H52</f>
        <v>20000000</v>
      </c>
      <c r="U52" s="76">
        <f t="shared" si="1"/>
        <v>20000000</v>
      </c>
      <c r="V52" s="31" t="s">
        <v>86</v>
      </c>
      <c r="W52" s="31"/>
      <c r="X52" s="77" t="s">
        <v>82</v>
      </c>
      <c r="Y52" s="32" t="s">
        <v>83</v>
      </c>
      <c r="Z52" s="33" t="s">
        <v>3</v>
      </c>
      <c r="AA52" s="30" t="s">
        <v>84</v>
      </c>
      <c r="AB52" s="78" t="s">
        <v>85</v>
      </c>
      <c r="AC52" s="31" t="s">
        <v>76</v>
      </c>
      <c r="AD52" s="31" t="s">
        <v>86</v>
      </c>
      <c r="AE52" s="79" t="s">
        <v>87</v>
      </c>
      <c r="AF52" s="79" t="s">
        <v>88</v>
      </c>
      <c r="AG52" s="79" t="s">
        <v>89</v>
      </c>
      <c r="AH52" s="79" t="s">
        <v>90</v>
      </c>
      <c r="AI52" s="79" t="s">
        <v>90</v>
      </c>
      <c r="AJ52" s="79" t="s">
        <v>90</v>
      </c>
      <c r="AK52" s="80"/>
      <c r="AL52" s="80"/>
      <c r="AM52" s="80"/>
    </row>
    <row r="53" spans="1:39" s="35" customFormat="1" ht="26.25" customHeight="1">
      <c r="A53" s="53"/>
      <c r="B53" s="28" t="s">
        <v>3</v>
      </c>
      <c r="C53" s="52" t="s">
        <v>142</v>
      </c>
      <c r="D53" s="52" t="s">
        <v>72</v>
      </c>
      <c r="E53" s="52" t="s">
        <v>9</v>
      </c>
      <c r="F53" s="52" t="s">
        <v>133</v>
      </c>
      <c r="G53" s="52" t="s">
        <v>150</v>
      </c>
      <c r="H53" s="47">
        <v>3718182321</v>
      </c>
      <c r="I53" s="52" t="s">
        <v>76</v>
      </c>
      <c r="J53" s="29" t="s">
        <v>76</v>
      </c>
      <c r="K53" s="71" t="s">
        <v>149</v>
      </c>
      <c r="L53" s="72" t="s">
        <v>78</v>
      </c>
      <c r="M53" s="52" t="str">
        <f t="shared" si="0"/>
        <v>Amparar la prestación del servicio de aseo  de la Universidad Pedagógica Nacional</v>
      </c>
      <c r="N53" s="31">
        <v>1</v>
      </c>
      <c r="O53" s="31">
        <v>1</v>
      </c>
      <c r="P53" s="73">
        <v>11</v>
      </c>
      <c r="Q53" s="74" t="s">
        <v>79</v>
      </c>
      <c r="R53" s="74" t="s">
        <v>80</v>
      </c>
      <c r="S53" s="81" t="s">
        <v>5</v>
      </c>
      <c r="T53" s="75">
        <f>H53</f>
        <v>3718182321</v>
      </c>
      <c r="U53" s="82">
        <f t="shared" si="1"/>
        <v>3718182321</v>
      </c>
      <c r="V53" s="31" t="s">
        <v>86</v>
      </c>
      <c r="W53" s="31"/>
      <c r="X53" s="77" t="s">
        <v>82</v>
      </c>
      <c r="Y53" s="32" t="s">
        <v>83</v>
      </c>
      <c r="Z53" s="33" t="s">
        <v>3</v>
      </c>
      <c r="AA53" s="30" t="s">
        <v>84</v>
      </c>
      <c r="AB53" s="78" t="s">
        <v>85</v>
      </c>
      <c r="AC53" s="31" t="s">
        <v>76</v>
      </c>
      <c r="AD53" s="31" t="s">
        <v>86</v>
      </c>
      <c r="AE53" s="79" t="s">
        <v>87</v>
      </c>
      <c r="AF53" s="79" t="s">
        <v>88</v>
      </c>
      <c r="AG53" s="79" t="s">
        <v>89</v>
      </c>
      <c r="AH53" s="79" t="s">
        <v>90</v>
      </c>
      <c r="AI53" s="79" t="s">
        <v>90</v>
      </c>
      <c r="AJ53" s="79" t="s">
        <v>90</v>
      </c>
      <c r="AK53" s="80"/>
      <c r="AL53" s="80"/>
      <c r="AM53" s="80"/>
    </row>
    <row r="54" spans="1:39" s="35" customFormat="1" ht="26.25" customHeight="1">
      <c r="A54" s="53"/>
      <c r="B54" s="28" t="s">
        <v>3</v>
      </c>
      <c r="C54" s="52" t="s">
        <v>151</v>
      </c>
      <c r="D54" s="52" t="s">
        <v>128</v>
      </c>
      <c r="E54" s="52" t="s">
        <v>9</v>
      </c>
      <c r="F54" s="52" t="s">
        <v>133</v>
      </c>
      <c r="G54" s="52" t="s">
        <v>152</v>
      </c>
      <c r="H54" s="47">
        <f>2494206905-2317251446</f>
        <v>176955459</v>
      </c>
      <c r="I54" s="52" t="s">
        <v>76</v>
      </c>
      <c r="J54" s="29" t="s">
        <v>429</v>
      </c>
      <c r="K54" s="71" t="s">
        <v>149</v>
      </c>
      <c r="L54" s="72" t="s">
        <v>78</v>
      </c>
      <c r="M54" s="52" t="str">
        <f t="shared" si="0"/>
        <v xml:space="preserve">Suministro de insumos para la operación del restaurante y cafetería de la Universidad Pedagógica Nacional. </v>
      </c>
      <c r="N54" s="31">
        <v>1</v>
      </c>
      <c r="O54" s="31">
        <v>1</v>
      </c>
      <c r="P54" s="73">
        <v>11</v>
      </c>
      <c r="Q54" s="74" t="s">
        <v>79</v>
      </c>
      <c r="R54" s="74" t="s">
        <v>80</v>
      </c>
      <c r="S54" s="81" t="s">
        <v>1</v>
      </c>
      <c r="T54" s="75">
        <f>H54</f>
        <v>176955459</v>
      </c>
      <c r="U54" s="82">
        <f t="shared" si="1"/>
        <v>176955459</v>
      </c>
      <c r="V54" s="31" t="s">
        <v>86</v>
      </c>
      <c r="W54" s="31"/>
      <c r="X54" s="77" t="s">
        <v>82</v>
      </c>
      <c r="Y54" s="32" t="s">
        <v>83</v>
      </c>
      <c r="Z54" s="33" t="s">
        <v>3</v>
      </c>
      <c r="AA54" s="30" t="s">
        <v>84</v>
      </c>
      <c r="AB54" s="78" t="s">
        <v>85</v>
      </c>
      <c r="AC54" s="31" t="s">
        <v>76</v>
      </c>
      <c r="AD54" s="31" t="s">
        <v>86</v>
      </c>
      <c r="AE54" s="79" t="s">
        <v>87</v>
      </c>
      <c r="AF54" s="79" t="s">
        <v>88</v>
      </c>
      <c r="AG54" s="79" t="s">
        <v>89</v>
      </c>
      <c r="AH54" s="79" t="s">
        <v>90</v>
      </c>
      <c r="AI54" s="79" t="s">
        <v>90</v>
      </c>
      <c r="AJ54" s="79" t="s">
        <v>90</v>
      </c>
      <c r="AK54" s="80"/>
      <c r="AL54" s="80"/>
      <c r="AM54" s="80"/>
    </row>
    <row r="55" spans="1:39" s="35" customFormat="1" ht="51" customHeight="1">
      <c r="A55" s="53"/>
      <c r="B55" s="28" t="s">
        <v>3</v>
      </c>
      <c r="C55" s="52" t="s">
        <v>142</v>
      </c>
      <c r="D55" s="52" t="s">
        <v>72</v>
      </c>
      <c r="E55" s="52" t="s">
        <v>7</v>
      </c>
      <c r="F55" s="52" t="s">
        <v>8</v>
      </c>
      <c r="G55" s="52" t="s">
        <v>153</v>
      </c>
      <c r="H55" s="47">
        <v>424697020</v>
      </c>
      <c r="I55" s="52" t="s">
        <v>76</v>
      </c>
      <c r="J55" s="29" t="s">
        <v>76</v>
      </c>
      <c r="K55" s="71" t="s">
        <v>149</v>
      </c>
      <c r="L55" s="72" t="s">
        <v>78</v>
      </c>
      <c r="M55" s="52" t="str">
        <f t="shared" si="0"/>
        <v>Amparar el Pago del grupo de pólizas de la Universidad Pedagógica Nacional: Póliza Todo Riesgo Daño Material, Póliza Manejo Global, Póliza Transporte de Valores, Póliza Responsabilidad Civil Extracontractual, Póliza de Automóviles y Responsabilidad Civil Servidores Públicos.</v>
      </c>
      <c r="N55" s="31">
        <v>1</v>
      </c>
      <c r="O55" s="31">
        <v>1</v>
      </c>
      <c r="P55" s="73">
        <v>11</v>
      </c>
      <c r="Q55" s="74" t="s">
        <v>79</v>
      </c>
      <c r="R55" s="74" t="s">
        <v>80</v>
      </c>
      <c r="S55" s="81" t="s">
        <v>1</v>
      </c>
      <c r="T55" s="75">
        <f t="shared" ref="T55:T122" si="3">H55</f>
        <v>424697020</v>
      </c>
      <c r="U55" s="76">
        <f t="shared" si="1"/>
        <v>424697020</v>
      </c>
      <c r="V55" s="31" t="s">
        <v>86</v>
      </c>
      <c r="W55" s="31"/>
      <c r="X55" s="77" t="s">
        <v>82</v>
      </c>
      <c r="Y55" s="32" t="s">
        <v>83</v>
      </c>
      <c r="Z55" s="33" t="s">
        <v>3</v>
      </c>
      <c r="AA55" s="30" t="s">
        <v>84</v>
      </c>
      <c r="AB55" s="78" t="s">
        <v>85</v>
      </c>
      <c r="AC55" s="31" t="s">
        <v>76</v>
      </c>
      <c r="AD55" s="31" t="s">
        <v>86</v>
      </c>
      <c r="AE55" s="79" t="s">
        <v>87</v>
      </c>
      <c r="AF55" s="79" t="s">
        <v>88</v>
      </c>
      <c r="AG55" s="79" t="s">
        <v>89</v>
      </c>
      <c r="AH55" s="79" t="s">
        <v>90</v>
      </c>
      <c r="AI55" s="79" t="s">
        <v>90</v>
      </c>
      <c r="AJ55" s="79" t="s">
        <v>90</v>
      </c>
      <c r="AK55" s="80"/>
      <c r="AL55" s="80"/>
      <c r="AM55" s="80"/>
    </row>
    <row r="56" spans="1:39" s="35" customFormat="1" ht="45" customHeight="1">
      <c r="A56" s="53"/>
      <c r="B56" s="28" t="s">
        <v>3</v>
      </c>
      <c r="C56" s="52" t="s">
        <v>142</v>
      </c>
      <c r="D56" s="52" t="s">
        <v>72</v>
      </c>
      <c r="E56" s="52" t="s">
        <v>7</v>
      </c>
      <c r="F56" s="52" t="s">
        <v>8</v>
      </c>
      <c r="G56" s="52" t="s">
        <v>154</v>
      </c>
      <c r="H56" s="47">
        <v>77081278</v>
      </c>
      <c r="I56" s="52" t="s">
        <v>76</v>
      </c>
      <c r="J56" s="29" t="s">
        <v>76</v>
      </c>
      <c r="K56" s="71" t="s">
        <v>149</v>
      </c>
      <c r="L56" s="72" t="s">
        <v>78</v>
      </c>
      <c r="M56" s="52" t="str">
        <f t="shared" si="0"/>
        <v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v>
      </c>
      <c r="N56" s="31">
        <v>1</v>
      </c>
      <c r="O56" s="31">
        <v>1</v>
      </c>
      <c r="P56" s="73">
        <v>11</v>
      </c>
      <c r="Q56" s="74" t="s">
        <v>79</v>
      </c>
      <c r="R56" s="74" t="s">
        <v>80</v>
      </c>
      <c r="S56" s="81" t="s">
        <v>5</v>
      </c>
      <c r="T56" s="75">
        <f t="shared" si="3"/>
        <v>77081278</v>
      </c>
      <c r="U56" s="76">
        <f t="shared" si="1"/>
        <v>77081278</v>
      </c>
      <c r="V56" s="31" t="s">
        <v>86</v>
      </c>
      <c r="W56" s="31"/>
      <c r="X56" s="77" t="s">
        <v>82</v>
      </c>
      <c r="Y56" s="32" t="s">
        <v>83</v>
      </c>
      <c r="Z56" s="33" t="s">
        <v>3</v>
      </c>
      <c r="AA56" s="30" t="s">
        <v>84</v>
      </c>
      <c r="AB56" s="78" t="s">
        <v>85</v>
      </c>
      <c r="AC56" s="31" t="s">
        <v>76</v>
      </c>
      <c r="AD56" s="31" t="s">
        <v>86</v>
      </c>
      <c r="AE56" s="79" t="s">
        <v>87</v>
      </c>
      <c r="AF56" s="79" t="s">
        <v>88</v>
      </c>
      <c r="AG56" s="79" t="s">
        <v>89</v>
      </c>
      <c r="AH56" s="79" t="s">
        <v>90</v>
      </c>
      <c r="AI56" s="79" t="s">
        <v>90</v>
      </c>
      <c r="AJ56" s="79" t="s">
        <v>90</v>
      </c>
      <c r="AK56" s="80"/>
      <c r="AL56" s="80"/>
      <c r="AM56" s="80"/>
    </row>
    <row r="57" spans="1:39" s="35" customFormat="1" ht="45" customHeight="1">
      <c r="A57" s="53"/>
      <c r="B57" s="28" t="s">
        <v>3</v>
      </c>
      <c r="C57" s="52" t="s">
        <v>142</v>
      </c>
      <c r="D57" s="52" t="s">
        <v>72</v>
      </c>
      <c r="E57" s="52" t="s">
        <v>7</v>
      </c>
      <c r="F57" s="52" t="s">
        <v>8</v>
      </c>
      <c r="G57" s="52" t="s">
        <v>154</v>
      </c>
      <c r="H57" s="47">
        <v>2752322</v>
      </c>
      <c r="I57" s="52" t="s">
        <v>76</v>
      </c>
      <c r="J57" s="29" t="s">
        <v>76</v>
      </c>
      <c r="K57" s="71" t="s">
        <v>149</v>
      </c>
      <c r="L57" s="72" t="s">
        <v>78</v>
      </c>
      <c r="M57" s="52" t="str">
        <f t="shared" si="0"/>
        <v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v>
      </c>
      <c r="N57" s="31">
        <v>1</v>
      </c>
      <c r="O57" s="31">
        <v>1</v>
      </c>
      <c r="P57" s="73">
        <v>11</v>
      </c>
      <c r="Q57" s="74" t="s">
        <v>79</v>
      </c>
      <c r="R57" s="74" t="s">
        <v>80</v>
      </c>
      <c r="S57" s="81" t="s">
        <v>1</v>
      </c>
      <c r="T57" s="75">
        <f t="shared" si="3"/>
        <v>2752322</v>
      </c>
      <c r="U57" s="76">
        <f t="shared" si="1"/>
        <v>2752322</v>
      </c>
      <c r="V57" s="31" t="s">
        <v>86</v>
      </c>
      <c r="W57" s="31"/>
      <c r="X57" s="77" t="s">
        <v>82</v>
      </c>
      <c r="Y57" s="32" t="s">
        <v>83</v>
      </c>
      <c r="Z57" s="33" t="s">
        <v>3</v>
      </c>
      <c r="AA57" s="30" t="s">
        <v>84</v>
      </c>
      <c r="AB57" s="78" t="s">
        <v>85</v>
      </c>
      <c r="AC57" s="31" t="s">
        <v>76</v>
      </c>
      <c r="AD57" s="31" t="s">
        <v>86</v>
      </c>
      <c r="AE57" s="79" t="s">
        <v>87</v>
      </c>
      <c r="AF57" s="79" t="s">
        <v>88</v>
      </c>
      <c r="AG57" s="79" t="s">
        <v>89</v>
      </c>
      <c r="AH57" s="79" t="s">
        <v>90</v>
      </c>
      <c r="AI57" s="79" t="s">
        <v>90</v>
      </c>
      <c r="AJ57" s="79" t="s">
        <v>90</v>
      </c>
      <c r="AK57" s="80"/>
      <c r="AL57" s="80"/>
      <c r="AM57" s="80"/>
    </row>
    <row r="58" spans="1:39" ht="47.25" customHeight="1">
      <c r="B58" s="28" t="s">
        <v>3</v>
      </c>
      <c r="C58" s="52" t="s">
        <v>142</v>
      </c>
      <c r="D58" s="52" t="s">
        <v>72</v>
      </c>
      <c r="E58" s="52" t="s">
        <v>7</v>
      </c>
      <c r="F58" s="52" t="s">
        <v>8</v>
      </c>
      <c r="G58" s="52" t="s">
        <v>155</v>
      </c>
      <c r="H58" s="47">
        <v>55000000</v>
      </c>
      <c r="I58" s="52" t="s">
        <v>76</v>
      </c>
      <c r="J58" s="29" t="s">
        <v>76</v>
      </c>
      <c r="K58" s="71" t="s">
        <v>149</v>
      </c>
      <c r="L58" s="72" t="s">
        <v>78</v>
      </c>
      <c r="M58" s="52" t="str">
        <f t="shared" si="0"/>
        <v xml:space="preserve">Amparar el Pago de las pólizas correspondientes a los contratos y convenios que se tramitan desde la Rectoría, Vicerrectoría Académica y Vicerrectoría Administrativa y Financiera de la Universidad Pedagógica Nacional </v>
      </c>
      <c r="N58" s="31">
        <v>1</v>
      </c>
      <c r="O58" s="31">
        <v>1</v>
      </c>
      <c r="P58" s="73">
        <v>11</v>
      </c>
      <c r="Q58" s="74" t="s">
        <v>79</v>
      </c>
      <c r="R58" s="74" t="s">
        <v>80</v>
      </c>
      <c r="S58" s="81" t="s">
        <v>1</v>
      </c>
      <c r="T58" s="75">
        <f t="shared" si="3"/>
        <v>55000000</v>
      </c>
      <c r="U58" s="76">
        <f t="shared" si="1"/>
        <v>55000000</v>
      </c>
      <c r="V58" s="31" t="s">
        <v>86</v>
      </c>
      <c r="W58" s="31"/>
      <c r="X58" s="77" t="s">
        <v>82</v>
      </c>
      <c r="Y58" s="32" t="s">
        <v>83</v>
      </c>
      <c r="Z58" s="33" t="s">
        <v>3</v>
      </c>
      <c r="AA58" s="30" t="s">
        <v>84</v>
      </c>
      <c r="AB58" s="78" t="s">
        <v>85</v>
      </c>
      <c r="AC58" s="31" t="s">
        <v>76</v>
      </c>
      <c r="AD58" s="31" t="s">
        <v>86</v>
      </c>
      <c r="AE58" s="79" t="s">
        <v>87</v>
      </c>
      <c r="AF58" s="79" t="s">
        <v>88</v>
      </c>
      <c r="AG58" s="79" t="s">
        <v>89</v>
      </c>
      <c r="AH58" s="79" t="s">
        <v>90</v>
      </c>
      <c r="AI58" s="79" t="s">
        <v>90</v>
      </c>
      <c r="AJ58" s="79" t="s">
        <v>90</v>
      </c>
      <c r="AK58" s="80"/>
      <c r="AL58" s="80"/>
      <c r="AM58" s="80"/>
    </row>
    <row r="59" spans="1:39" ht="26.25" customHeight="1">
      <c r="B59" s="103" t="s">
        <v>3</v>
      </c>
      <c r="C59" s="104" t="s">
        <v>142</v>
      </c>
      <c r="D59" s="104" t="s">
        <v>72</v>
      </c>
      <c r="E59" s="104" t="s">
        <v>9</v>
      </c>
      <c r="F59" s="104" t="s">
        <v>133</v>
      </c>
      <c r="G59" s="104" t="s">
        <v>156</v>
      </c>
      <c r="H59" s="47">
        <v>4672034552</v>
      </c>
      <c r="I59" s="52" t="s">
        <v>76</v>
      </c>
      <c r="J59" s="29" t="s">
        <v>76</v>
      </c>
      <c r="K59" s="71" t="s">
        <v>149</v>
      </c>
      <c r="L59" s="225" t="s">
        <v>78</v>
      </c>
      <c r="M59" s="228" t="str">
        <f t="shared" si="0"/>
        <v>Amparar la prestación del servicio de vigilancia y seguridad privada para las personas y bienes muebles e inmuebles de la Universidad Pedagógica Nacional”</v>
      </c>
      <c r="N59" s="242">
        <v>1</v>
      </c>
      <c r="O59" s="242">
        <v>1</v>
      </c>
      <c r="P59" s="283">
        <v>11</v>
      </c>
      <c r="Q59" s="286" t="s">
        <v>79</v>
      </c>
      <c r="R59" s="286" t="s">
        <v>157</v>
      </c>
      <c r="S59" s="81" t="s">
        <v>5</v>
      </c>
      <c r="T59" s="75">
        <v>4672034552</v>
      </c>
      <c r="U59" s="75">
        <v>4672034552</v>
      </c>
      <c r="V59" s="242" t="s">
        <v>86</v>
      </c>
      <c r="W59" s="242" t="s">
        <v>81</v>
      </c>
      <c r="X59" s="259" t="s">
        <v>82</v>
      </c>
      <c r="Y59" s="262" t="s">
        <v>83</v>
      </c>
      <c r="Z59" s="265" t="s">
        <v>3</v>
      </c>
      <c r="AA59" s="268" t="s">
        <v>84</v>
      </c>
      <c r="AB59" s="291" t="s">
        <v>85</v>
      </c>
      <c r="AC59" s="242" t="s">
        <v>76</v>
      </c>
      <c r="AD59" s="242" t="s">
        <v>86</v>
      </c>
      <c r="AE59" s="256" t="s">
        <v>87</v>
      </c>
      <c r="AF59" s="256" t="s">
        <v>88</v>
      </c>
      <c r="AG59" s="256" t="s">
        <v>89</v>
      </c>
      <c r="AH59" s="256" t="s">
        <v>90</v>
      </c>
      <c r="AI59" s="256" t="s">
        <v>90</v>
      </c>
      <c r="AJ59" s="256" t="s">
        <v>90</v>
      </c>
      <c r="AK59" s="80"/>
      <c r="AL59" s="80"/>
      <c r="AM59" s="80"/>
    </row>
    <row r="60" spans="1:39" ht="26.25" customHeight="1">
      <c r="B60" s="103" t="s">
        <v>3</v>
      </c>
      <c r="C60" s="104" t="s">
        <v>142</v>
      </c>
      <c r="D60" s="104" t="s">
        <v>72</v>
      </c>
      <c r="E60" s="104" t="s">
        <v>9</v>
      </c>
      <c r="F60" s="104" t="s">
        <v>133</v>
      </c>
      <c r="G60" s="104" t="s">
        <v>156</v>
      </c>
      <c r="H60" s="47">
        <v>229421298</v>
      </c>
      <c r="I60" s="52" t="s">
        <v>76</v>
      </c>
      <c r="J60" s="29" t="s">
        <v>76</v>
      </c>
      <c r="K60" s="71" t="s">
        <v>149</v>
      </c>
      <c r="L60" s="227"/>
      <c r="M60" s="235"/>
      <c r="N60" s="243"/>
      <c r="O60" s="243"/>
      <c r="P60" s="284"/>
      <c r="Q60" s="287"/>
      <c r="R60" s="287"/>
      <c r="S60" s="81" t="s">
        <v>14</v>
      </c>
      <c r="T60" s="75">
        <v>229421298</v>
      </c>
      <c r="U60" s="75">
        <v>229421298</v>
      </c>
      <c r="V60" s="243"/>
      <c r="W60" s="243"/>
      <c r="X60" s="260"/>
      <c r="Y60" s="263"/>
      <c r="Z60" s="266"/>
      <c r="AA60" s="269"/>
      <c r="AB60" s="292"/>
      <c r="AC60" s="243"/>
      <c r="AD60" s="243"/>
      <c r="AE60" s="257"/>
      <c r="AF60" s="257"/>
      <c r="AG60" s="257"/>
      <c r="AH60" s="257"/>
      <c r="AI60" s="257"/>
      <c r="AJ60" s="257"/>
      <c r="AK60" s="80"/>
      <c r="AL60" s="80"/>
      <c r="AM60" s="80"/>
    </row>
    <row r="61" spans="1:39" s="35" customFormat="1" ht="26.25" customHeight="1">
      <c r="A61" s="53"/>
      <c r="B61" s="103" t="s">
        <v>3</v>
      </c>
      <c r="C61" s="104" t="s">
        <v>142</v>
      </c>
      <c r="D61" s="104" t="s">
        <v>72</v>
      </c>
      <c r="E61" s="104" t="s">
        <v>9</v>
      </c>
      <c r="F61" s="104" t="s">
        <v>133</v>
      </c>
      <c r="G61" s="104" t="s">
        <v>156</v>
      </c>
      <c r="H61" s="47">
        <v>1935876768</v>
      </c>
      <c r="I61" s="52" t="s">
        <v>76</v>
      </c>
      <c r="J61" s="29" t="s">
        <v>76</v>
      </c>
      <c r="K61" s="71" t="s">
        <v>149</v>
      </c>
      <c r="L61" s="226"/>
      <c r="M61" s="229"/>
      <c r="N61" s="244"/>
      <c r="O61" s="244"/>
      <c r="P61" s="285"/>
      <c r="Q61" s="288"/>
      <c r="R61" s="288"/>
      <c r="S61" s="81" t="s">
        <v>158</v>
      </c>
      <c r="T61" s="75">
        <v>1935876768</v>
      </c>
      <c r="U61" s="75">
        <v>1935876768</v>
      </c>
      <c r="V61" s="244"/>
      <c r="W61" s="244"/>
      <c r="X61" s="261"/>
      <c r="Y61" s="264"/>
      <c r="Z61" s="267"/>
      <c r="AA61" s="270"/>
      <c r="AB61" s="293"/>
      <c r="AC61" s="244"/>
      <c r="AD61" s="244"/>
      <c r="AE61" s="258"/>
      <c r="AF61" s="258"/>
      <c r="AG61" s="258"/>
      <c r="AH61" s="258"/>
      <c r="AI61" s="258"/>
      <c r="AJ61" s="258"/>
      <c r="AK61" s="80"/>
      <c r="AL61" s="80"/>
      <c r="AM61" s="80"/>
    </row>
    <row r="62" spans="1:39" s="35" customFormat="1" ht="26.25" customHeight="1">
      <c r="A62" s="53"/>
      <c r="B62" s="28" t="s">
        <v>3</v>
      </c>
      <c r="C62" s="52" t="s">
        <v>159</v>
      </c>
      <c r="D62" s="52" t="s">
        <v>160</v>
      </c>
      <c r="E62" s="52" t="s">
        <v>161</v>
      </c>
      <c r="F62" s="52" t="s">
        <v>133</v>
      </c>
      <c r="G62" s="52" t="s">
        <v>162</v>
      </c>
      <c r="H62" s="47">
        <v>692403520</v>
      </c>
      <c r="I62" s="52" t="s">
        <v>76</v>
      </c>
      <c r="J62" s="29" t="s">
        <v>76</v>
      </c>
      <c r="K62" s="71" t="s">
        <v>149</v>
      </c>
      <c r="L62" s="52" t="s">
        <v>78</v>
      </c>
      <c r="M62" s="52" t="str">
        <f>G62</f>
        <v xml:space="preserve">Prestar el servicio integral de conectividad (Canal de Datos, Internet y Wifi dedicado) con los equipos necesarios instalados y configurados sobre la plataforma tecnológica de la Universidad Pedagógica Nacional. </v>
      </c>
      <c r="N62" s="31">
        <v>1</v>
      </c>
      <c r="O62" s="31">
        <v>1</v>
      </c>
      <c r="P62" s="73">
        <v>11</v>
      </c>
      <c r="Q62" s="74" t="s">
        <v>79</v>
      </c>
      <c r="R62" s="74" t="s">
        <v>80</v>
      </c>
      <c r="S62" s="52" t="s">
        <v>1</v>
      </c>
      <c r="T62" s="76">
        <f t="shared" si="3"/>
        <v>692403520</v>
      </c>
      <c r="U62" s="76">
        <f t="shared" si="1"/>
        <v>692403520</v>
      </c>
      <c r="V62" s="31" t="s">
        <v>86</v>
      </c>
      <c r="W62" s="31"/>
      <c r="X62" s="77" t="s">
        <v>82</v>
      </c>
      <c r="Y62" s="32" t="s">
        <v>83</v>
      </c>
      <c r="Z62" s="33" t="s">
        <v>3</v>
      </c>
      <c r="AA62" s="30" t="s">
        <v>84</v>
      </c>
      <c r="AB62" s="78" t="s">
        <v>85</v>
      </c>
      <c r="AC62" s="31" t="s">
        <v>76</v>
      </c>
      <c r="AD62" s="31" t="s">
        <v>86</v>
      </c>
      <c r="AE62" s="79" t="s">
        <v>87</v>
      </c>
      <c r="AF62" s="79" t="s">
        <v>88</v>
      </c>
      <c r="AG62" s="79" t="s">
        <v>89</v>
      </c>
      <c r="AH62" s="79" t="s">
        <v>90</v>
      </c>
      <c r="AI62" s="79" t="s">
        <v>90</v>
      </c>
      <c r="AJ62" s="79" t="s">
        <v>90</v>
      </c>
      <c r="AK62" s="2"/>
      <c r="AL62" s="2"/>
    </row>
    <row r="63" spans="1:39" s="35" customFormat="1" ht="26.25" customHeight="1">
      <c r="A63" s="53"/>
      <c r="B63" s="28" t="s">
        <v>3</v>
      </c>
      <c r="C63" s="52" t="s">
        <v>163</v>
      </c>
      <c r="D63" s="52" t="s">
        <v>72</v>
      </c>
      <c r="E63" s="52" t="s">
        <v>7</v>
      </c>
      <c r="F63" s="52" t="s">
        <v>164</v>
      </c>
      <c r="G63" s="52" t="s">
        <v>682</v>
      </c>
      <c r="H63" s="47">
        <f>196232190+1126692+118100000+79259500</f>
        <v>394718382</v>
      </c>
      <c r="I63" s="52" t="s">
        <v>76</v>
      </c>
      <c r="J63" s="29" t="s">
        <v>429</v>
      </c>
      <c r="K63" s="71" t="s">
        <v>165</v>
      </c>
      <c r="L63" s="72" t="s">
        <v>78</v>
      </c>
      <c r="M63" s="52" t="str">
        <f>G63</f>
        <v>Amparar el canon de arrendamiento al Contrato No. 542 de 2024 - inmueble ubicado en la CALLE 73 No. 14 - 21/27/29 INTERIORES 1 y 2  de la ciudad de Bogotá D.C</v>
      </c>
      <c r="N63" s="31">
        <v>1</v>
      </c>
      <c r="O63" s="31">
        <v>1</v>
      </c>
      <c r="P63" s="73">
        <v>11</v>
      </c>
      <c r="Q63" s="74" t="s">
        <v>79</v>
      </c>
      <c r="R63" s="74" t="s">
        <v>80</v>
      </c>
      <c r="S63" s="52" t="s">
        <v>5</v>
      </c>
      <c r="T63" s="75">
        <f t="shared" si="3"/>
        <v>394718382</v>
      </c>
      <c r="U63" s="76">
        <f t="shared" si="1"/>
        <v>394718382</v>
      </c>
      <c r="V63" s="31" t="s">
        <v>76</v>
      </c>
      <c r="W63" s="31" t="s">
        <v>81</v>
      </c>
      <c r="X63" s="77" t="s">
        <v>82</v>
      </c>
      <c r="Y63" s="32" t="s">
        <v>83</v>
      </c>
      <c r="Z63" s="33" t="s">
        <v>3</v>
      </c>
      <c r="AA63" s="30" t="s">
        <v>84</v>
      </c>
      <c r="AB63" s="78" t="s">
        <v>85</v>
      </c>
      <c r="AC63" s="31" t="s">
        <v>76</v>
      </c>
      <c r="AD63" s="31" t="s">
        <v>86</v>
      </c>
      <c r="AE63" s="79" t="s">
        <v>87</v>
      </c>
      <c r="AF63" s="79" t="s">
        <v>88</v>
      </c>
      <c r="AG63" s="79" t="s">
        <v>89</v>
      </c>
      <c r="AH63" s="79" t="s">
        <v>90</v>
      </c>
      <c r="AI63" s="79" t="s">
        <v>90</v>
      </c>
      <c r="AJ63" s="79" t="s">
        <v>90</v>
      </c>
      <c r="AK63" s="80"/>
      <c r="AL63" s="80"/>
      <c r="AM63" s="80"/>
    </row>
    <row r="64" spans="1:39" s="35" customFormat="1" ht="26.25" customHeight="1">
      <c r="A64" s="53"/>
      <c r="B64" s="28" t="s">
        <v>3</v>
      </c>
      <c r="C64" s="52" t="s">
        <v>163</v>
      </c>
      <c r="D64" s="52" t="s">
        <v>72</v>
      </c>
      <c r="E64" s="52" t="s">
        <v>7</v>
      </c>
      <c r="F64" s="52" t="s">
        <v>8</v>
      </c>
      <c r="G64" s="52" t="s">
        <v>166</v>
      </c>
      <c r="H64" s="47">
        <f>65705648+377258</f>
        <v>66082906</v>
      </c>
      <c r="I64" s="52" t="s">
        <v>76</v>
      </c>
      <c r="J64" s="29" t="s">
        <v>429</v>
      </c>
      <c r="K64" s="71" t="s">
        <v>165</v>
      </c>
      <c r="L64" s="72" t="s">
        <v>78</v>
      </c>
      <c r="M64" s="52" t="s">
        <v>167</v>
      </c>
      <c r="N64" s="31">
        <v>1</v>
      </c>
      <c r="O64" s="31">
        <v>1</v>
      </c>
      <c r="P64" s="73">
        <v>11</v>
      </c>
      <c r="Q64" s="74" t="s">
        <v>79</v>
      </c>
      <c r="R64" s="74" t="s">
        <v>80</v>
      </c>
      <c r="S64" s="52" t="s">
        <v>5</v>
      </c>
      <c r="T64" s="75">
        <f t="shared" si="3"/>
        <v>66082906</v>
      </c>
      <c r="U64" s="76">
        <f t="shared" si="1"/>
        <v>66082906</v>
      </c>
      <c r="V64" s="31" t="s">
        <v>76</v>
      </c>
      <c r="W64" s="31" t="s">
        <v>81</v>
      </c>
      <c r="X64" s="77" t="s">
        <v>82</v>
      </c>
      <c r="Y64" s="32" t="s">
        <v>83</v>
      </c>
      <c r="Z64" s="33" t="s">
        <v>3</v>
      </c>
      <c r="AA64" s="30" t="s">
        <v>84</v>
      </c>
      <c r="AB64" s="78" t="s">
        <v>85</v>
      </c>
      <c r="AC64" s="31" t="s">
        <v>76</v>
      </c>
      <c r="AD64" s="31" t="s">
        <v>86</v>
      </c>
      <c r="AE64" s="79" t="s">
        <v>87</v>
      </c>
      <c r="AF64" s="79" t="s">
        <v>88</v>
      </c>
      <c r="AG64" s="79" t="s">
        <v>89</v>
      </c>
      <c r="AH64" s="79" t="s">
        <v>90</v>
      </c>
      <c r="AI64" s="79" t="s">
        <v>90</v>
      </c>
      <c r="AJ64" s="79" t="s">
        <v>90</v>
      </c>
      <c r="AK64" s="80"/>
      <c r="AL64" s="80"/>
      <c r="AM64" s="80"/>
    </row>
    <row r="65" spans="1:39" s="35" customFormat="1" ht="26.25" customHeight="1">
      <c r="A65" s="53"/>
      <c r="B65" s="28" t="s">
        <v>3</v>
      </c>
      <c r="C65" s="52" t="s">
        <v>163</v>
      </c>
      <c r="D65" s="52" t="s">
        <v>72</v>
      </c>
      <c r="E65" s="52" t="s">
        <v>7</v>
      </c>
      <c r="F65" s="52" t="s">
        <v>8</v>
      </c>
      <c r="G65" s="52" t="s">
        <v>168</v>
      </c>
      <c r="H65" s="47">
        <f>65705648+377258</f>
        <v>66082906</v>
      </c>
      <c r="I65" s="52" t="s">
        <v>76</v>
      </c>
      <c r="J65" s="29" t="s">
        <v>429</v>
      </c>
      <c r="K65" s="71" t="s">
        <v>165</v>
      </c>
      <c r="L65" s="72" t="s">
        <v>78</v>
      </c>
      <c r="M65" s="52" t="str">
        <f>G65</f>
        <v xml:space="preserve">Amparar el canon de arrendamiento del Contrato No. 898 de 2003 - ubicado en la Cra 22#73-31 (Sección Educación Inicial del Instituto Pedagógico Nacional). </v>
      </c>
      <c r="N65" s="31">
        <v>1</v>
      </c>
      <c r="O65" s="31">
        <v>1</v>
      </c>
      <c r="P65" s="73">
        <v>11</v>
      </c>
      <c r="Q65" s="74" t="s">
        <v>79</v>
      </c>
      <c r="R65" s="74" t="s">
        <v>80</v>
      </c>
      <c r="S65" s="52" t="s">
        <v>5</v>
      </c>
      <c r="T65" s="75">
        <f t="shared" si="3"/>
        <v>66082906</v>
      </c>
      <c r="U65" s="76">
        <f t="shared" si="1"/>
        <v>66082906</v>
      </c>
      <c r="V65" s="31" t="s">
        <v>76</v>
      </c>
      <c r="W65" s="31" t="s">
        <v>81</v>
      </c>
      <c r="X65" s="77" t="s">
        <v>82</v>
      </c>
      <c r="Y65" s="32" t="s">
        <v>83</v>
      </c>
      <c r="Z65" s="33" t="s">
        <v>3</v>
      </c>
      <c r="AA65" s="30" t="s">
        <v>84</v>
      </c>
      <c r="AB65" s="78" t="s">
        <v>85</v>
      </c>
      <c r="AC65" s="31" t="s">
        <v>76</v>
      </c>
      <c r="AD65" s="31" t="s">
        <v>86</v>
      </c>
      <c r="AE65" s="79" t="s">
        <v>87</v>
      </c>
      <c r="AF65" s="79" t="s">
        <v>88</v>
      </c>
      <c r="AG65" s="79" t="s">
        <v>89</v>
      </c>
      <c r="AH65" s="79" t="s">
        <v>90</v>
      </c>
      <c r="AI65" s="79" t="s">
        <v>90</v>
      </c>
      <c r="AJ65" s="79" t="s">
        <v>90</v>
      </c>
      <c r="AK65" s="80"/>
      <c r="AL65" s="80"/>
      <c r="AM65" s="80"/>
    </row>
    <row r="66" spans="1:39" s="35" customFormat="1" ht="26.25" customHeight="1">
      <c r="A66" s="53"/>
      <c r="B66" s="28" t="s">
        <v>3</v>
      </c>
      <c r="C66" s="52" t="s">
        <v>163</v>
      </c>
      <c r="D66" s="52" t="s">
        <v>72</v>
      </c>
      <c r="E66" s="52" t="s">
        <v>7</v>
      </c>
      <c r="F66" s="52" t="s">
        <v>8</v>
      </c>
      <c r="G66" s="52" t="s">
        <v>169</v>
      </c>
      <c r="H66" s="47">
        <f>400000000-(1126692+377258+377258+1285200+312359892+5000000+214200)</f>
        <v>79259500</v>
      </c>
      <c r="I66" s="52" t="s">
        <v>76</v>
      </c>
      <c r="J66" s="29" t="s">
        <v>76</v>
      </c>
      <c r="K66" s="71" t="s">
        <v>165</v>
      </c>
      <c r="L66" s="72" t="s">
        <v>78</v>
      </c>
      <c r="M66" s="52" t="str">
        <f>+G66</f>
        <v xml:space="preserve">Amparar el canon de arrendamiento de los inmuebles de la UPN  </v>
      </c>
      <c r="N66" s="31">
        <v>1</v>
      </c>
      <c r="O66" s="31">
        <v>1</v>
      </c>
      <c r="P66" s="73">
        <v>11</v>
      </c>
      <c r="Q66" s="74" t="s">
        <v>79</v>
      </c>
      <c r="R66" s="74" t="s">
        <v>80</v>
      </c>
      <c r="S66" s="52" t="s">
        <v>5</v>
      </c>
      <c r="T66" s="75">
        <f t="shared" si="3"/>
        <v>79259500</v>
      </c>
      <c r="U66" s="76">
        <f t="shared" si="1"/>
        <v>79259500</v>
      </c>
      <c r="V66" s="31" t="s">
        <v>76</v>
      </c>
      <c r="W66" s="31" t="s">
        <v>81</v>
      </c>
      <c r="X66" s="77" t="s">
        <v>82</v>
      </c>
      <c r="Y66" s="32" t="s">
        <v>83</v>
      </c>
      <c r="Z66" s="33" t="s">
        <v>3</v>
      </c>
      <c r="AA66" s="30" t="s">
        <v>84</v>
      </c>
      <c r="AB66" s="78" t="s">
        <v>85</v>
      </c>
      <c r="AC66" s="31" t="s">
        <v>76</v>
      </c>
      <c r="AD66" s="31" t="s">
        <v>86</v>
      </c>
      <c r="AE66" s="79" t="s">
        <v>87</v>
      </c>
      <c r="AF66" s="79" t="s">
        <v>88</v>
      </c>
      <c r="AG66" s="79" t="s">
        <v>89</v>
      </c>
      <c r="AH66" s="79" t="s">
        <v>90</v>
      </c>
      <c r="AI66" s="79" t="s">
        <v>90</v>
      </c>
      <c r="AJ66" s="79" t="s">
        <v>90</v>
      </c>
      <c r="AK66" s="80"/>
      <c r="AL66" s="80"/>
      <c r="AM66" s="80"/>
    </row>
    <row r="67" spans="1:39" s="35" customFormat="1" ht="26.25" customHeight="1">
      <c r="A67" s="53"/>
      <c r="B67" s="28" t="s">
        <v>3</v>
      </c>
      <c r="C67" s="146" t="s">
        <v>874</v>
      </c>
      <c r="D67" s="146" t="s">
        <v>72</v>
      </c>
      <c r="E67" s="146" t="s">
        <v>7</v>
      </c>
      <c r="F67" s="146" t="s">
        <v>8</v>
      </c>
      <c r="G67" s="146" t="s">
        <v>169</v>
      </c>
      <c r="H67" s="47">
        <v>4600000</v>
      </c>
      <c r="I67" s="146" t="s">
        <v>76</v>
      </c>
      <c r="J67" s="29" t="s">
        <v>76</v>
      </c>
      <c r="K67" s="71" t="s">
        <v>165</v>
      </c>
      <c r="L67" s="149" t="s">
        <v>78</v>
      </c>
      <c r="M67" s="146" t="str">
        <f>+G67</f>
        <v xml:space="preserve">Amparar el canon de arrendamiento de los inmuebles de la UPN  </v>
      </c>
      <c r="N67" s="31">
        <v>1</v>
      </c>
      <c r="O67" s="31">
        <v>1</v>
      </c>
      <c r="P67" s="73">
        <v>11</v>
      </c>
      <c r="Q67" s="74" t="s">
        <v>79</v>
      </c>
      <c r="R67" s="74" t="s">
        <v>80</v>
      </c>
      <c r="S67" s="146" t="s">
        <v>14</v>
      </c>
      <c r="T67" s="147">
        <f>H67</f>
        <v>4600000</v>
      </c>
      <c r="U67" s="148">
        <f>T67</f>
        <v>4600000</v>
      </c>
      <c r="V67" s="31" t="s">
        <v>76</v>
      </c>
      <c r="W67" s="31" t="s">
        <v>81</v>
      </c>
      <c r="X67" s="77" t="s">
        <v>82</v>
      </c>
      <c r="Y67" s="32" t="s">
        <v>83</v>
      </c>
      <c r="Z67" s="33" t="s">
        <v>3</v>
      </c>
      <c r="AA67" s="30" t="s">
        <v>84</v>
      </c>
      <c r="AB67" s="78" t="s">
        <v>85</v>
      </c>
      <c r="AC67" s="31" t="s">
        <v>76</v>
      </c>
      <c r="AD67" s="31" t="s">
        <v>86</v>
      </c>
      <c r="AE67" s="79" t="s">
        <v>87</v>
      </c>
      <c r="AF67" s="79" t="s">
        <v>88</v>
      </c>
      <c r="AG67" s="79" t="s">
        <v>89</v>
      </c>
      <c r="AH67" s="79" t="s">
        <v>90</v>
      </c>
      <c r="AI67" s="79" t="s">
        <v>90</v>
      </c>
      <c r="AJ67" s="79" t="s">
        <v>90</v>
      </c>
      <c r="AK67" s="80"/>
      <c r="AL67" s="80"/>
      <c r="AM67" s="80"/>
    </row>
    <row r="68" spans="1:39" ht="26.25" customHeight="1">
      <c r="A68" s="3"/>
      <c r="B68" s="28" t="s">
        <v>3</v>
      </c>
      <c r="C68" s="52" t="s">
        <v>163</v>
      </c>
      <c r="D68" s="52" t="s">
        <v>72</v>
      </c>
      <c r="E68" s="52" t="s">
        <v>24</v>
      </c>
      <c r="F68" s="52" t="s">
        <v>164</v>
      </c>
      <c r="G68" s="52" t="s">
        <v>170</v>
      </c>
      <c r="H68" s="47">
        <f>459419699</f>
        <v>459419699</v>
      </c>
      <c r="I68" s="52" t="s">
        <v>76</v>
      </c>
      <c r="J68" s="29" t="s">
        <v>76</v>
      </c>
      <c r="K68" s="71" t="s">
        <v>165</v>
      </c>
      <c r="L68" s="72" t="s">
        <v>78</v>
      </c>
      <c r="M68" s="228" t="str">
        <f>G68</f>
        <v>Amparar el canon de arrendamiento del Contrato Arriendo No. 002 de  AK 15 No. 80- 52- CENTRO DE LENGUAS</v>
      </c>
      <c r="N68" s="31">
        <v>1</v>
      </c>
      <c r="O68" s="31">
        <v>1</v>
      </c>
      <c r="P68" s="73">
        <v>11</v>
      </c>
      <c r="Q68" s="74" t="s">
        <v>79</v>
      </c>
      <c r="R68" s="74" t="s">
        <v>80</v>
      </c>
      <c r="S68" s="52" t="s">
        <v>5</v>
      </c>
      <c r="T68" s="75">
        <f t="shared" si="3"/>
        <v>459419699</v>
      </c>
      <c r="U68" s="76">
        <f t="shared" si="1"/>
        <v>459419699</v>
      </c>
      <c r="V68" s="31" t="s">
        <v>76</v>
      </c>
      <c r="W68" s="31" t="s">
        <v>81</v>
      </c>
      <c r="X68" s="77" t="s">
        <v>82</v>
      </c>
      <c r="Y68" s="32" t="s">
        <v>83</v>
      </c>
      <c r="Z68" s="33" t="s">
        <v>15</v>
      </c>
      <c r="AA68" s="30" t="s">
        <v>84</v>
      </c>
      <c r="AB68" s="78" t="s">
        <v>85</v>
      </c>
      <c r="AC68" s="31" t="s">
        <v>76</v>
      </c>
      <c r="AD68" s="31" t="s">
        <v>86</v>
      </c>
      <c r="AE68" s="79" t="s">
        <v>87</v>
      </c>
      <c r="AF68" s="79" t="s">
        <v>88</v>
      </c>
      <c r="AG68" s="79" t="s">
        <v>89</v>
      </c>
      <c r="AH68" s="79" t="s">
        <v>90</v>
      </c>
      <c r="AI68" s="79" t="s">
        <v>90</v>
      </c>
      <c r="AJ68" s="79" t="s">
        <v>90</v>
      </c>
      <c r="AK68" s="3"/>
      <c r="AL68" s="3"/>
      <c r="AM68" s="3"/>
    </row>
    <row r="69" spans="1:39" ht="26.25" customHeight="1">
      <c r="A69" s="3"/>
      <c r="B69" s="28" t="s">
        <v>3</v>
      </c>
      <c r="C69" s="52" t="s">
        <v>163</v>
      </c>
      <c r="D69" s="52" t="s">
        <v>72</v>
      </c>
      <c r="E69" s="52" t="s">
        <v>24</v>
      </c>
      <c r="F69" s="52" t="s">
        <v>164</v>
      </c>
      <c r="G69" s="52" t="s">
        <v>170</v>
      </c>
      <c r="H69" s="47">
        <v>2637817</v>
      </c>
      <c r="I69" s="52" t="s">
        <v>76</v>
      </c>
      <c r="J69" s="29" t="s">
        <v>76</v>
      </c>
      <c r="K69" s="71" t="s">
        <v>165</v>
      </c>
      <c r="L69" s="72" t="s">
        <v>78</v>
      </c>
      <c r="M69" s="229"/>
      <c r="N69" s="31">
        <v>1</v>
      </c>
      <c r="O69" s="31">
        <v>1</v>
      </c>
      <c r="P69" s="73">
        <v>11</v>
      </c>
      <c r="Q69" s="74" t="s">
        <v>79</v>
      </c>
      <c r="R69" s="74" t="s">
        <v>80</v>
      </c>
      <c r="S69" s="52" t="s">
        <v>1</v>
      </c>
      <c r="T69" s="75">
        <f>H69</f>
        <v>2637817</v>
      </c>
      <c r="U69" s="76">
        <f>T69</f>
        <v>2637817</v>
      </c>
      <c r="V69" s="31" t="s">
        <v>76</v>
      </c>
      <c r="W69" s="31" t="s">
        <v>81</v>
      </c>
      <c r="X69" s="77" t="s">
        <v>82</v>
      </c>
      <c r="Y69" s="32" t="s">
        <v>83</v>
      </c>
      <c r="Z69" s="33" t="s">
        <v>15</v>
      </c>
      <c r="AA69" s="30" t="s">
        <v>84</v>
      </c>
      <c r="AB69" s="78" t="s">
        <v>85</v>
      </c>
      <c r="AC69" s="31" t="s">
        <v>76</v>
      </c>
      <c r="AD69" s="31" t="s">
        <v>86</v>
      </c>
      <c r="AE69" s="79" t="s">
        <v>87</v>
      </c>
      <c r="AF69" s="79" t="s">
        <v>88</v>
      </c>
      <c r="AG69" s="79" t="s">
        <v>89</v>
      </c>
      <c r="AH69" s="79" t="s">
        <v>90</v>
      </c>
      <c r="AI69" s="79" t="s">
        <v>90</v>
      </c>
      <c r="AJ69" s="79" t="s">
        <v>90</v>
      </c>
      <c r="AK69" s="3"/>
      <c r="AL69" s="3"/>
      <c r="AM69" s="3"/>
    </row>
    <row r="70" spans="1:39" s="8" customFormat="1" ht="26.25" customHeight="1">
      <c r="A70" s="53"/>
      <c r="B70" s="28" t="s">
        <v>3</v>
      </c>
      <c r="C70" s="52" t="s">
        <v>163</v>
      </c>
      <c r="D70" s="52" t="s">
        <v>72</v>
      </c>
      <c r="E70" s="52" t="s">
        <v>7</v>
      </c>
      <c r="F70" s="52" t="s">
        <v>164</v>
      </c>
      <c r="G70" s="52" t="s">
        <v>171</v>
      </c>
      <c r="H70" s="47">
        <f>223839000+1285200+214200</f>
        <v>225338400</v>
      </c>
      <c r="I70" s="52" t="s">
        <v>76</v>
      </c>
      <c r="J70" s="29" t="s">
        <v>76</v>
      </c>
      <c r="K70" s="71" t="s">
        <v>165</v>
      </c>
      <c r="L70" s="72" t="s">
        <v>78</v>
      </c>
      <c r="M70" s="52" t="str">
        <f>G70</f>
        <v>Amparar el canon de arrendamiento del Contrato de Arriendo No 536 del 2021, ubicado en la carrera 9 No 70-69 de la ciudad de Bogotá D.C </v>
      </c>
      <c r="N70" s="31">
        <v>1</v>
      </c>
      <c r="O70" s="31">
        <v>1</v>
      </c>
      <c r="P70" s="73">
        <v>11</v>
      </c>
      <c r="Q70" s="74" t="s">
        <v>79</v>
      </c>
      <c r="R70" s="74" t="s">
        <v>80</v>
      </c>
      <c r="S70" s="52" t="s">
        <v>5</v>
      </c>
      <c r="T70" s="75">
        <f t="shared" si="3"/>
        <v>225338400</v>
      </c>
      <c r="U70" s="76">
        <f t="shared" si="1"/>
        <v>225338400</v>
      </c>
      <c r="V70" s="31" t="s">
        <v>76</v>
      </c>
      <c r="W70" s="31" t="s">
        <v>81</v>
      </c>
      <c r="X70" s="77" t="s">
        <v>82</v>
      </c>
      <c r="Y70" s="32" t="s">
        <v>83</v>
      </c>
      <c r="Z70" s="33" t="s">
        <v>3</v>
      </c>
      <c r="AA70" s="30" t="s">
        <v>84</v>
      </c>
      <c r="AB70" s="78" t="s">
        <v>85</v>
      </c>
      <c r="AC70" s="31" t="s">
        <v>76</v>
      </c>
      <c r="AD70" s="31" t="s">
        <v>86</v>
      </c>
      <c r="AE70" s="79" t="s">
        <v>87</v>
      </c>
      <c r="AF70" s="79" t="s">
        <v>88</v>
      </c>
      <c r="AG70" s="79" t="s">
        <v>89</v>
      </c>
      <c r="AH70" s="79" t="s">
        <v>90</v>
      </c>
      <c r="AI70" s="79" t="s">
        <v>90</v>
      </c>
      <c r="AJ70" s="79" t="s">
        <v>90</v>
      </c>
    </row>
    <row r="71" spans="1:39" s="8" customFormat="1" ht="26.25" customHeight="1">
      <c r="A71" s="53"/>
      <c r="B71" s="28" t="s">
        <v>3</v>
      </c>
      <c r="C71" s="52" t="s">
        <v>142</v>
      </c>
      <c r="D71" s="52" t="s">
        <v>72</v>
      </c>
      <c r="E71" s="52" t="s">
        <v>7</v>
      </c>
      <c r="F71" s="52" t="s">
        <v>8</v>
      </c>
      <c r="G71" s="52" t="s">
        <v>172</v>
      </c>
      <c r="H71" s="47">
        <v>18000000</v>
      </c>
      <c r="I71" s="52" t="s">
        <v>76</v>
      </c>
      <c r="J71" s="29" t="s">
        <v>76</v>
      </c>
      <c r="K71" s="71" t="s">
        <v>173</v>
      </c>
      <c r="L71" s="72" t="s">
        <v>78</v>
      </c>
      <c r="M71" s="52" t="str">
        <f>G71</f>
        <v>Amparar el pago de los SOAT "Seguro Obligatorio De Automóviles" de los vehículos de  propiedad de la Universidad Pedagógica Nacional</v>
      </c>
      <c r="N71" s="31">
        <v>1</v>
      </c>
      <c r="O71" s="31">
        <v>1</v>
      </c>
      <c r="P71" s="73">
        <v>11</v>
      </c>
      <c r="Q71" s="74" t="s">
        <v>79</v>
      </c>
      <c r="R71" s="74" t="s">
        <v>80</v>
      </c>
      <c r="S71" s="81" t="s">
        <v>1</v>
      </c>
      <c r="T71" s="75">
        <f t="shared" si="3"/>
        <v>18000000</v>
      </c>
      <c r="U71" s="76">
        <f t="shared" si="1"/>
        <v>18000000</v>
      </c>
      <c r="V71" s="31" t="s">
        <v>76</v>
      </c>
      <c r="W71" s="31" t="s">
        <v>81</v>
      </c>
      <c r="X71" s="77" t="s">
        <v>82</v>
      </c>
      <c r="Y71" s="32" t="s">
        <v>83</v>
      </c>
      <c r="Z71" s="33" t="s">
        <v>3</v>
      </c>
      <c r="AA71" s="30" t="s">
        <v>84</v>
      </c>
      <c r="AB71" s="78" t="s">
        <v>85</v>
      </c>
      <c r="AC71" s="31" t="s">
        <v>76</v>
      </c>
      <c r="AD71" s="31" t="s">
        <v>86</v>
      </c>
      <c r="AE71" s="79" t="s">
        <v>87</v>
      </c>
      <c r="AF71" s="79" t="s">
        <v>88</v>
      </c>
      <c r="AG71" s="79" t="s">
        <v>89</v>
      </c>
      <c r="AH71" s="79" t="s">
        <v>90</v>
      </c>
      <c r="AI71" s="79" t="s">
        <v>90</v>
      </c>
      <c r="AJ71" s="79" t="s">
        <v>90</v>
      </c>
    </row>
    <row r="72" spans="1:39" s="35" customFormat="1" ht="26.25" customHeight="1">
      <c r="A72" s="53"/>
      <c r="B72" s="289" t="s">
        <v>3</v>
      </c>
      <c r="C72" s="52" t="s">
        <v>134</v>
      </c>
      <c r="D72" s="52" t="s">
        <v>135</v>
      </c>
      <c r="E72" s="52" t="s">
        <v>11</v>
      </c>
      <c r="F72" s="52" t="s">
        <v>12</v>
      </c>
      <c r="G72" s="52" t="s">
        <v>174</v>
      </c>
      <c r="H72" s="110">
        <v>66640000</v>
      </c>
      <c r="I72" s="52" t="s">
        <v>76</v>
      </c>
      <c r="J72" s="29" t="s">
        <v>76</v>
      </c>
      <c r="K72" s="71" t="s">
        <v>175</v>
      </c>
      <c r="L72" s="72" t="s">
        <v>78</v>
      </c>
      <c r="M72" s="52" t="str">
        <f>G72</f>
        <v xml:space="preserve">Plan de capacitación para la vigencia </v>
      </c>
      <c r="N72" s="31">
        <v>1</v>
      </c>
      <c r="O72" s="31">
        <v>1</v>
      </c>
      <c r="P72" s="73">
        <v>11</v>
      </c>
      <c r="Q72" s="74" t="s">
        <v>79</v>
      </c>
      <c r="R72" s="74" t="s">
        <v>80</v>
      </c>
      <c r="S72" s="52" t="s">
        <v>1</v>
      </c>
      <c r="T72" s="75">
        <f>H72</f>
        <v>66640000</v>
      </c>
      <c r="U72" s="76">
        <f t="shared" si="1"/>
        <v>66640000</v>
      </c>
      <c r="V72" s="31" t="s">
        <v>76</v>
      </c>
      <c r="W72" s="31" t="s">
        <v>81</v>
      </c>
      <c r="X72" s="77" t="s">
        <v>82</v>
      </c>
      <c r="Y72" s="32" t="s">
        <v>83</v>
      </c>
      <c r="Z72" s="33" t="s">
        <v>3</v>
      </c>
      <c r="AA72" s="30" t="s">
        <v>84</v>
      </c>
      <c r="AB72" s="78" t="s">
        <v>85</v>
      </c>
      <c r="AC72" s="31" t="s">
        <v>76</v>
      </c>
      <c r="AD72" s="31" t="s">
        <v>86</v>
      </c>
      <c r="AE72" s="79" t="s">
        <v>87</v>
      </c>
      <c r="AF72" s="79" t="s">
        <v>88</v>
      </c>
      <c r="AG72" s="79" t="s">
        <v>89</v>
      </c>
      <c r="AH72" s="79" t="s">
        <v>90</v>
      </c>
      <c r="AI72" s="79" t="s">
        <v>90</v>
      </c>
      <c r="AJ72" s="79" t="s">
        <v>90</v>
      </c>
      <c r="AK72" s="80"/>
      <c r="AL72" s="80"/>
      <c r="AM72" s="80"/>
    </row>
    <row r="73" spans="1:39" s="35" customFormat="1" ht="26.25" customHeight="1">
      <c r="A73" s="53"/>
      <c r="B73" s="290"/>
      <c r="C73" s="52" t="s">
        <v>134</v>
      </c>
      <c r="D73" s="52" t="s">
        <v>135</v>
      </c>
      <c r="E73" s="52" t="s">
        <v>11</v>
      </c>
      <c r="F73" s="52" t="s">
        <v>12</v>
      </c>
      <c r="G73" s="52" t="s">
        <v>174</v>
      </c>
      <c r="H73" s="110">
        <v>7000000</v>
      </c>
      <c r="I73" s="52" t="s">
        <v>76</v>
      </c>
      <c r="J73" s="29" t="s">
        <v>76</v>
      </c>
      <c r="K73" s="71" t="s">
        <v>175</v>
      </c>
      <c r="L73" s="72" t="s">
        <v>78</v>
      </c>
      <c r="M73" s="52" t="str">
        <f>M72</f>
        <v xml:space="preserve">Plan de capacitación para la vigencia </v>
      </c>
      <c r="N73" s="31">
        <v>1</v>
      </c>
      <c r="O73" s="31">
        <v>1</v>
      </c>
      <c r="P73" s="73">
        <v>11</v>
      </c>
      <c r="Q73" s="74" t="s">
        <v>79</v>
      </c>
      <c r="R73" s="74" t="s">
        <v>80</v>
      </c>
      <c r="S73" s="52" t="s">
        <v>14</v>
      </c>
      <c r="T73" s="75">
        <v>7000000</v>
      </c>
      <c r="U73" s="76">
        <f>T73</f>
        <v>7000000</v>
      </c>
      <c r="V73" s="31" t="s">
        <v>76</v>
      </c>
      <c r="W73" s="31" t="s">
        <v>81</v>
      </c>
      <c r="X73" s="77" t="s">
        <v>82</v>
      </c>
      <c r="Y73" s="32" t="s">
        <v>83</v>
      </c>
      <c r="Z73" s="33" t="s">
        <v>3</v>
      </c>
      <c r="AA73" s="30" t="s">
        <v>84</v>
      </c>
      <c r="AB73" s="78" t="s">
        <v>85</v>
      </c>
      <c r="AC73" s="31" t="s">
        <v>76</v>
      </c>
      <c r="AD73" s="31" t="s">
        <v>86</v>
      </c>
      <c r="AE73" s="79" t="s">
        <v>87</v>
      </c>
      <c r="AF73" s="79" t="s">
        <v>88</v>
      </c>
      <c r="AG73" s="79" t="s">
        <v>89</v>
      </c>
      <c r="AH73" s="79" t="s">
        <v>90</v>
      </c>
      <c r="AI73" s="79" t="s">
        <v>90</v>
      </c>
      <c r="AJ73" s="79" t="s">
        <v>90</v>
      </c>
      <c r="AK73" s="80"/>
      <c r="AL73" s="80"/>
      <c r="AM73" s="80"/>
    </row>
    <row r="74" spans="1:39" s="35" customFormat="1" ht="26.25" customHeight="1">
      <c r="A74" s="53"/>
      <c r="B74" s="28" t="s">
        <v>3</v>
      </c>
      <c r="C74" s="52" t="s">
        <v>142</v>
      </c>
      <c r="D74" s="52" t="s">
        <v>176</v>
      </c>
      <c r="E74" s="52" t="s">
        <v>177</v>
      </c>
      <c r="F74" s="52" t="s">
        <v>178</v>
      </c>
      <c r="G74" s="52" t="s">
        <v>179</v>
      </c>
      <c r="H74" s="47">
        <v>450000</v>
      </c>
      <c r="I74" s="52" t="s">
        <v>76</v>
      </c>
      <c r="J74" s="29" t="s">
        <v>76</v>
      </c>
      <c r="K74" s="71" t="s">
        <v>180</v>
      </c>
      <c r="L74" s="72" t="s">
        <v>78</v>
      </c>
      <c r="M74" s="52" t="str">
        <f t="shared" ref="M74:M122" si="4">G74</f>
        <v>Amparar el pago de la cuota anual del Consejo de Educación Popular de América Latina y el Caribe - CEAAL</v>
      </c>
      <c r="N74" s="31">
        <v>1</v>
      </c>
      <c r="O74" s="31">
        <v>1</v>
      </c>
      <c r="P74" s="73">
        <v>11</v>
      </c>
      <c r="Q74" s="74" t="s">
        <v>79</v>
      </c>
      <c r="R74" s="74" t="s">
        <v>80</v>
      </c>
      <c r="S74" s="81" t="s">
        <v>14</v>
      </c>
      <c r="T74" s="75">
        <f t="shared" si="3"/>
        <v>450000</v>
      </c>
      <c r="U74" s="76">
        <f t="shared" si="1"/>
        <v>450000</v>
      </c>
      <c r="V74" s="31" t="s">
        <v>76</v>
      </c>
      <c r="W74" s="31" t="s">
        <v>81</v>
      </c>
      <c r="X74" s="77" t="s">
        <v>82</v>
      </c>
      <c r="Y74" s="32" t="s">
        <v>83</v>
      </c>
      <c r="Z74" s="33" t="s">
        <v>181</v>
      </c>
      <c r="AA74" s="30" t="s">
        <v>84</v>
      </c>
      <c r="AB74" s="78" t="s">
        <v>85</v>
      </c>
      <c r="AC74" s="31" t="s">
        <v>76</v>
      </c>
      <c r="AD74" s="31" t="s">
        <v>86</v>
      </c>
      <c r="AE74" s="79" t="s">
        <v>87</v>
      </c>
      <c r="AF74" s="79" t="s">
        <v>88</v>
      </c>
      <c r="AG74" s="79" t="s">
        <v>89</v>
      </c>
      <c r="AH74" s="79" t="s">
        <v>90</v>
      </c>
      <c r="AI74" s="79" t="s">
        <v>90</v>
      </c>
      <c r="AJ74" s="79" t="s">
        <v>90</v>
      </c>
      <c r="AK74" s="80"/>
      <c r="AL74" s="80"/>
      <c r="AM74" s="80"/>
    </row>
    <row r="75" spans="1:39" s="35" customFormat="1" ht="26.25" customHeight="1">
      <c r="A75" s="53"/>
      <c r="B75" s="28" t="s">
        <v>3</v>
      </c>
      <c r="C75" s="52" t="s">
        <v>142</v>
      </c>
      <c r="D75" s="52" t="s">
        <v>176</v>
      </c>
      <c r="E75" s="52" t="s">
        <v>177</v>
      </c>
      <c r="F75" s="52" t="s">
        <v>178</v>
      </c>
      <c r="G75" s="52" t="s">
        <v>182</v>
      </c>
      <c r="H75" s="47">
        <v>7500000</v>
      </c>
      <c r="I75" s="52" t="s">
        <v>76</v>
      </c>
      <c r="J75" s="29" t="s">
        <v>76</v>
      </c>
      <c r="K75" s="71" t="s">
        <v>180</v>
      </c>
      <c r="L75" s="72" t="s">
        <v>78</v>
      </c>
      <c r="M75" s="52" t="str">
        <f t="shared" si="4"/>
        <v>Amparar el pago de la cuota anual de la Asociación Universitaria Iberoamericana de Postgrados - AUIP</v>
      </c>
      <c r="N75" s="31">
        <v>1</v>
      </c>
      <c r="O75" s="31">
        <v>1</v>
      </c>
      <c r="P75" s="73">
        <v>11</v>
      </c>
      <c r="Q75" s="74" t="s">
        <v>79</v>
      </c>
      <c r="R75" s="74" t="s">
        <v>80</v>
      </c>
      <c r="S75" s="81" t="s">
        <v>14</v>
      </c>
      <c r="T75" s="75">
        <f t="shared" si="3"/>
        <v>7500000</v>
      </c>
      <c r="U75" s="76">
        <f t="shared" si="1"/>
        <v>7500000</v>
      </c>
      <c r="V75" s="31" t="s">
        <v>76</v>
      </c>
      <c r="W75" s="31" t="s">
        <v>81</v>
      </c>
      <c r="X75" s="77" t="s">
        <v>82</v>
      </c>
      <c r="Y75" s="32" t="s">
        <v>83</v>
      </c>
      <c r="Z75" s="33" t="s">
        <v>181</v>
      </c>
      <c r="AA75" s="30" t="s">
        <v>84</v>
      </c>
      <c r="AB75" s="78" t="s">
        <v>85</v>
      </c>
      <c r="AC75" s="31" t="s">
        <v>76</v>
      </c>
      <c r="AD75" s="31" t="s">
        <v>86</v>
      </c>
      <c r="AE75" s="79" t="s">
        <v>87</v>
      </c>
      <c r="AF75" s="79" t="s">
        <v>88</v>
      </c>
      <c r="AG75" s="79" t="s">
        <v>89</v>
      </c>
      <c r="AH75" s="79" t="s">
        <v>90</v>
      </c>
      <c r="AI75" s="79" t="s">
        <v>90</v>
      </c>
      <c r="AJ75" s="79" t="s">
        <v>90</v>
      </c>
      <c r="AK75" s="80"/>
      <c r="AL75" s="80"/>
      <c r="AM75" s="80"/>
    </row>
    <row r="76" spans="1:39" s="35" customFormat="1" ht="26.25" customHeight="1">
      <c r="A76" s="53"/>
      <c r="B76" s="28" t="s">
        <v>3</v>
      </c>
      <c r="C76" s="52" t="s">
        <v>142</v>
      </c>
      <c r="D76" s="52" t="s">
        <v>176</v>
      </c>
      <c r="E76" s="52" t="s">
        <v>177</v>
      </c>
      <c r="F76" s="52" t="s">
        <v>178</v>
      </c>
      <c r="G76" s="52" t="s">
        <v>183</v>
      </c>
      <c r="H76" s="47">
        <v>5445000</v>
      </c>
      <c r="I76" s="52" t="s">
        <v>76</v>
      </c>
      <c r="J76" s="29" t="s">
        <v>76</v>
      </c>
      <c r="K76" s="71" t="s">
        <v>180</v>
      </c>
      <c r="L76" s="72" t="s">
        <v>78</v>
      </c>
      <c r="M76" s="52" t="str">
        <f t="shared" si="4"/>
        <v>Amparar el pago de la cuota anual de la Unión de Universidades de América Latina y el Caribe - UDUAL</v>
      </c>
      <c r="N76" s="31">
        <v>1</v>
      </c>
      <c r="O76" s="31">
        <v>1</v>
      </c>
      <c r="P76" s="73">
        <v>11</v>
      </c>
      <c r="Q76" s="74" t="s">
        <v>79</v>
      </c>
      <c r="R76" s="74" t="s">
        <v>80</v>
      </c>
      <c r="S76" s="81" t="s">
        <v>14</v>
      </c>
      <c r="T76" s="75">
        <f t="shared" si="3"/>
        <v>5445000</v>
      </c>
      <c r="U76" s="76">
        <f t="shared" si="1"/>
        <v>5445000</v>
      </c>
      <c r="V76" s="31" t="s">
        <v>76</v>
      </c>
      <c r="W76" s="31" t="s">
        <v>81</v>
      </c>
      <c r="X76" s="77" t="s">
        <v>82</v>
      </c>
      <c r="Y76" s="32" t="s">
        <v>83</v>
      </c>
      <c r="Z76" s="33" t="s">
        <v>181</v>
      </c>
      <c r="AA76" s="30" t="s">
        <v>84</v>
      </c>
      <c r="AB76" s="78" t="s">
        <v>85</v>
      </c>
      <c r="AC76" s="31" t="s">
        <v>76</v>
      </c>
      <c r="AD76" s="31" t="s">
        <v>86</v>
      </c>
      <c r="AE76" s="79" t="s">
        <v>87</v>
      </c>
      <c r="AF76" s="79" t="s">
        <v>88</v>
      </c>
      <c r="AG76" s="79" t="s">
        <v>89</v>
      </c>
      <c r="AH76" s="79" t="s">
        <v>90</v>
      </c>
      <c r="AI76" s="79" t="s">
        <v>90</v>
      </c>
      <c r="AJ76" s="79" t="s">
        <v>90</v>
      </c>
      <c r="AK76" s="80"/>
      <c r="AL76" s="80"/>
      <c r="AM76" s="80"/>
    </row>
    <row r="77" spans="1:39" s="35" customFormat="1" ht="26.25" customHeight="1">
      <c r="A77" s="53"/>
      <c r="B77" s="28" t="s">
        <v>3</v>
      </c>
      <c r="C77" s="52" t="s">
        <v>142</v>
      </c>
      <c r="D77" s="52" t="s">
        <v>176</v>
      </c>
      <c r="E77" s="52" t="s">
        <v>177</v>
      </c>
      <c r="F77" s="52" t="s">
        <v>178</v>
      </c>
      <c r="G77" s="52" t="s">
        <v>184</v>
      </c>
      <c r="H77" s="47">
        <v>4500000</v>
      </c>
      <c r="I77" s="52" t="s">
        <v>76</v>
      </c>
      <c r="J77" s="29" t="s">
        <v>76</v>
      </c>
      <c r="K77" s="71" t="s">
        <v>180</v>
      </c>
      <c r="L77" s="72" t="s">
        <v>78</v>
      </c>
      <c r="M77" s="52" t="str">
        <f t="shared" si="4"/>
        <v>Amparar el pago de la membresía del Consejo Latinoamericano de Ciencias Sociales - CLACSO</v>
      </c>
      <c r="N77" s="31">
        <v>1</v>
      </c>
      <c r="O77" s="31">
        <v>1</v>
      </c>
      <c r="P77" s="73">
        <v>11</v>
      </c>
      <c r="Q77" s="74" t="s">
        <v>79</v>
      </c>
      <c r="R77" s="74" t="s">
        <v>80</v>
      </c>
      <c r="S77" s="81" t="s">
        <v>14</v>
      </c>
      <c r="T77" s="75">
        <f t="shared" si="3"/>
        <v>4500000</v>
      </c>
      <c r="U77" s="76">
        <f t="shared" si="1"/>
        <v>4500000</v>
      </c>
      <c r="V77" s="31" t="s">
        <v>76</v>
      </c>
      <c r="W77" s="31" t="s">
        <v>81</v>
      </c>
      <c r="X77" s="77" t="s">
        <v>82</v>
      </c>
      <c r="Y77" s="32" t="s">
        <v>83</v>
      </c>
      <c r="Z77" s="33" t="s">
        <v>181</v>
      </c>
      <c r="AA77" s="30" t="s">
        <v>84</v>
      </c>
      <c r="AB77" s="78" t="s">
        <v>85</v>
      </c>
      <c r="AC77" s="31" t="s">
        <v>76</v>
      </c>
      <c r="AD77" s="31" t="s">
        <v>86</v>
      </c>
      <c r="AE77" s="79" t="s">
        <v>87</v>
      </c>
      <c r="AF77" s="79" t="s">
        <v>88</v>
      </c>
      <c r="AG77" s="79" t="s">
        <v>89</v>
      </c>
      <c r="AH77" s="79" t="s">
        <v>90</v>
      </c>
      <c r="AI77" s="79" t="s">
        <v>90</v>
      </c>
      <c r="AJ77" s="79" t="s">
        <v>90</v>
      </c>
      <c r="AK77" s="80"/>
      <c r="AL77" s="80"/>
      <c r="AM77" s="80"/>
    </row>
    <row r="78" spans="1:39" s="35" customFormat="1" ht="26.25" customHeight="1">
      <c r="A78" s="53"/>
      <c r="B78" s="28" t="s">
        <v>3</v>
      </c>
      <c r="C78" s="52" t="s">
        <v>142</v>
      </c>
      <c r="D78" s="52" t="s">
        <v>176</v>
      </c>
      <c r="E78" s="52" t="s">
        <v>185</v>
      </c>
      <c r="F78" s="52" t="s">
        <v>178</v>
      </c>
      <c r="G78" s="52" t="s">
        <v>186</v>
      </c>
      <c r="H78" s="47">
        <v>3131700</v>
      </c>
      <c r="I78" s="52" t="s">
        <v>76</v>
      </c>
      <c r="J78" s="29" t="s">
        <v>76</v>
      </c>
      <c r="K78" s="71" t="s">
        <v>180</v>
      </c>
      <c r="L78" s="72" t="s">
        <v>78</v>
      </c>
      <c r="M78" s="52" t="str">
        <f t="shared" si="4"/>
        <v>Amparar el pago de la cuota de sostenimiento anual de la Asociación Colombiana de Facultades de Humanidades y de Ciencias Sociales</v>
      </c>
      <c r="N78" s="31">
        <v>1</v>
      </c>
      <c r="O78" s="31">
        <v>1</v>
      </c>
      <c r="P78" s="73">
        <v>11</v>
      </c>
      <c r="Q78" s="74" t="s">
        <v>79</v>
      </c>
      <c r="R78" s="74" t="s">
        <v>80</v>
      </c>
      <c r="S78" s="81" t="s">
        <v>14</v>
      </c>
      <c r="T78" s="75">
        <f t="shared" si="3"/>
        <v>3131700</v>
      </c>
      <c r="U78" s="76">
        <f t="shared" si="1"/>
        <v>3131700</v>
      </c>
      <c r="V78" s="31" t="s">
        <v>76</v>
      </c>
      <c r="W78" s="31" t="s">
        <v>81</v>
      </c>
      <c r="X78" s="77" t="s">
        <v>82</v>
      </c>
      <c r="Y78" s="32" t="s">
        <v>83</v>
      </c>
      <c r="Z78" s="33" t="s">
        <v>181</v>
      </c>
      <c r="AA78" s="30" t="s">
        <v>84</v>
      </c>
      <c r="AB78" s="78" t="s">
        <v>85</v>
      </c>
      <c r="AC78" s="31" t="s">
        <v>76</v>
      </c>
      <c r="AD78" s="31" t="s">
        <v>86</v>
      </c>
      <c r="AE78" s="79" t="s">
        <v>87</v>
      </c>
      <c r="AF78" s="79" t="s">
        <v>88</v>
      </c>
      <c r="AG78" s="79" t="s">
        <v>89</v>
      </c>
      <c r="AH78" s="79" t="s">
        <v>90</v>
      </c>
      <c r="AI78" s="79" t="s">
        <v>90</v>
      </c>
      <c r="AJ78" s="79" t="s">
        <v>90</v>
      </c>
      <c r="AK78" s="80"/>
      <c r="AL78" s="80"/>
      <c r="AM78" s="80"/>
    </row>
    <row r="79" spans="1:39" s="35" customFormat="1" ht="26.25" customHeight="1">
      <c r="A79" s="53"/>
      <c r="B79" s="28" t="s">
        <v>3</v>
      </c>
      <c r="C79" s="52" t="s">
        <v>142</v>
      </c>
      <c r="D79" s="52" t="s">
        <v>176</v>
      </c>
      <c r="E79" s="52" t="s">
        <v>185</v>
      </c>
      <c r="F79" s="52" t="s">
        <v>178</v>
      </c>
      <c r="G79" s="52" t="s">
        <v>187</v>
      </c>
      <c r="H79" s="47">
        <f>3289000-740220</f>
        <v>2548780</v>
      </c>
      <c r="I79" s="52" t="s">
        <v>76</v>
      </c>
      <c r="J79" s="29" t="s">
        <v>429</v>
      </c>
      <c r="K79" s="71" t="s">
        <v>180</v>
      </c>
      <c r="L79" s="72" t="s">
        <v>78</v>
      </c>
      <c r="M79" s="52" t="str">
        <f t="shared" si="4"/>
        <v xml:space="preserve">Amparar el pago de la cuota de ACAC </v>
      </c>
      <c r="N79" s="31">
        <v>1</v>
      </c>
      <c r="O79" s="31">
        <v>1</v>
      </c>
      <c r="P79" s="73">
        <v>11</v>
      </c>
      <c r="Q79" s="74" t="s">
        <v>79</v>
      </c>
      <c r="R79" s="74" t="s">
        <v>80</v>
      </c>
      <c r="S79" s="81" t="s">
        <v>14</v>
      </c>
      <c r="T79" s="75">
        <f t="shared" si="3"/>
        <v>2548780</v>
      </c>
      <c r="U79" s="76">
        <f t="shared" si="1"/>
        <v>2548780</v>
      </c>
      <c r="V79" s="31" t="s">
        <v>76</v>
      </c>
      <c r="W79" s="31" t="s">
        <v>81</v>
      </c>
      <c r="X79" s="77" t="s">
        <v>82</v>
      </c>
      <c r="Y79" s="32" t="s">
        <v>83</v>
      </c>
      <c r="Z79" s="33" t="s">
        <v>181</v>
      </c>
      <c r="AA79" s="30" t="s">
        <v>84</v>
      </c>
      <c r="AB79" s="78" t="s">
        <v>85</v>
      </c>
      <c r="AC79" s="31" t="s">
        <v>76</v>
      </c>
      <c r="AD79" s="31" t="s">
        <v>86</v>
      </c>
      <c r="AE79" s="79" t="s">
        <v>87</v>
      </c>
      <c r="AF79" s="79" t="s">
        <v>88</v>
      </c>
      <c r="AG79" s="79" t="s">
        <v>89</v>
      </c>
      <c r="AH79" s="79" t="s">
        <v>90</v>
      </c>
      <c r="AI79" s="79" t="s">
        <v>90</v>
      </c>
      <c r="AJ79" s="79" t="s">
        <v>90</v>
      </c>
      <c r="AK79" s="80"/>
      <c r="AL79" s="80"/>
      <c r="AM79" s="80"/>
    </row>
    <row r="80" spans="1:39" s="35" customFormat="1" ht="26.25" customHeight="1">
      <c r="A80" s="53"/>
      <c r="B80" s="28" t="s">
        <v>3</v>
      </c>
      <c r="C80" s="52" t="s">
        <v>142</v>
      </c>
      <c r="D80" s="52" t="s">
        <v>176</v>
      </c>
      <c r="E80" s="52" t="s">
        <v>185</v>
      </c>
      <c r="F80" s="52" t="s">
        <v>178</v>
      </c>
      <c r="G80" s="52" t="s">
        <v>188</v>
      </c>
      <c r="H80" s="47">
        <v>6263400</v>
      </c>
      <c r="I80" s="52" t="s">
        <v>76</v>
      </c>
      <c r="J80" s="29" t="s">
        <v>76</v>
      </c>
      <c r="K80" s="71" t="s">
        <v>180</v>
      </c>
      <c r="L80" s="72" t="s">
        <v>78</v>
      </c>
      <c r="M80" s="52" t="str">
        <f t="shared" si="4"/>
        <v>Amparar el pago de la membresía del año  de la Facultad de Bellas Artes en la Asociación Colombiana de Programas y Facultades de Artes ACOFARTES.</v>
      </c>
      <c r="N80" s="31">
        <v>1</v>
      </c>
      <c r="O80" s="31">
        <v>1</v>
      </c>
      <c r="P80" s="73">
        <v>11</v>
      </c>
      <c r="Q80" s="74" t="s">
        <v>79</v>
      </c>
      <c r="R80" s="74" t="s">
        <v>80</v>
      </c>
      <c r="S80" s="81" t="s">
        <v>14</v>
      </c>
      <c r="T80" s="75">
        <f t="shared" si="3"/>
        <v>6263400</v>
      </c>
      <c r="U80" s="76">
        <f t="shared" si="1"/>
        <v>6263400</v>
      </c>
      <c r="V80" s="31" t="s">
        <v>76</v>
      </c>
      <c r="W80" s="31" t="s">
        <v>81</v>
      </c>
      <c r="X80" s="77" t="s">
        <v>82</v>
      </c>
      <c r="Y80" s="32" t="s">
        <v>83</v>
      </c>
      <c r="Z80" s="33" t="s">
        <v>181</v>
      </c>
      <c r="AA80" s="30" t="s">
        <v>84</v>
      </c>
      <c r="AB80" s="78" t="s">
        <v>85</v>
      </c>
      <c r="AC80" s="31" t="s">
        <v>76</v>
      </c>
      <c r="AD80" s="31" t="s">
        <v>86</v>
      </c>
      <c r="AE80" s="79" t="s">
        <v>87</v>
      </c>
      <c r="AF80" s="79" t="s">
        <v>88</v>
      </c>
      <c r="AG80" s="79" t="s">
        <v>89</v>
      </c>
      <c r="AH80" s="79" t="s">
        <v>90</v>
      </c>
      <c r="AI80" s="79" t="s">
        <v>90</v>
      </c>
      <c r="AJ80" s="79" t="s">
        <v>90</v>
      </c>
      <c r="AK80" s="80"/>
      <c r="AL80" s="80"/>
      <c r="AM80" s="80"/>
    </row>
    <row r="81" spans="1:39" s="35" customFormat="1" ht="26.25" customHeight="1">
      <c r="A81" s="53"/>
      <c r="B81" s="28" t="s">
        <v>3</v>
      </c>
      <c r="C81" s="52" t="s">
        <v>142</v>
      </c>
      <c r="D81" s="52" t="s">
        <v>176</v>
      </c>
      <c r="E81" s="52" t="s">
        <v>185</v>
      </c>
      <c r="F81" s="52" t="s">
        <v>178</v>
      </c>
      <c r="G81" s="52" t="s">
        <v>189</v>
      </c>
      <c r="H81" s="47">
        <v>2083318</v>
      </c>
      <c r="I81" s="52" t="s">
        <v>76</v>
      </c>
      <c r="J81" s="29" t="s">
        <v>76</v>
      </c>
      <c r="K81" s="71" t="s">
        <v>180</v>
      </c>
      <c r="L81" s="72" t="s">
        <v>78</v>
      </c>
      <c r="M81" s="52" t="str">
        <f t="shared" si="4"/>
        <v>Amparar el pago de la cuota de afiliación con el Instituto Colombiano de Normas Técnicas y Certificación ICONTEC</v>
      </c>
      <c r="N81" s="31">
        <v>1</v>
      </c>
      <c r="O81" s="31">
        <v>1</v>
      </c>
      <c r="P81" s="73">
        <v>11</v>
      </c>
      <c r="Q81" s="74" t="s">
        <v>79</v>
      </c>
      <c r="R81" s="74" t="s">
        <v>80</v>
      </c>
      <c r="S81" s="81" t="s">
        <v>14</v>
      </c>
      <c r="T81" s="75">
        <f t="shared" si="3"/>
        <v>2083318</v>
      </c>
      <c r="U81" s="76">
        <f t="shared" si="1"/>
        <v>2083318</v>
      </c>
      <c r="V81" s="31" t="s">
        <v>76</v>
      </c>
      <c r="W81" s="31" t="s">
        <v>81</v>
      </c>
      <c r="X81" s="77" t="s">
        <v>82</v>
      </c>
      <c r="Y81" s="32" t="s">
        <v>83</v>
      </c>
      <c r="Z81" s="33" t="s">
        <v>181</v>
      </c>
      <c r="AA81" s="30" t="s">
        <v>84</v>
      </c>
      <c r="AB81" s="78" t="s">
        <v>85</v>
      </c>
      <c r="AC81" s="31" t="s">
        <v>76</v>
      </c>
      <c r="AD81" s="31" t="s">
        <v>86</v>
      </c>
      <c r="AE81" s="79" t="s">
        <v>87</v>
      </c>
      <c r="AF81" s="79" t="s">
        <v>88</v>
      </c>
      <c r="AG81" s="79" t="s">
        <v>89</v>
      </c>
      <c r="AH81" s="79" t="s">
        <v>90</v>
      </c>
      <c r="AI81" s="79" t="s">
        <v>90</v>
      </c>
      <c r="AJ81" s="79" t="s">
        <v>90</v>
      </c>
      <c r="AK81" s="80"/>
      <c r="AL81" s="80"/>
      <c r="AM81" s="80"/>
    </row>
    <row r="82" spans="1:39" s="35" customFormat="1" ht="26.25" customHeight="1">
      <c r="A82" s="53"/>
      <c r="B82" s="28" t="s">
        <v>3</v>
      </c>
      <c r="C82" s="52" t="s">
        <v>142</v>
      </c>
      <c r="D82" s="52" t="s">
        <v>176</v>
      </c>
      <c r="E82" s="52" t="s">
        <v>185</v>
      </c>
      <c r="F82" s="52" t="s">
        <v>178</v>
      </c>
      <c r="G82" s="52" t="s">
        <v>190</v>
      </c>
      <c r="H82" s="47">
        <f>6263400+740220</f>
        <v>7003620</v>
      </c>
      <c r="I82" s="52" t="s">
        <v>76</v>
      </c>
      <c r="J82" s="29" t="s">
        <v>429</v>
      </c>
      <c r="K82" s="71" t="s">
        <v>180</v>
      </c>
      <c r="L82" s="72" t="s">
        <v>78</v>
      </c>
      <c r="M82" s="52" t="str">
        <f t="shared" si="4"/>
        <v>Amparar el pago de la membresía de la Asociación Colombiana de Facultades de Educación- ASCOFADE, correspondiente a la cuota de sostenimiento anual.</v>
      </c>
      <c r="N82" s="31">
        <v>1</v>
      </c>
      <c r="O82" s="31">
        <v>1</v>
      </c>
      <c r="P82" s="73">
        <v>11</v>
      </c>
      <c r="Q82" s="74" t="s">
        <v>79</v>
      </c>
      <c r="R82" s="74" t="s">
        <v>80</v>
      </c>
      <c r="S82" s="81" t="s">
        <v>14</v>
      </c>
      <c r="T82" s="75">
        <f t="shared" si="3"/>
        <v>7003620</v>
      </c>
      <c r="U82" s="76">
        <f t="shared" si="1"/>
        <v>7003620</v>
      </c>
      <c r="V82" s="31" t="s">
        <v>76</v>
      </c>
      <c r="W82" s="31" t="s">
        <v>81</v>
      </c>
      <c r="X82" s="77" t="s">
        <v>82</v>
      </c>
      <c r="Y82" s="32" t="s">
        <v>83</v>
      </c>
      <c r="Z82" s="33" t="s">
        <v>181</v>
      </c>
      <c r="AA82" s="30" t="s">
        <v>84</v>
      </c>
      <c r="AB82" s="78" t="s">
        <v>85</v>
      </c>
      <c r="AC82" s="31" t="s">
        <v>76</v>
      </c>
      <c r="AD82" s="31" t="s">
        <v>86</v>
      </c>
      <c r="AE82" s="79" t="s">
        <v>87</v>
      </c>
      <c r="AF82" s="79" t="s">
        <v>88</v>
      </c>
      <c r="AG82" s="79" t="s">
        <v>89</v>
      </c>
      <c r="AH82" s="79" t="s">
        <v>90</v>
      </c>
      <c r="AI82" s="79" t="s">
        <v>90</v>
      </c>
      <c r="AJ82" s="79" t="s">
        <v>90</v>
      </c>
      <c r="AK82" s="80"/>
      <c r="AL82" s="80"/>
      <c r="AM82" s="80"/>
    </row>
    <row r="83" spans="1:39" s="35" customFormat="1" ht="26.25" customHeight="1">
      <c r="A83" s="53"/>
      <c r="B83" s="28" t="s">
        <v>3</v>
      </c>
      <c r="C83" s="52" t="s">
        <v>142</v>
      </c>
      <c r="D83" s="52" t="s">
        <v>176</v>
      </c>
      <c r="E83" s="52" t="s">
        <v>185</v>
      </c>
      <c r="F83" s="52" t="s">
        <v>178</v>
      </c>
      <c r="G83" s="52" t="s">
        <v>191</v>
      </c>
      <c r="H83" s="47">
        <v>3131700</v>
      </c>
      <c r="I83" s="52" t="s">
        <v>76</v>
      </c>
      <c r="J83" s="29" t="s">
        <v>76</v>
      </c>
      <c r="K83" s="71" t="s">
        <v>180</v>
      </c>
      <c r="L83" s="72" t="s">
        <v>78</v>
      </c>
      <c r="M83" s="52" t="str">
        <f t="shared" si="4"/>
        <v>Amparar el pago de la cuota de membresía de la Asociación Red Colombiana de Facultades de Deporte, Educación Física y Recreación - ARCOFADER</v>
      </c>
      <c r="N83" s="31">
        <v>1</v>
      </c>
      <c r="O83" s="31">
        <v>1</v>
      </c>
      <c r="P83" s="73">
        <v>11</v>
      </c>
      <c r="Q83" s="74" t="s">
        <v>79</v>
      </c>
      <c r="R83" s="74" t="s">
        <v>80</v>
      </c>
      <c r="S83" s="81" t="s">
        <v>14</v>
      </c>
      <c r="T83" s="75">
        <f t="shared" si="3"/>
        <v>3131700</v>
      </c>
      <c r="U83" s="76">
        <f t="shared" si="1"/>
        <v>3131700</v>
      </c>
      <c r="V83" s="31" t="s">
        <v>76</v>
      </c>
      <c r="W83" s="31" t="s">
        <v>81</v>
      </c>
      <c r="X83" s="77" t="s">
        <v>82</v>
      </c>
      <c r="Y83" s="32" t="s">
        <v>83</v>
      </c>
      <c r="Z83" s="33" t="s">
        <v>181</v>
      </c>
      <c r="AA83" s="30" t="s">
        <v>84</v>
      </c>
      <c r="AB83" s="78" t="s">
        <v>85</v>
      </c>
      <c r="AC83" s="31" t="s">
        <v>76</v>
      </c>
      <c r="AD83" s="31" t="s">
        <v>86</v>
      </c>
      <c r="AE83" s="79" t="s">
        <v>87</v>
      </c>
      <c r="AF83" s="79" t="s">
        <v>88</v>
      </c>
      <c r="AG83" s="79" t="s">
        <v>89</v>
      </c>
      <c r="AH83" s="79" t="s">
        <v>90</v>
      </c>
      <c r="AI83" s="79" t="s">
        <v>90</v>
      </c>
      <c r="AJ83" s="79" t="s">
        <v>90</v>
      </c>
      <c r="AK83" s="80"/>
      <c r="AL83" s="80"/>
      <c r="AM83" s="80"/>
    </row>
    <row r="84" spans="1:39" s="35" customFormat="1" ht="26.25" customHeight="1">
      <c r="A84" s="53"/>
      <c r="B84" s="28" t="s">
        <v>3</v>
      </c>
      <c r="C84" s="52" t="s">
        <v>142</v>
      </c>
      <c r="D84" s="52" t="s">
        <v>176</v>
      </c>
      <c r="E84" s="52" t="s">
        <v>185</v>
      </c>
      <c r="F84" s="52" t="s">
        <v>178</v>
      </c>
      <c r="G84" s="52" t="s">
        <v>192</v>
      </c>
      <c r="H84" s="47">
        <f>29876000-2400000</f>
        <v>27476000</v>
      </c>
      <c r="I84" s="52" t="s">
        <v>76</v>
      </c>
      <c r="J84" s="29" t="s">
        <v>76</v>
      </c>
      <c r="K84" s="71" t="s">
        <v>180</v>
      </c>
      <c r="L84" s="72" t="s">
        <v>78</v>
      </c>
      <c r="M84" s="52" t="str">
        <f t="shared" si="4"/>
        <v xml:space="preserve">Amparar el pago de la cuota de sostenimiento de la Asociación Colombiana de Universidades  - ASCUN
</v>
      </c>
      <c r="N84" s="31">
        <v>1</v>
      </c>
      <c r="O84" s="31">
        <v>1</v>
      </c>
      <c r="P84" s="73">
        <v>11</v>
      </c>
      <c r="Q84" s="74" t="s">
        <v>79</v>
      </c>
      <c r="R84" s="74" t="s">
        <v>80</v>
      </c>
      <c r="S84" s="81" t="s">
        <v>14</v>
      </c>
      <c r="T84" s="75">
        <f t="shared" si="3"/>
        <v>27476000</v>
      </c>
      <c r="U84" s="76">
        <f t="shared" si="1"/>
        <v>27476000</v>
      </c>
      <c r="V84" s="31" t="s">
        <v>76</v>
      </c>
      <c r="W84" s="31" t="s">
        <v>81</v>
      </c>
      <c r="X84" s="77" t="s">
        <v>82</v>
      </c>
      <c r="Y84" s="32" t="s">
        <v>83</v>
      </c>
      <c r="Z84" s="33" t="s">
        <v>181</v>
      </c>
      <c r="AA84" s="30" t="s">
        <v>84</v>
      </c>
      <c r="AB84" s="78" t="s">
        <v>85</v>
      </c>
      <c r="AC84" s="31" t="s">
        <v>76</v>
      </c>
      <c r="AD84" s="31" t="s">
        <v>86</v>
      </c>
      <c r="AE84" s="79" t="s">
        <v>87</v>
      </c>
      <c r="AF84" s="79" t="s">
        <v>88</v>
      </c>
      <c r="AG84" s="79" t="s">
        <v>89</v>
      </c>
      <c r="AH84" s="79" t="s">
        <v>90</v>
      </c>
      <c r="AI84" s="79" t="s">
        <v>90</v>
      </c>
      <c r="AJ84" s="79" t="s">
        <v>90</v>
      </c>
      <c r="AK84" s="80"/>
      <c r="AL84" s="80"/>
      <c r="AM84" s="80"/>
    </row>
    <row r="85" spans="1:39" s="35" customFormat="1" ht="26.25" customHeight="1">
      <c r="A85" s="53"/>
      <c r="B85" s="28" t="s">
        <v>3</v>
      </c>
      <c r="C85" s="52" t="s">
        <v>142</v>
      </c>
      <c r="D85" s="52" t="s">
        <v>176</v>
      </c>
      <c r="E85" s="52" t="s">
        <v>185</v>
      </c>
      <c r="F85" s="52" t="s">
        <v>178</v>
      </c>
      <c r="G85" s="52" t="s">
        <v>193</v>
      </c>
      <c r="H85" s="47">
        <v>4400963</v>
      </c>
      <c r="I85" s="52" t="s">
        <v>76</v>
      </c>
      <c r="J85" s="29" t="s">
        <v>76</v>
      </c>
      <c r="K85" s="71" t="s">
        <v>180</v>
      </c>
      <c r="L85" s="72" t="s">
        <v>78</v>
      </c>
      <c r="M85" s="52" t="str">
        <f t="shared" si="4"/>
        <v xml:space="preserve">Amparar el pago cuota anual de las actividades de Bienestar Universitario de la Universidad Pedagógica Nacional a la Asociación Colombiana de Universidades “ASCUN” 
</v>
      </c>
      <c r="N85" s="31">
        <v>1</v>
      </c>
      <c r="O85" s="31">
        <v>1</v>
      </c>
      <c r="P85" s="73">
        <v>11</v>
      </c>
      <c r="Q85" s="74" t="s">
        <v>79</v>
      </c>
      <c r="R85" s="74" t="s">
        <v>80</v>
      </c>
      <c r="S85" s="81" t="s">
        <v>14</v>
      </c>
      <c r="T85" s="75">
        <f t="shared" si="3"/>
        <v>4400963</v>
      </c>
      <c r="U85" s="76">
        <f t="shared" si="1"/>
        <v>4400963</v>
      </c>
      <c r="V85" s="31" t="s">
        <v>76</v>
      </c>
      <c r="W85" s="31" t="s">
        <v>81</v>
      </c>
      <c r="X85" s="77" t="s">
        <v>82</v>
      </c>
      <c r="Y85" s="32" t="s">
        <v>83</v>
      </c>
      <c r="Z85" s="33" t="s">
        <v>181</v>
      </c>
      <c r="AA85" s="30" t="s">
        <v>84</v>
      </c>
      <c r="AB85" s="78" t="s">
        <v>85</v>
      </c>
      <c r="AC85" s="31" t="s">
        <v>76</v>
      </c>
      <c r="AD85" s="31" t="s">
        <v>86</v>
      </c>
      <c r="AE85" s="79" t="s">
        <v>87</v>
      </c>
      <c r="AF85" s="79" t="s">
        <v>88</v>
      </c>
      <c r="AG85" s="79" t="s">
        <v>89</v>
      </c>
      <c r="AH85" s="79" t="s">
        <v>90</v>
      </c>
      <c r="AI85" s="79" t="s">
        <v>90</v>
      </c>
      <c r="AJ85" s="79" t="s">
        <v>90</v>
      </c>
      <c r="AK85" s="80"/>
      <c r="AL85" s="80"/>
      <c r="AM85" s="80"/>
    </row>
    <row r="86" spans="1:39" s="35" customFormat="1" ht="26.25" customHeight="1">
      <c r="A86" s="53"/>
      <c r="B86" s="28" t="s">
        <v>3</v>
      </c>
      <c r="C86" s="52" t="s">
        <v>142</v>
      </c>
      <c r="D86" s="52" t="s">
        <v>176</v>
      </c>
      <c r="E86" s="52" t="s">
        <v>185</v>
      </c>
      <c r="F86" s="52" t="s">
        <v>178</v>
      </c>
      <c r="G86" s="52" t="s">
        <v>194</v>
      </c>
      <c r="H86" s="47">
        <v>22395868</v>
      </c>
      <c r="I86" s="52" t="s">
        <v>76</v>
      </c>
      <c r="J86" s="29" t="s">
        <v>76</v>
      </c>
      <c r="K86" s="71" t="s">
        <v>180</v>
      </c>
      <c r="L86" s="72" t="s">
        <v>78</v>
      </c>
      <c r="M86" s="52" t="str">
        <f t="shared" si="4"/>
        <v>Amparar el pago en la participación en las actividades deportivas - torneos estudiantiles, a la Asociación Colombiana de Universidades “ASCUN”</v>
      </c>
      <c r="N86" s="31">
        <v>1</v>
      </c>
      <c r="O86" s="31">
        <v>1</v>
      </c>
      <c r="P86" s="73">
        <v>11</v>
      </c>
      <c r="Q86" s="74" t="s">
        <v>79</v>
      </c>
      <c r="R86" s="74" t="s">
        <v>80</v>
      </c>
      <c r="S86" s="81" t="s">
        <v>14</v>
      </c>
      <c r="T86" s="75">
        <f t="shared" si="3"/>
        <v>22395868</v>
      </c>
      <c r="U86" s="76">
        <f t="shared" si="1"/>
        <v>22395868</v>
      </c>
      <c r="V86" s="31" t="s">
        <v>76</v>
      </c>
      <c r="W86" s="31" t="s">
        <v>81</v>
      </c>
      <c r="X86" s="77" t="s">
        <v>82</v>
      </c>
      <c r="Y86" s="32" t="s">
        <v>83</v>
      </c>
      <c r="Z86" s="33" t="s">
        <v>181</v>
      </c>
      <c r="AA86" s="30" t="s">
        <v>84</v>
      </c>
      <c r="AB86" s="78" t="s">
        <v>85</v>
      </c>
      <c r="AC86" s="31" t="s">
        <v>76</v>
      </c>
      <c r="AD86" s="31" t="s">
        <v>86</v>
      </c>
      <c r="AE86" s="79" t="s">
        <v>87</v>
      </c>
      <c r="AF86" s="79" t="s">
        <v>88</v>
      </c>
      <c r="AG86" s="79" t="s">
        <v>89</v>
      </c>
      <c r="AH86" s="79" t="s">
        <v>90</v>
      </c>
      <c r="AI86" s="79" t="s">
        <v>90</v>
      </c>
      <c r="AJ86" s="79" t="s">
        <v>90</v>
      </c>
      <c r="AK86" s="80"/>
      <c r="AL86" s="80"/>
      <c r="AM86" s="80"/>
    </row>
    <row r="87" spans="1:39" s="35" customFormat="1" ht="26.25" customHeight="1">
      <c r="A87" s="53"/>
      <c r="B87" s="28" t="s">
        <v>3</v>
      </c>
      <c r="C87" s="52" t="s">
        <v>142</v>
      </c>
      <c r="D87" s="52" t="s">
        <v>176</v>
      </c>
      <c r="E87" s="52" t="s">
        <v>185</v>
      </c>
      <c r="F87" s="52" t="s">
        <v>178</v>
      </c>
      <c r="G87" s="52" t="s">
        <v>195</v>
      </c>
      <c r="H87" s="47">
        <f>6263400+740220</f>
        <v>7003620</v>
      </c>
      <c r="I87" s="52" t="s">
        <v>76</v>
      </c>
      <c r="J87" s="29" t="s">
        <v>429</v>
      </c>
      <c r="K87" s="71" t="s">
        <v>180</v>
      </c>
      <c r="L87" s="72" t="s">
        <v>78</v>
      </c>
      <c r="M87" s="52" t="str">
        <f t="shared" si="4"/>
        <v xml:space="preserve">Amparar el pago de la cuota de la membresía de la Red Colombiana de Formación Ambiental - RCFA, </v>
      </c>
      <c r="N87" s="31">
        <v>1</v>
      </c>
      <c r="O87" s="31">
        <v>1</v>
      </c>
      <c r="P87" s="73">
        <v>11</v>
      </c>
      <c r="Q87" s="74" t="s">
        <v>79</v>
      </c>
      <c r="R87" s="74" t="s">
        <v>80</v>
      </c>
      <c r="S87" s="81" t="s">
        <v>14</v>
      </c>
      <c r="T87" s="75">
        <f t="shared" si="3"/>
        <v>7003620</v>
      </c>
      <c r="U87" s="76">
        <f t="shared" si="1"/>
        <v>7003620</v>
      </c>
      <c r="V87" s="31" t="s">
        <v>76</v>
      </c>
      <c r="W87" s="31" t="s">
        <v>81</v>
      </c>
      <c r="X87" s="77" t="s">
        <v>82</v>
      </c>
      <c r="Y87" s="32" t="s">
        <v>83</v>
      </c>
      <c r="Z87" s="33" t="s">
        <v>181</v>
      </c>
      <c r="AA87" s="30" t="s">
        <v>84</v>
      </c>
      <c r="AB87" s="78" t="s">
        <v>85</v>
      </c>
      <c r="AC87" s="31" t="s">
        <v>76</v>
      </c>
      <c r="AD87" s="31" t="s">
        <v>86</v>
      </c>
      <c r="AE87" s="79" t="s">
        <v>87</v>
      </c>
      <c r="AF87" s="79" t="s">
        <v>88</v>
      </c>
      <c r="AG87" s="79" t="s">
        <v>89</v>
      </c>
      <c r="AH87" s="79" t="s">
        <v>90</v>
      </c>
      <c r="AI87" s="79" t="s">
        <v>90</v>
      </c>
      <c r="AJ87" s="79" t="s">
        <v>90</v>
      </c>
      <c r="AK87" s="80"/>
      <c r="AL87" s="80"/>
      <c r="AM87" s="80"/>
    </row>
    <row r="88" spans="1:39" s="35" customFormat="1" ht="26.25" customHeight="1">
      <c r="A88" s="53"/>
      <c r="B88" s="28" t="s">
        <v>3</v>
      </c>
      <c r="C88" s="52" t="s">
        <v>142</v>
      </c>
      <c r="D88" s="52" t="s">
        <v>176</v>
      </c>
      <c r="E88" s="52" t="s">
        <v>185</v>
      </c>
      <c r="F88" s="52" t="s">
        <v>178</v>
      </c>
      <c r="G88" s="150" t="s">
        <v>875</v>
      </c>
      <c r="H88" s="47">
        <f>4697550+555165</f>
        <v>5252715</v>
      </c>
      <c r="I88" s="52" t="s">
        <v>76</v>
      </c>
      <c r="J88" s="29" t="s">
        <v>76</v>
      </c>
      <c r="K88" s="71" t="s">
        <v>180</v>
      </c>
      <c r="L88" s="72" t="s">
        <v>78</v>
      </c>
      <c r="M88" s="52" t="str">
        <f t="shared" si="4"/>
        <v>Amparar el pago de la cuota de sostenimiento de la Red Colombiana de Posgrados- RCP, correspondiente al año 2026.</v>
      </c>
      <c r="N88" s="31">
        <v>1</v>
      </c>
      <c r="O88" s="31">
        <v>1</v>
      </c>
      <c r="P88" s="73">
        <v>11</v>
      </c>
      <c r="Q88" s="74" t="s">
        <v>79</v>
      </c>
      <c r="R88" s="74" t="s">
        <v>80</v>
      </c>
      <c r="S88" s="81" t="s">
        <v>14</v>
      </c>
      <c r="T88" s="75">
        <f t="shared" si="3"/>
        <v>5252715</v>
      </c>
      <c r="U88" s="76">
        <f t="shared" si="1"/>
        <v>5252715</v>
      </c>
      <c r="V88" s="31" t="s">
        <v>76</v>
      </c>
      <c r="W88" s="31" t="s">
        <v>81</v>
      </c>
      <c r="X88" s="77" t="s">
        <v>82</v>
      </c>
      <c r="Y88" s="32" t="s">
        <v>83</v>
      </c>
      <c r="Z88" s="33" t="s">
        <v>181</v>
      </c>
      <c r="AA88" s="30" t="s">
        <v>84</v>
      </c>
      <c r="AB88" s="78" t="s">
        <v>85</v>
      </c>
      <c r="AC88" s="31" t="s">
        <v>76</v>
      </c>
      <c r="AD88" s="31" t="s">
        <v>86</v>
      </c>
      <c r="AE88" s="79" t="s">
        <v>87</v>
      </c>
      <c r="AF88" s="79" t="s">
        <v>88</v>
      </c>
      <c r="AG88" s="79" t="s">
        <v>89</v>
      </c>
      <c r="AH88" s="79" t="s">
        <v>90</v>
      </c>
      <c r="AI88" s="79" t="s">
        <v>90</v>
      </c>
      <c r="AJ88" s="79" t="s">
        <v>90</v>
      </c>
      <c r="AK88" s="80"/>
      <c r="AL88" s="80"/>
      <c r="AM88" s="80"/>
    </row>
    <row r="89" spans="1:39" s="35" customFormat="1" ht="26.25" customHeight="1">
      <c r="A89" s="53"/>
      <c r="B89" s="28" t="s">
        <v>3</v>
      </c>
      <c r="C89" s="52" t="s">
        <v>142</v>
      </c>
      <c r="D89" s="52" t="s">
        <v>176</v>
      </c>
      <c r="E89" s="52" t="s">
        <v>185</v>
      </c>
      <c r="F89" s="52" t="s">
        <v>178</v>
      </c>
      <c r="G89" s="52" t="s">
        <v>196</v>
      </c>
      <c r="H89" s="47">
        <f>6741280-555165</f>
        <v>6186115</v>
      </c>
      <c r="I89" s="52" t="s">
        <v>76</v>
      </c>
      <c r="J89" s="29" t="s">
        <v>76</v>
      </c>
      <c r="K89" s="71" t="s">
        <v>180</v>
      </c>
      <c r="L89" s="72" t="s">
        <v>78</v>
      </c>
      <c r="M89" s="52" t="str">
        <f t="shared" si="4"/>
        <v>Amparar el pago de suscripción a la Sociedad de Autores y Compositores SAYCO, necesario para el funcionamiento de la Emisora Pedagógica Radio.</v>
      </c>
      <c r="N89" s="31">
        <v>1</v>
      </c>
      <c r="O89" s="31">
        <v>1</v>
      </c>
      <c r="P89" s="73">
        <v>11</v>
      </c>
      <c r="Q89" s="74" t="s">
        <v>79</v>
      </c>
      <c r="R89" s="74" t="s">
        <v>80</v>
      </c>
      <c r="S89" s="81" t="s">
        <v>14</v>
      </c>
      <c r="T89" s="75">
        <f t="shared" si="3"/>
        <v>6186115</v>
      </c>
      <c r="U89" s="76">
        <f t="shared" si="1"/>
        <v>6186115</v>
      </c>
      <c r="V89" s="31" t="s">
        <v>76</v>
      </c>
      <c r="W89" s="31" t="s">
        <v>81</v>
      </c>
      <c r="X89" s="77" t="s">
        <v>82</v>
      </c>
      <c r="Y89" s="32" t="s">
        <v>83</v>
      </c>
      <c r="Z89" s="33" t="s">
        <v>181</v>
      </c>
      <c r="AA89" s="30" t="s">
        <v>84</v>
      </c>
      <c r="AB89" s="78" t="s">
        <v>85</v>
      </c>
      <c r="AC89" s="31" t="s">
        <v>76</v>
      </c>
      <c r="AD89" s="31" t="s">
        <v>86</v>
      </c>
      <c r="AE89" s="79" t="s">
        <v>87</v>
      </c>
      <c r="AF89" s="79" t="s">
        <v>88</v>
      </c>
      <c r="AG89" s="79" t="s">
        <v>89</v>
      </c>
      <c r="AH89" s="79" t="s">
        <v>90</v>
      </c>
      <c r="AI89" s="79" t="s">
        <v>90</v>
      </c>
      <c r="AJ89" s="79" t="s">
        <v>90</v>
      </c>
      <c r="AK89" s="80"/>
      <c r="AL89" s="80"/>
      <c r="AM89" s="80"/>
    </row>
    <row r="90" spans="1:39" s="35" customFormat="1" ht="26.25" customHeight="1">
      <c r="A90" s="53"/>
      <c r="B90" s="28" t="s">
        <v>3</v>
      </c>
      <c r="C90" s="52" t="s">
        <v>142</v>
      </c>
      <c r="D90" s="52" t="s">
        <v>176</v>
      </c>
      <c r="E90" s="52" t="s">
        <v>185</v>
      </c>
      <c r="F90" s="52" t="s">
        <v>178</v>
      </c>
      <c r="G90" s="52" t="s">
        <v>197</v>
      </c>
      <c r="H90" s="47">
        <v>9737404</v>
      </c>
      <c r="I90" s="52" t="s">
        <v>76</v>
      </c>
      <c r="J90" s="29" t="s">
        <v>76</v>
      </c>
      <c r="K90" s="71" t="s">
        <v>180</v>
      </c>
      <c r="L90" s="72" t="s">
        <v>78</v>
      </c>
      <c r="M90" s="52" t="str">
        <f t="shared" si="4"/>
        <v>Amparar el pago de suscripción a la Asociación Colombiana de Intérpretes y Productores Fonográficos ACINPRO, necesario para el funcionamiento de la Emisora Pedagógica Radio.</v>
      </c>
      <c r="N90" s="31">
        <v>1</v>
      </c>
      <c r="O90" s="31">
        <v>1</v>
      </c>
      <c r="P90" s="73">
        <v>11</v>
      </c>
      <c r="Q90" s="74" t="s">
        <v>79</v>
      </c>
      <c r="R90" s="74" t="s">
        <v>80</v>
      </c>
      <c r="S90" s="81" t="s">
        <v>14</v>
      </c>
      <c r="T90" s="75">
        <f t="shared" si="3"/>
        <v>9737404</v>
      </c>
      <c r="U90" s="76">
        <f t="shared" si="1"/>
        <v>9737404</v>
      </c>
      <c r="V90" s="31" t="s">
        <v>76</v>
      </c>
      <c r="W90" s="31" t="s">
        <v>81</v>
      </c>
      <c r="X90" s="77" t="s">
        <v>82</v>
      </c>
      <c r="Y90" s="32" t="s">
        <v>83</v>
      </c>
      <c r="Z90" s="33" t="s">
        <v>181</v>
      </c>
      <c r="AA90" s="30" t="s">
        <v>84</v>
      </c>
      <c r="AB90" s="78" t="s">
        <v>85</v>
      </c>
      <c r="AC90" s="31" t="s">
        <v>76</v>
      </c>
      <c r="AD90" s="31" t="s">
        <v>86</v>
      </c>
      <c r="AE90" s="79" t="s">
        <v>87</v>
      </c>
      <c r="AF90" s="79" t="s">
        <v>88</v>
      </c>
      <c r="AG90" s="79" t="s">
        <v>89</v>
      </c>
      <c r="AH90" s="79" t="s">
        <v>90</v>
      </c>
      <c r="AI90" s="79" t="s">
        <v>90</v>
      </c>
      <c r="AJ90" s="79" t="s">
        <v>90</v>
      </c>
      <c r="AK90" s="80"/>
      <c r="AL90" s="80"/>
      <c r="AM90" s="80"/>
    </row>
    <row r="91" spans="1:39" s="35" customFormat="1" ht="26.25" customHeight="1">
      <c r="A91" s="53"/>
      <c r="B91" s="28" t="s">
        <v>3</v>
      </c>
      <c r="C91" s="52" t="s">
        <v>142</v>
      </c>
      <c r="D91" s="52" t="s">
        <v>160</v>
      </c>
      <c r="E91" s="52" t="s">
        <v>185</v>
      </c>
      <c r="F91" s="52" t="s">
        <v>178</v>
      </c>
      <c r="G91" s="52" t="s">
        <v>198</v>
      </c>
      <c r="H91" s="47">
        <v>2400000</v>
      </c>
      <c r="I91" s="52" t="s">
        <v>76</v>
      </c>
      <c r="J91" s="29" t="s">
        <v>76</v>
      </c>
      <c r="K91" s="71" t="s">
        <v>180</v>
      </c>
      <c r="L91" s="72" t="s">
        <v>78</v>
      </c>
      <c r="M91" s="228" t="str">
        <f>G91</f>
        <v>Amparar el pago de suscripción de la membresía del prefijo IPV6., en el marco del protocolo establecido por MinTIC en mediante Resolución 2710 de 2017.</v>
      </c>
      <c r="N91" s="117">
        <v>2</v>
      </c>
      <c r="O91" s="117">
        <v>2</v>
      </c>
      <c r="P91" s="118">
        <v>10</v>
      </c>
      <c r="Q91" s="74" t="s">
        <v>79</v>
      </c>
      <c r="R91" s="74" t="s">
        <v>80</v>
      </c>
      <c r="S91" s="81" t="s">
        <v>14</v>
      </c>
      <c r="T91" s="75">
        <f>H91</f>
        <v>2400000</v>
      </c>
      <c r="U91" s="76">
        <f>T91</f>
        <v>2400000</v>
      </c>
      <c r="V91" s="31" t="s">
        <v>76</v>
      </c>
      <c r="W91" s="31" t="s">
        <v>81</v>
      </c>
      <c r="X91" s="77" t="s">
        <v>82</v>
      </c>
      <c r="Y91" s="32" t="s">
        <v>83</v>
      </c>
      <c r="Z91" s="33" t="s">
        <v>3</v>
      </c>
      <c r="AA91" s="30" t="s">
        <v>84</v>
      </c>
      <c r="AB91" s="78" t="s">
        <v>85</v>
      </c>
      <c r="AC91" s="31" t="s">
        <v>76</v>
      </c>
      <c r="AD91" s="31" t="s">
        <v>86</v>
      </c>
      <c r="AE91" s="79" t="s">
        <v>87</v>
      </c>
      <c r="AF91" s="79" t="s">
        <v>88</v>
      </c>
      <c r="AG91" s="79" t="s">
        <v>89</v>
      </c>
      <c r="AH91" s="79" t="s">
        <v>90</v>
      </c>
      <c r="AI91" s="79" t="s">
        <v>90</v>
      </c>
      <c r="AJ91" s="79" t="s">
        <v>90</v>
      </c>
      <c r="AK91" s="80"/>
      <c r="AL91" s="80"/>
      <c r="AM91" s="80"/>
    </row>
    <row r="92" spans="1:39" s="35" customFormat="1" ht="26.25" customHeight="1">
      <c r="A92" s="53"/>
      <c r="B92" s="28" t="s">
        <v>3</v>
      </c>
      <c r="C92" s="52" t="s">
        <v>159</v>
      </c>
      <c r="D92" s="52" t="s">
        <v>160</v>
      </c>
      <c r="E92" s="52" t="s">
        <v>161</v>
      </c>
      <c r="F92" s="52" t="s">
        <v>10</v>
      </c>
      <c r="G92" s="52" t="s">
        <v>198</v>
      </c>
      <c r="H92" s="47">
        <v>12000000</v>
      </c>
      <c r="I92" s="52" t="s">
        <v>76</v>
      </c>
      <c r="J92" s="29" t="s">
        <v>76</v>
      </c>
      <c r="K92" s="71" t="s">
        <v>180</v>
      </c>
      <c r="L92" s="72" t="s">
        <v>78</v>
      </c>
      <c r="M92" s="229"/>
      <c r="N92" s="31">
        <v>1</v>
      </c>
      <c r="O92" s="31">
        <v>1</v>
      </c>
      <c r="P92" s="73">
        <v>11</v>
      </c>
      <c r="Q92" s="74" t="s">
        <v>79</v>
      </c>
      <c r="R92" s="74" t="s">
        <v>80</v>
      </c>
      <c r="S92" s="52" t="s">
        <v>1</v>
      </c>
      <c r="T92" s="75">
        <f t="shared" si="3"/>
        <v>12000000</v>
      </c>
      <c r="U92" s="76">
        <f t="shared" si="1"/>
        <v>12000000</v>
      </c>
      <c r="V92" s="31" t="s">
        <v>76</v>
      </c>
      <c r="W92" s="31" t="s">
        <v>81</v>
      </c>
      <c r="X92" s="77" t="s">
        <v>82</v>
      </c>
      <c r="Y92" s="32" t="s">
        <v>83</v>
      </c>
      <c r="Z92" s="33" t="s">
        <v>3</v>
      </c>
      <c r="AA92" s="30" t="s">
        <v>84</v>
      </c>
      <c r="AB92" s="78" t="s">
        <v>85</v>
      </c>
      <c r="AC92" s="31" t="s">
        <v>76</v>
      </c>
      <c r="AD92" s="31" t="s">
        <v>86</v>
      </c>
      <c r="AE92" s="79" t="s">
        <v>87</v>
      </c>
      <c r="AF92" s="79" t="s">
        <v>88</v>
      </c>
      <c r="AG92" s="79" t="s">
        <v>89</v>
      </c>
      <c r="AH92" s="79" t="s">
        <v>90</v>
      </c>
      <c r="AI92" s="79" t="s">
        <v>90</v>
      </c>
      <c r="AJ92" s="79" t="s">
        <v>90</v>
      </c>
      <c r="AK92" s="80"/>
      <c r="AL92" s="80"/>
      <c r="AM92" s="80"/>
    </row>
    <row r="93" spans="1:39" s="35" customFormat="1" ht="26.25" customHeight="1">
      <c r="A93" s="53"/>
      <c r="B93" s="28" t="s">
        <v>3</v>
      </c>
      <c r="C93" s="52" t="s">
        <v>142</v>
      </c>
      <c r="D93" s="52" t="s">
        <v>199</v>
      </c>
      <c r="E93" s="52" t="s">
        <v>200</v>
      </c>
      <c r="F93" s="52" t="s">
        <v>201</v>
      </c>
      <c r="G93" s="52" t="s">
        <v>201</v>
      </c>
      <c r="H93" s="47">
        <f>478128701-900000</f>
        <v>477228701</v>
      </c>
      <c r="I93" s="52" t="s">
        <v>76</v>
      </c>
      <c r="J93" s="29" t="s">
        <v>76</v>
      </c>
      <c r="K93" s="71" t="s">
        <v>144</v>
      </c>
      <c r="L93" s="72" t="s">
        <v>78</v>
      </c>
      <c r="M93" s="52" t="str">
        <f t="shared" si="4"/>
        <v>Gravamen a los movimientos financieros</v>
      </c>
      <c r="N93" s="31">
        <v>1</v>
      </c>
      <c r="O93" s="31">
        <v>1</v>
      </c>
      <c r="P93" s="73">
        <v>11</v>
      </c>
      <c r="Q93" s="74" t="s">
        <v>79</v>
      </c>
      <c r="R93" s="74" t="s">
        <v>80</v>
      </c>
      <c r="S93" s="52" t="s">
        <v>1</v>
      </c>
      <c r="T93" s="75">
        <f t="shared" si="3"/>
        <v>477228701</v>
      </c>
      <c r="U93" s="76">
        <f t="shared" si="1"/>
        <v>477228701</v>
      </c>
      <c r="V93" s="31" t="s">
        <v>76</v>
      </c>
      <c r="W93" s="31" t="s">
        <v>81</v>
      </c>
      <c r="X93" s="77" t="s">
        <v>82</v>
      </c>
      <c r="Y93" s="32" t="s">
        <v>83</v>
      </c>
      <c r="Z93" s="33" t="s">
        <v>3</v>
      </c>
      <c r="AA93" s="30" t="s">
        <v>84</v>
      </c>
      <c r="AB93" s="78" t="s">
        <v>85</v>
      </c>
      <c r="AC93" s="31" t="s">
        <v>76</v>
      </c>
      <c r="AD93" s="31" t="s">
        <v>86</v>
      </c>
      <c r="AE93" s="79" t="s">
        <v>87</v>
      </c>
      <c r="AF93" s="79" t="s">
        <v>88</v>
      </c>
      <c r="AG93" s="79" t="s">
        <v>89</v>
      </c>
      <c r="AH93" s="79" t="s">
        <v>90</v>
      </c>
      <c r="AI93" s="79" t="s">
        <v>90</v>
      </c>
      <c r="AJ93" s="79" t="s">
        <v>90</v>
      </c>
      <c r="AK93" s="80"/>
      <c r="AL93" s="80"/>
      <c r="AM93" s="80"/>
    </row>
    <row r="94" spans="1:39" s="35" customFormat="1" ht="26.25" customHeight="1">
      <c r="A94" s="53"/>
      <c r="B94" s="28" t="s">
        <v>3</v>
      </c>
      <c r="C94" s="52" t="s">
        <v>142</v>
      </c>
      <c r="D94" s="52" t="s">
        <v>199</v>
      </c>
      <c r="E94" s="52" t="s">
        <v>200</v>
      </c>
      <c r="F94" s="52" t="s">
        <v>201</v>
      </c>
      <c r="G94" s="52" t="s">
        <v>201</v>
      </c>
      <c r="H94" s="47">
        <f>85330136+2303356</f>
        <v>87633492</v>
      </c>
      <c r="I94" s="52" t="s">
        <v>76</v>
      </c>
      <c r="J94" s="29" t="s">
        <v>76</v>
      </c>
      <c r="K94" s="71" t="s">
        <v>144</v>
      </c>
      <c r="L94" s="72" t="s">
        <v>78</v>
      </c>
      <c r="M94" s="52" t="str">
        <f t="shared" si="4"/>
        <v>Gravamen a los movimientos financieros</v>
      </c>
      <c r="N94" s="31">
        <v>1</v>
      </c>
      <c r="O94" s="31">
        <v>1</v>
      </c>
      <c r="P94" s="73">
        <v>11</v>
      </c>
      <c r="Q94" s="74" t="s">
        <v>79</v>
      </c>
      <c r="R94" s="74" t="s">
        <v>80</v>
      </c>
      <c r="S94" s="52" t="s">
        <v>14</v>
      </c>
      <c r="T94" s="75">
        <f t="shared" si="3"/>
        <v>87633492</v>
      </c>
      <c r="U94" s="76">
        <f t="shared" si="1"/>
        <v>87633492</v>
      </c>
      <c r="V94" s="31" t="s">
        <v>76</v>
      </c>
      <c r="W94" s="31" t="s">
        <v>81</v>
      </c>
      <c r="X94" s="77" t="s">
        <v>82</v>
      </c>
      <c r="Y94" s="32" t="s">
        <v>83</v>
      </c>
      <c r="Z94" s="33" t="s">
        <v>3</v>
      </c>
      <c r="AA94" s="30" t="s">
        <v>84</v>
      </c>
      <c r="AB94" s="78" t="s">
        <v>85</v>
      </c>
      <c r="AC94" s="31" t="s">
        <v>76</v>
      </c>
      <c r="AD94" s="31" t="s">
        <v>86</v>
      </c>
      <c r="AE94" s="79" t="s">
        <v>87</v>
      </c>
      <c r="AF94" s="79" t="s">
        <v>88</v>
      </c>
      <c r="AG94" s="79" t="s">
        <v>89</v>
      </c>
      <c r="AH94" s="79" t="s">
        <v>90</v>
      </c>
      <c r="AI94" s="79" t="s">
        <v>90</v>
      </c>
      <c r="AJ94" s="79" t="s">
        <v>90</v>
      </c>
      <c r="AK94" s="80"/>
      <c r="AL94" s="80"/>
      <c r="AM94" s="80"/>
    </row>
    <row r="95" spans="1:39" s="35" customFormat="1" ht="26.25" customHeight="1">
      <c r="A95" s="53"/>
      <c r="B95" s="28" t="s">
        <v>3</v>
      </c>
      <c r="C95" s="52" t="s">
        <v>202</v>
      </c>
      <c r="D95" s="52" t="s">
        <v>203</v>
      </c>
      <c r="E95" s="52" t="s">
        <v>146</v>
      </c>
      <c r="F95" s="52" t="s">
        <v>147</v>
      </c>
      <c r="G95" s="52" t="s">
        <v>204</v>
      </c>
      <c r="H95" s="47">
        <v>10000000</v>
      </c>
      <c r="I95" s="52" t="s">
        <v>76</v>
      </c>
      <c r="J95" s="29" t="s">
        <v>76</v>
      </c>
      <c r="K95" s="71" t="s">
        <v>144</v>
      </c>
      <c r="L95" s="72" t="s">
        <v>78</v>
      </c>
      <c r="M95" s="52" t="str">
        <f t="shared" si="4"/>
        <v>Pago de sanciones generadas por acto administrativo por la Secretaría de Salud, Secretaría de Ambiente y demás autoridades.</v>
      </c>
      <c r="N95" s="31">
        <v>1</v>
      </c>
      <c r="O95" s="31">
        <v>1</v>
      </c>
      <c r="P95" s="73">
        <v>11</v>
      </c>
      <c r="Q95" s="74" t="s">
        <v>79</v>
      </c>
      <c r="R95" s="74" t="s">
        <v>80</v>
      </c>
      <c r="S95" s="52" t="s">
        <v>14</v>
      </c>
      <c r="T95" s="75">
        <f t="shared" si="3"/>
        <v>10000000</v>
      </c>
      <c r="U95" s="76">
        <f t="shared" si="1"/>
        <v>10000000</v>
      </c>
      <c r="V95" s="31" t="s">
        <v>76</v>
      </c>
      <c r="W95" s="31" t="s">
        <v>81</v>
      </c>
      <c r="X95" s="77" t="s">
        <v>82</v>
      </c>
      <c r="Y95" s="32" t="s">
        <v>83</v>
      </c>
      <c r="Z95" s="33" t="s">
        <v>3</v>
      </c>
      <c r="AA95" s="30" t="s">
        <v>84</v>
      </c>
      <c r="AB95" s="78" t="s">
        <v>85</v>
      </c>
      <c r="AC95" s="31" t="s">
        <v>76</v>
      </c>
      <c r="AD95" s="31" t="s">
        <v>86</v>
      </c>
      <c r="AE95" s="79" t="s">
        <v>87</v>
      </c>
      <c r="AF95" s="79" t="s">
        <v>88</v>
      </c>
      <c r="AG95" s="79" t="s">
        <v>89</v>
      </c>
      <c r="AH95" s="79" t="s">
        <v>90</v>
      </c>
      <c r="AI95" s="79" t="s">
        <v>90</v>
      </c>
      <c r="AJ95" s="79" t="s">
        <v>90</v>
      </c>
      <c r="AK95" s="80"/>
      <c r="AL95" s="80"/>
      <c r="AM95" s="80"/>
    </row>
    <row r="96" spans="1:39" s="35" customFormat="1" ht="26.25" customHeight="1">
      <c r="A96" s="53"/>
      <c r="B96" s="28" t="s">
        <v>3</v>
      </c>
      <c r="C96" s="52" t="s">
        <v>202</v>
      </c>
      <c r="D96" s="52" t="s">
        <v>203</v>
      </c>
      <c r="E96" s="52" t="s">
        <v>7</v>
      </c>
      <c r="F96" s="52" t="s">
        <v>8</v>
      </c>
      <c r="G96" s="52" t="s">
        <v>205</v>
      </c>
      <c r="H96" s="47">
        <v>2940806</v>
      </c>
      <c r="I96" s="52" t="s">
        <v>76</v>
      </c>
      <c r="J96" s="29" t="s">
        <v>76</v>
      </c>
      <c r="K96" s="71" t="s">
        <v>144</v>
      </c>
      <c r="L96" s="72" t="s">
        <v>78</v>
      </c>
      <c r="M96" s="52" t="str">
        <f t="shared" si="4"/>
        <v>Amparar el pago de seguimiento y evaluación requeridos para la ejecución de conceptos técnicos forestales.</v>
      </c>
      <c r="N96" s="31">
        <v>1</v>
      </c>
      <c r="O96" s="31">
        <v>1</v>
      </c>
      <c r="P96" s="73">
        <v>11</v>
      </c>
      <c r="Q96" s="74" t="s">
        <v>79</v>
      </c>
      <c r="R96" s="74" t="s">
        <v>80</v>
      </c>
      <c r="S96" s="52" t="s">
        <v>1</v>
      </c>
      <c r="T96" s="75">
        <f t="shared" si="3"/>
        <v>2940806</v>
      </c>
      <c r="U96" s="76">
        <f t="shared" si="1"/>
        <v>2940806</v>
      </c>
      <c r="V96" s="31" t="s">
        <v>76</v>
      </c>
      <c r="W96" s="31" t="s">
        <v>81</v>
      </c>
      <c r="X96" s="77" t="s">
        <v>82</v>
      </c>
      <c r="Y96" s="32" t="s">
        <v>83</v>
      </c>
      <c r="Z96" s="33" t="s">
        <v>3</v>
      </c>
      <c r="AA96" s="30" t="s">
        <v>84</v>
      </c>
      <c r="AB96" s="78" t="s">
        <v>85</v>
      </c>
      <c r="AC96" s="31" t="s">
        <v>76</v>
      </c>
      <c r="AD96" s="31" t="s">
        <v>86</v>
      </c>
      <c r="AE96" s="79" t="s">
        <v>87</v>
      </c>
      <c r="AF96" s="79" t="s">
        <v>88</v>
      </c>
      <c r="AG96" s="79" t="s">
        <v>89</v>
      </c>
      <c r="AH96" s="79" t="s">
        <v>90</v>
      </c>
      <c r="AI96" s="79" t="s">
        <v>90</v>
      </c>
      <c r="AJ96" s="79" t="s">
        <v>90</v>
      </c>
      <c r="AK96" s="80"/>
      <c r="AL96" s="80"/>
      <c r="AM96" s="80"/>
    </row>
    <row r="97" spans="1:39" s="35" customFormat="1" ht="26.25" customHeight="1">
      <c r="A97" s="53"/>
      <c r="B97" s="28" t="s">
        <v>15</v>
      </c>
      <c r="C97" s="52" t="s">
        <v>206</v>
      </c>
      <c r="D97" s="52" t="s">
        <v>16</v>
      </c>
      <c r="E97" s="52" t="s">
        <v>11</v>
      </c>
      <c r="F97" s="52" t="s">
        <v>12</v>
      </c>
      <c r="G97" s="52" t="s">
        <v>207</v>
      </c>
      <c r="H97" s="47">
        <v>500000</v>
      </c>
      <c r="I97" s="52" t="s">
        <v>76</v>
      </c>
      <c r="J97" s="29" t="s">
        <v>76</v>
      </c>
      <c r="K97" s="71" t="s">
        <v>144</v>
      </c>
      <c r="L97" s="72" t="s">
        <v>78</v>
      </c>
      <c r="M97" s="52" t="str">
        <f t="shared" si="4"/>
        <v>Amparar el pago de la inscripción del Centro de Egresados de la UPN al Encuentro Nacional de Egresados.</v>
      </c>
      <c r="N97" s="31">
        <v>1</v>
      </c>
      <c r="O97" s="31">
        <v>1</v>
      </c>
      <c r="P97" s="73">
        <v>11</v>
      </c>
      <c r="Q97" s="74" t="s">
        <v>79</v>
      </c>
      <c r="R97" s="74" t="s">
        <v>80</v>
      </c>
      <c r="S97" s="52" t="s">
        <v>14</v>
      </c>
      <c r="T97" s="75">
        <f t="shared" si="3"/>
        <v>500000</v>
      </c>
      <c r="U97" s="76">
        <f t="shared" si="1"/>
        <v>500000</v>
      </c>
      <c r="V97" s="31" t="s">
        <v>76</v>
      </c>
      <c r="W97" s="31" t="s">
        <v>81</v>
      </c>
      <c r="X97" s="77" t="s">
        <v>82</v>
      </c>
      <c r="Y97" s="32" t="s">
        <v>83</v>
      </c>
      <c r="Z97" s="33" t="s">
        <v>15</v>
      </c>
      <c r="AA97" s="30" t="s">
        <v>84</v>
      </c>
      <c r="AB97" s="78" t="s">
        <v>85</v>
      </c>
      <c r="AC97" s="31" t="s">
        <v>76</v>
      </c>
      <c r="AD97" s="31" t="s">
        <v>86</v>
      </c>
      <c r="AE97" s="79" t="s">
        <v>87</v>
      </c>
      <c r="AF97" s="79" t="s">
        <v>88</v>
      </c>
      <c r="AG97" s="79" t="s">
        <v>89</v>
      </c>
      <c r="AH97" s="79" t="s">
        <v>90</v>
      </c>
      <c r="AI97" s="79" t="s">
        <v>90</v>
      </c>
      <c r="AJ97" s="79" t="s">
        <v>90</v>
      </c>
      <c r="AK97" s="80"/>
      <c r="AL97" s="80"/>
      <c r="AM97" s="80"/>
    </row>
    <row r="98" spans="1:39" s="35" customFormat="1" ht="26.25" customHeight="1">
      <c r="A98" s="53"/>
      <c r="B98" s="28" t="s">
        <v>3</v>
      </c>
      <c r="C98" s="52" t="s">
        <v>142</v>
      </c>
      <c r="D98" s="52" t="s">
        <v>199</v>
      </c>
      <c r="E98" s="52" t="s">
        <v>7</v>
      </c>
      <c r="F98" s="52" t="s">
        <v>8</v>
      </c>
      <c r="G98" s="52" t="s">
        <v>208</v>
      </c>
      <c r="H98" s="47">
        <v>50000000</v>
      </c>
      <c r="I98" s="52" t="s">
        <v>76</v>
      </c>
      <c r="J98" s="29" t="s">
        <v>76</v>
      </c>
      <c r="K98" s="71" t="s">
        <v>144</v>
      </c>
      <c r="L98" s="72" t="s">
        <v>78</v>
      </c>
      <c r="M98" s="52" t="str">
        <f t="shared" si="4"/>
        <v>Amparar los gastos bancarios vigencia 2026 de las operaciones que debe realizar la Universidad Pedagógica Nacional y que cobran las entidades bancarias que no se contemplan en la reciprocidad.</v>
      </c>
      <c r="N98" s="31">
        <v>1</v>
      </c>
      <c r="O98" s="31">
        <v>1</v>
      </c>
      <c r="P98" s="73">
        <v>11</v>
      </c>
      <c r="Q98" s="74" t="s">
        <v>79</v>
      </c>
      <c r="R98" s="74" t="s">
        <v>80</v>
      </c>
      <c r="S98" s="81" t="s">
        <v>1</v>
      </c>
      <c r="T98" s="75">
        <f t="shared" si="3"/>
        <v>50000000</v>
      </c>
      <c r="U98" s="76">
        <f t="shared" si="1"/>
        <v>50000000</v>
      </c>
      <c r="V98" s="31" t="s">
        <v>76</v>
      </c>
      <c r="W98" s="31" t="s">
        <v>81</v>
      </c>
      <c r="X98" s="77" t="s">
        <v>82</v>
      </c>
      <c r="Y98" s="32" t="s">
        <v>83</v>
      </c>
      <c r="Z98" s="33" t="s">
        <v>3</v>
      </c>
      <c r="AA98" s="30" t="s">
        <v>84</v>
      </c>
      <c r="AB98" s="78" t="s">
        <v>85</v>
      </c>
      <c r="AC98" s="31" t="s">
        <v>76</v>
      </c>
      <c r="AD98" s="31" t="s">
        <v>86</v>
      </c>
      <c r="AE98" s="79" t="s">
        <v>87</v>
      </c>
      <c r="AF98" s="79" t="s">
        <v>88</v>
      </c>
      <c r="AG98" s="79" t="s">
        <v>89</v>
      </c>
      <c r="AH98" s="79" t="s">
        <v>90</v>
      </c>
      <c r="AI98" s="79" t="s">
        <v>90</v>
      </c>
      <c r="AJ98" s="79" t="s">
        <v>90</v>
      </c>
      <c r="AK98" s="80"/>
      <c r="AL98" s="80"/>
      <c r="AM98" s="80"/>
    </row>
    <row r="99" spans="1:39" s="35" customFormat="1" ht="26.25" customHeight="1">
      <c r="A99" s="53"/>
      <c r="B99" s="28" t="s">
        <v>27</v>
      </c>
      <c r="C99" s="52" t="s">
        <v>209</v>
      </c>
      <c r="D99" s="52" t="s">
        <v>210</v>
      </c>
      <c r="E99" s="52" t="s">
        <v>7</v>
      </c>
      <c r="F99" s="52" t="s">
        <v>8</v>
      </c>
      <c r="G99" s="52" t="s">
        <v>211</v>
      </c>
      <c r="H99" s="47">
        <v>15000000</v>
      </c>
      <c r="I99" s="52" t="s">
        <v>76</v>
      </c>
      <c r="J99" s="29" t="s">
        <v>76</v>
      </c>
      <c r="K99" s="71" t="s">
        <v>212</v>
      </c>
      <c r="L99" s="72" t="s">
        <v>78</v>
      </c>
      <c r="M99" s="52" t="str">
        <f t="shared" si="4"/>
        <v>Amparar la Inscripción de la participación en Expo Estudiante 2026</v>
      </c>
      <c r="N99" s="31">
        <v>1</v>
      </c>
      <c r="O99" s="31">
        <v>1</v>
      </c>
      <c r="P99" s="73">
        <v>11</v>
      </c>
      <c r="Q99" s="74" t="s">
        <v>79</v>
      </c>
      <c r="R99" s="74" t="s">
        <v>80</v>
      </c>
      <c r="S99" s="52" t="s">
        <v>1</v>
      </c>
      <c r="T99" s="75">
        <f t="shared" si="3"/>
        <v>15000000</v>
      </c>
      <c r="U99" s="76">
        <f t="shared" si="1"/>
        <v>15000000</v>
      </c>
      <c r="V99" s="31" t="s">
        <v>76</v>
      </c>
      <c r="W99" s="31" t="s">
        <v>81</v>
      </c>
      <c r="X99" s="77" t="s">
        <v>82</v>
      </c>
      <c r="Y99" s="32" t="s">
        <v>83</v>
      </c>
      <c r="Z99" s="33" t="s">
        <v>27</v>
      </c>
      <c r="AA99" s="30" t="s">
        <v>84</v>
      </c>
      <c r="AB99" s="78" t="s">
        <v>85</v>
      </c>
      <c r="AC99" s="31" t="s">
        <v>76</v>
      </c>
      <c r="AD99" s="31" t="s">
        <v>86</v>
      </c>
      <c r="AE99" s="79" t="s">
        <v>87</v>
      </c>
      <c r="AF99" s="79" t="s">
        <v>88</v>
      </c>
      <c r="AG99" s="79" t="s">
        <v>89</v>
      </c>
      <c r="AH99" s="79" t="s">
        <v>90</v>
      </c>
      <c r="AI99" s="79" t="s">
        <v>90</v>
      </c>
      <c r="AJ99" s="79" t="s">
        <v>90</v>
      </c>
      <c r="AK99" s="80"/>
      <c r="AL99" s="80"/>
      <c r="AM99" s="80"/>
    </row>
    <row r="100" spans="1:39" s="35" customFormat="1" ht="26.25" customHeight="1">
      <c r="A100" s="53"/>
      <c r="B100" s="28" t="s">
        <v>3</v>
      </c>
      <c r="C100" s="52" t="s">
        <v>213</v>
      </c>
      <c r="D100" s="52" t="s">
        <v>214</v>
      </c>
      <c r="E100" s="52" t="s">
        <v>13</v>
      </c>
      <c r="F100" s="52" t="s">
        <v>140</v>
      </c>
      <c r="G100" s="52" t="s">
        <v>215</v>
      </c>
      <c r="H100" s="47">
        <f>50000000+4000000</f>
        <v>54000000</v>
      </c>
      <c r="I100" s="52" t="s">
        <v>76</v>
      </c>
      <c r="J100" s="29" t="s">
        <v>76</v>
      </c>
      <c r="K100" s="71" t="s">
        <v>144</v>
      </c>
      <c r="L100" s="72" t="s">
        <v>78</v>
      </c>
      <c r="M100" s="52" t="str">
        <f t="shared" si="4"/>
        <v xml:space="preserve">Apoyo económico estudiantes </v>
      </c>
      <c r="N100" s="31">
        <v>1</v>
      </c>
      <c r="O100" s="31">
        <v>1</v>
      </c>
      <c r="P100" s="73">
        <v>11</v>
      </c>
      <c r="Q100" s="74" t="s">
        <v>79</v>
      </c>
      <c r="R100" s="74" t="s">
        <v>80</v>
      </c>
      <c r="S100" s="81" t="s">
        <v>14</v>
      </c>
      <c r="T100" s="75">
        <f t="shared" si="3"/>
        <v>54000000</v>
      </c>
      <c r="U100" s="76">
        <f t="shared" si="1"/>
        <v>54000000</v>
      </c>
      <c r="V100" s="31" t="s">
        <v>76</v>
      </c>
      <c r="W100" s="31" t="s">
        <v>81</v>
      </c>
      <c r="X100" s="77" t="s">
        <v>82</v>
      </c>
      <c r="Y100" s="32" t="s">
        <v>83</v>
      </c>
      <c r="Z100" s="33" t="s">
        <v>3</v>
      </c>
      <c r="AA100" s="30" t="s">
        <v>84</v>
      </c>
      <c r="AB100" s="78" t="s">
        <v>85</v>
      </c>
      <c r="AC100" s="31" t="s">
        <v>76</v>
      </c>
      <c r="AD100" s="31" t="s">
        <v>86</v>
      </c>
      <c r="AE100" s="79" t="s">
        <v>87</v>
      </c>
      <c r="AF100" s="79" t="s">
        <v>88</v>
      </c>
      <c r="AG100" s="79" t="s">
        <v>89</v>
      </c>
      <c r="AH100" s="79" t="s">
        <v>90</v>
      </c>
      <c r="AI100" s="79" t="s">
        <v>90</v>
      </c>
      <c r="AJ100" s="79" t="s">
        <v>90</v>
      </c>
      <c r="AK100" s="80"/>
      <c r="AL100" s="80"/>
      <c r="AM100" s="80"/>
    </row>
    <row r="101" spans="1:39" s="35" customFormat="1" ht="26.25" customHeight="1">
      <c r="A101" s="53"/>
      <c r="B101" s="28" t="s">
        <v>3</v>
      </c>
      <c r="C101" s="52" t="s">
        <v>142</v>
      </c>
      <c r="D101" s="52" t="s">
        <v>72</v>
      </c>
      <c r="E101" s="52" t="s">
        <v>4</v>
      </c>
      <c r="F101" s="52" t="s">
        <v>6</v>
      </c>
      <c r="G101" s="52" t="s">
        <v>216</v>
      </c>
      <c r="H101" s="47">
        <v>150000000</v>
      </c>
      <c r="I101" s="52" t="s">
        <v>76</v>
      </c>
      <c r="J101" s="29" t="s">
        <v>76</v>
      </c>
      <c r="K101" s="71" t="s">
        <v>144</v>
      </c>
      <c r="L101" s="72" t="s">
        <v>217</v>
      </c>
      <c r="M101" s="52" t="str">
        <f t="shared" si="4"/>
        <v>Adquirir los pasajes aéreos en rutas nacionales e internacionales, según requerimiento de la Universidad Pedagógica Nacional</v>
      </c>
      <c r="N101" s="31">
        <v>1</v>
      </c>
      <c r="O101" s="31">
        <v>1</v>
      </c>
      <c r="P101" s="73">
        <v>11</v>
      </c>
      <c r="Q101" s="74" t="s">
        <v>79</v>
      </c>
      <c r="R101" s="74" t="s">
        <v>80</v>
      </c>
      <c r="S101" s="81" t="s">
        <v>5</v>
      </c>
      <c r="T101" s="75">
        <f t="shared" si="3"/>
        <v>150000000</v>
      </c>
      <c r="U101" s="76">
        <f>T101</f>
        <v>150000000</v>
      </c>
      <c r="V101" s="31" t="s">
        <v>76</v>
      </c>
      <c r="W101" s="31" t="s">
        <v>81</v>
      </c>
      <c r="X101" s="77" t="s">
        <v>82</v>
      </c>
      <c r="Y101" s="32" t="s">
        <v>83</v>
      </c>
      <c r="Z101" s="33" t="s">
        <v>3</v>
      </c>
      <c r="AA101" s="30" t="s">
        <v>84</v>
      </c>
      <c r="AB101" s="78" t="s">
        <v>85</v>
      </c>
      <c r="AC101" s="31" t="s">
        <v>76</v>
      </c>
      <c r="AD101" s="31" t="s">
        <v>86</v>
      </c>
      <c r="AE101" s="79" t="s">
        <v>87</v>
      </c>
      <c r="AF101" s="79" t="s">
        <v>88</v>
      </c>
      <c r="AG101" s="79" t="s">
        <v>89</v>
      </c>
      <c r="AH101" s="79" t="s">
        <v>90</v>
      </c>
      <c r="AI101" s="79" t="s">
        <v>90</v>
      </c>
      <c r="AJ101" s="79" t="s">
        <v>90</v>
      </c>
      <c r="AK101" s="80"/>
      <c r="AL101" s="80"/>
      <c r="AM101" s="80"/>
    </row>
    <row r="102" spans="1:39" s="35" customFormat="1" ht="26.25" customHeight="1">
      <c r="A102" s="53"/>
      <c r="B102" s="28" t="s">
        <v>3</v>
      </c>
      <c r="C102" s="52" t="s">
        <v>142</v>
      </c>
      <c r="D102" s="52" t="s">
        <v>72</v>
      </c>
      <c r="E102" s="52" t="s">
        <v>218</v>
      </c>
      <c r="F102" s="52" t="s">
        <v>219</v>
      </c>
      <c r="G102" s="52" t="s">
        <v>219</v>
      </c>
      <c r="H102" s="47">
        <v>319207047</v>
      </c>
      <c r="I102" s="52" t="s">
        <v>76</v>
      </c>
      <c r="J102" s="29" t="s">
        <v>76</v>
      </c>
      <c r="K102" s="71" t="s">
        <v>144</v>
      </c>
      <c r="L102" s="72" t="s">
        <v>78</v>
      </c>
      <c r="M102" s="52" t="str">
        <f t="shared" si="4"/>
        <v>Sentencias</v>
      </c>
      <c r="N102" s="31">
        <v>1</v>
      </c>
      <c r="O102" s="31">
        <v>1</v>
      </c>
      <c r="P102" s="73">
        <v>11</v>
      </c>
      <c r="Q102" s="74" t="s">
        <v>79</v>
      </c>
      <c r="R102" s="74" t="s">
        <v>80</v>
      </c>
      <c r="S102" s="52" t="s">
        <v>14</v>
      </c>
      <c r="T102" s="75">
        <f t="shared" si="3"/>
        <v>319207047</v>
      </c>
      <c r="U102" s="76">
        <f>T102</f>
        <v>319207047</v>
      </c>
      <c r="V102" s="31" t="s">
        <v>76</v>
      </c>
      <c r="W102" s="31" t="s">
        <v>81</v>
      </c>
      <c r="X102" s="77" t="s">
        <v>82</v>
      </c>
      <c r="Y102" s="32" t="s">
        <v>83</v>
      </c>
      <c r="Z102" s="33" t="s">
        <v>3</v>
      </c>
      <c r="AA102" s="30" t="s">
        <v>84</v>
      </c>
      <c r="AB102" s="78" t="s">
        <v>85</v>
      </c>
      <c r="AC102" s="31" t="s">
        <v>76</v>
      </c>
      <c r="AD102" s="31" t="s">
        <v>86</v>
      </c>
      <c r="AE102" s="79" t="s">
        <v>87</v>
      </c>
      <c r="AF102" s="79" t="s">
        <v>88</v>
      </c>
      <c r="AG102" s="79" t="s">
        <v>89</v>
      </c>
      <c r="AH102" s="79" t="s">
        <v>90</v>
      </c>
      <c r="AI102" s="79" t="s">
        <v>90</v>
      </c>
      <c r="AJ102" s="79" t="s">
        <v>90</v>
      </c>
      <c r="AK102" s="80"/>
      <c r="AL102" s="80"/>
      <c r="AM102" s="80"/>
    </row>
    <row r="103" spans="1:39" s="35" customFormat="1" ht="26.25" customHeight="1">
      <c r="A103" s="53"/>
      <c r="B103" s="28" t="s">
        <v>3</v>
      </c>
      <c r="C103" s="52" t="s">
        <v>142</v>
      </c>
      <c r="D103" s="52" t="s">
        <v>72</v>
      </c>
      <c r="E103" s="52" t="s">
        <v>220</v>
      </c>
      <c r="F103" s="52" t="s">
        <v>221</v>
      </c>
      <c r="G103" s="52" t="s">
        <v>221</v>
      </c>
      <c r="H103" s="47">
        <v>22975680</v>
      </c>
      <c r="I103" s="52" t="s">
        <v>76</v>
      </c>
      <c r="J103" s="29" t="s">
        <v>76</v>
      </c>
      <c r="K103" s="71" t="s">
        <v>144</v>
      </c>
      <c r="L103" s="72" t="s">
        <v>78</v>
      </c>
      <c r="M103" s="52" t="str">
        <f t="shared" si="4"/>
        <v>Conciliaciones</v>
      </c>
      <c r="N103" s="31">
        <v>1</v>
      </c>
      <c r="O103" s="31">
        <v>1</v>
      </c>
      <c r="P103" s="73">
        <v>11</v>
      </c>
      <c r="Q103" s="74" t="s">
        <v>79</v>
      </c>
      <c r="R103" s="74" t="s">
        <v>80</v>
      </c>
      <c r="S103" s="52" t="s">
        <v>14</v>
      </c>
      <c r="T103" s="75">
        <f t="shared" si="3"/>
        <v>22975680</v>
      </c>
      <c r="U103" s="76">
        <f>T103</f>
        <v>22975680</v>
      </c>
      <c r="V103" s="31" t="s">
        <v>76</v>
      </c>
      <c r="W103" s="31" t="s">
        <v>81</v>
      </c>
      <c r="X103" s="77" t="s">
        <v>82</v>
      </c>
      <c r="Y103" s="32" t="s">
        <v>83</v>
      </c>
      <c r="Z103" s="33" t="s">
        <v>3</v>
      </c>
      <c r="AA103" s="30" t="s">
        <v>84</v>
      </c>
      <c r="AB103" s="78" t="s">
        <v>85</v>
      </c>
      <c r="AC103" s="31" t="s">
        <v>76</v>
      </c>
      <c r="AD103" s="31" t="s">
        <v>86</v>
      </c>
      <c r="AE103" s="79" t="s">
        <v>87</v>
      </c>
      <c r="AF103" s="79" t="s">
        <v>88</v>
      </c>
      <c r="AG103" s="79" t="s">
        <v>89</v>
      </c>
      <c r="AH103" s="79" t="s">
        <v>90</v>
      </c>
      <c r="AI103" s="79" t="s">
        <v>90</v>
      </c>
      <c r="AJ103" s="79" t="s">
        <v>90</v>
      </c>
      <c r="AK103" s="80"/>
      <c r="AL103" s="80"/>
      <c r="AM103" s="80"/>
    </row>
    <row r="104" spans="1:39" s="35" customFormat="1" ht="26.25" customHeight="1">
      <c r="A104" s="53"/>
      <c r="B104" s="28" t="s">
        <v>27</v>
      </c>
      <c r="C104" s="52" t="s">
        <v>209</v>
      </c>
      <c r="D104" s="52" t="s">
        <v>210</v>
      </c>
      <c r="E104" s="52" t="s">
        <v>7</v>
      </c>
      <c r="F104" s="52" t="s">
        <v>8</v>
      </c>
      <c r="G104" s="52" t="s">
        <v>222</v>
      </c>
      <c r="H104" s="47">
        <f>257600000</f>
        <v>257600000</v>
      </c>
      <c r="I104" s="52" t="s">
        <v>76</v>
      </c>
      <c r="J104" s="29" t="s">
        <v>76</v>
      </c>
      <c r="K104" s="71" t="s">
        <v>212</v>
      </c>
      <c r="L104" s="72" t="s">
        <v>78</v>
      </c>
      <c r="M104" s="52" t="str">
        <f t="shared" si="4"/>
        <v>Amparar los aportes a riesgos laborales -ARL de los estudiantes que realizarán práctica educativa o pedagógica durante la vigencia .</v>
      </c>
      <c r="N104" s="31">
        <v>1</v>
      </c>
      <c r="O104" s="31">
        <v>1</v>
      </c>
      <c r="P104" s="73">
        <v>11</v>
      </c>
      <c r="Q104" s="74" t="s">
        <v>79</v>
      </c>
      <c r="R104" s="74" t="s">
        <v>80</v>
      </c>
      <c r="S104" s="52" t="s">
        <v>1</v>
      </c>
      <c r="T104" s="75">
        <f t="shared" si="3"/>
        <v>257600000</v>
      </c>
      <c r="U104" s="76">
        <f t="shared" si="1"/>
        <v>257600000</v>
      </c>
      <c r="V104" s="31" t="s">
        <v>76</v>
      </c>
      <c r="W104" s="31" t="s">
        <v>81</v>
      </c>
      <c r="X104" s="77" t="s">
        <v>82</v>
      </c>
      <c r="Y104" s="32" t="s">
        <v>83</v>
      </c>
      <c r="Z104" s="33" t="s">
        <v>27</v>
      </c>
      <c r="AA104" s="30" t="s">
        <v>84</v>
      </c>
      <c r="AB104" s="78" t="s">
        <v>85</v>
      </c>
      <c r="AC104" s="31" t="s">
        <v>76</v>
      </c>
      <c r="AD104" s="31" t="s">
        <v>86</v>
      </c>
      <c r="AE104" s="79" t="s">
        <v>87</v>
      </c>
      <c r="AF104" s="79" t="s">
        <v>88</v>
      </c>
      <c r="AG104" s="79" t="s">
        <v>89</v>
      </c>
      <c r="AH104" s="79" t="s">
        <v>90</v>
      </c>
      <c r="AI104" s="79" t="s">
        <v>90</v>
      </c>
      <c r="AJ104" s="79" t="s">
        <v>90</v>
      </c>
      <c r="AK104" s="80"/>
      <c r="AL104" s="80"/>
      <c r="AM104" s="80"/>
    </row>
    <row r="105" spans="1:39" s="35" customFormat="1" ht="26.25" customHeight="1">
      <c r="A105" s="53"/>
      <c r="B105" s="28" t="s">
        <v>3</v>
      </c>
      <c r="C105" s="212" t="s">
        <v>142</v>
      </c>
      <c r="D105" s="212" t="s">
        <v>199</v>
      </c>
      <c r="E105" s="212" t="s">
        <v>223</v>
      </c>
      <c r="F105" s="212" t="s">
        <v>224</v>
      </c>
      <c r="G105" s="212" t="s">
        <v>225</v>
      </c>
      <c r="H105" s="47">
        <v>850000000</v>
      </c>
      <c r="I105" s="212" t="s">
        <v>76</v>
      </c>
      <c r="J105" s="29" t="s">
        <v>76</v>
      </c>
      <c r="K105" s="160" t="s">
        <v>144</v>
      </c>
      <c r="L105" s="213" t="s">
        <v>78</v>
      </c>
      <c r="M105" s="212" t="str">
        <f t="shared" ref="M105" si="5">G105</f>
        <v>Pago de la cuota de fiscalización y auditaje</v>
      </c>
      <c r="N105" s="31">
        <v>1</v>
      </c>
      <c r="O105" s="31">
        <v>1</v>
      </c>
      <c r="P105" s="73">
        <v>11</v>
      </c>
      <c r="Q105" s="74" t="s">
        <v>79</v>
      </c>
      <c r="R105" s="74" t="s">
        <v>80</v>
      </c>
      <c r="S105" s="212" t="s">
        <v>226</v>
      </c>
      <c r="T105" s="215">
        <f t="shared" ref="T105" si="6">H105</f>
        <v>850000000</v>
      </c>
      <c r="U105" s="214">
        <f t="shared" ref="U105" si="7">T105</f>
        <v>850000000</v>
      </c>
      <c r="V105" s="31" t="s">
        <v>76</v>
      </c>
      <c r="W105" s="31" t="s">
        <v>81</v>
      </c>
      <c r="X105" s="77" t="s">
        <v>82</v>
      </c>
      <c r="Y105" s="32" t="s">
        <v>83</v>
      </c>
      <c r="Z105" s="33" t="s">
        <v>3</v>
      </c>
      <c r="AA105" s="30" t="s">
        <v>84</v>
      </c>
      <c r="AB105" s="78" t="s">
        <v>85</v>
      </c>
      <c r="AC105" s="31" t="s">
        <v>76</v>
      </c>
      <c r="AD105" s="31" t="s">
        <v>86</v>
      </c>
      <c r="AE105" s="79" t="s">
        <v>87</v>
      </c>
      <c r="AF105" s="79" t="s">
        <v>88</v>
      </c>
      <c r="AG105" s="79" t="s">
        <v>89</v>
      </c>
      <c r="AH105" s="79" t="s">
        <v>90</v>
      </c>
      <c r="AI105" s="79" t="s">
        <v>90</v>
      </c>
      <c r="AJ105" s="79" t="s">
        <v>90</v>
      </c>
      <c r="AK105" s="80"/>
      <c r="AL105" s="80"/>
      <c r="AM105" s="80"/>
    </row>
    <row r="106" spans="1:39" s="35" customFormat="1" ht="26.25" customHeight="1">
      <c r="A106" s="53"/>
      <c r="B106" s="28" t="s">
        <v>3</v>
      </c>
      <c r="C106" s="52" t="s">
        <v>142</v>
      </c>
      <c r="D106" s="52" t="s">
        <v>199</v>
      </c>
      <c r="E106" s="52" t="s">
        <v>223</v>
      </c>
      <c r="F106" s="52" t="s">
        <v>224</v>
      </c>
      <c r="G106" s="52" t="s">
        <v>225</v>
      </c>
      <c r="H106" s="47">
        <v>150000000</v>
      </c>
      <c r="I106" s="52" t="s">
        <v>76</v>
      </c>
      <c r="J106" s="218" t="s">
        <v>76</v>
      </c>
      <c r="K106" s="71" t="s">
        <v>144</v>
      </c>
      <c r="L106" s="72" t="s">
        <v>78</v>
      </c>
      <c r="M106" s="52" t="str">
        <f t="shared" si="4"/>
        <v>Pago de la cuota de fiscalización y auditaje</v>
      </c>
      <c r="N106" s="31">
        <v>1</v>
      </c>
      <c r="O106" s="31">
        <v>1</v>
      </c>
      <c r="P106" s="73">
        <v>11</v>
      </c>
      <c r="Q106" s="74" t="s">
        <v>79</v>
      </c>
      <c r="R106" s="74" t="s">
        <v>80</v>
      </c>
      <c r="S106" s="52" t="s">
        <v>5</v>
      </c>
      <c r="T106" s="75">
        <f t="shared" si="3"/>
        <v>150000000</v>
      </c>
      <c r="U106" s="76">
        <f t="shared" si="1"/>
        <v>150000000</v>
      </c>
      <c r="V106" s="31" t="s">
        <v>76</v>
      </c>
      <c r="W106" s="31" t="s">
        <v>81</v>
      </c>
      <c r="X106" s="77" t="s">
        <v>82</v>
      </c>
      <c r="Y106" s="32" t="s">
        <v>83</v>
      </c>
      <c r="Z106" s="33" t="s">
        <v>3</v>
      </c>
      <c r="AA106" s="30" t="s">
        <v>84</v>
      </c>
      <c r="AB106" s="78" t="s">
        <v>85</v>
      </c>
      <c r="AC106" s="31" t="s">
        <v>76</v>
      </c>
      <c r="AD106" s="31" t="s">
        <v>86</v>
      </c>
      <c r="AE106" s="79" t="s">
        <v>87</v>
      </c>
      <c r="AF106" s="79" t="s">
        <v>88</v>
      </c>
      <c r="AG106" s="79" t="s">
        <v>89</v>
      </c>
      <c r="AH106" s="79" t="s">
        <v>90</v>
      </c>
      <c r="AI106" s="79" t="s">
        <v>90</v>
      </c>
      <c r="AJ106" s="79" t="s">
        <v>90</v>
      </c>
      <c r="AK106" s="80"/>
      <c r="AL106" s="80"/>
      <c r="AM106" s="80"/>
    </row>
    <row r="107" spans="1:39" s="35" customFormat="1" ht="26.25" customHeight="1">
      <c r="A107" s="53"/>
      <c r="B107" s="28" t="s">
        <v>3</v>
      </c>
      <c r="C107" s="52" t="s">
        <v>142</v>
      </c>
      <c r="D107" s="52" t="s">
        <v>72</v>
      </c>
      <c r="E107" s="52" t="s">
        <v>227</v>
      </c>
      <c r="F107" s="52" t="s">
        <v>228</v>
      </c>
      <c r="G107" s="52" t="s">
        <v>229</v>
      </c>
      <c r="H107" s="47">
        <v>8000000</v>
      </c>
      <c r="I107" s="52" t="s">
        <v>76</v>
      </c>
      <c r="J107" s="29" t="s">
        <v>76</v>
      </c>
      <c r="K107" s="71" t="s">
        <v>230</v>
      </c>
      <c r="L107" s="72" t="s">
        <v>78</v>
      </c>
      <c r="M107" s="52" t="str">
        <f t="shared" si="4"/>
        <v xml:space="preserve">Pago de impuesto sobre vehículos automotores de propiedad de la Universidad Pedagógica Nacional correspondientes a la vigencia </v>
      </c>
      <c r="N107" s="31">
        <v>1</v>
      </c>
      <c r="O107" s="31">
        <v>1</v>
      </c>
      <c r="P107" s="73">
        <v>11</v>
      </c>
      <c r="Q107" s="74" t="s">
        <v>79</v>
      </c>
      <c r="R107" s="74" t="s">
        <v>80</v>
      </c>
      <c r="S107" s="52" t="s">
        <v>226</v>
      </c>
      <c r="T107" s="75">
        <f t="shared" si="3"/>
        <v>8000000</v>
      </c>
      <c r="U107" s="76">
        <f t="shared" si="1"/>
        <v>8000000</v>
      </c>
      <c r="V107" s="31" t="s">
        <v>76</v>
      </c>
      <c r="W107" s="31" t="s">
        <v>81</v>
      </c>
      <c r="X107" s="77" t="s">
        <v>82</v>
      </c>
      <c r="Y107" s="32" t="s">
        <v>83</v>
      </c>
      <c r="Z107" s="33" t="s">
        <v>3</v>
      </c>
      <c r="AA107" s="30" t="s">
        <v>84</v>
      </c>
      <c r="AB107" s="78" t="s">
        <v>85</v>
      </c>
      <c r="AC107" s="31" t="s">
        <v>76</v>
      </c>
      <c r="AD107" s="31" t="s">
        <v>86</v>
      </c>
      <c r="AE107" s="79" t="s">
        <v>87</v>
      </c>
      <c r="AF107" s="79" t="s">
        <v>88</v>
      </c>
      <c r="AG107" s="79" t="s">
        <v>89</v>
      </c>
      <c r="AH107" s="79" t="s">
        <v>90</v>
      </c>
      <c r="AI107" s="79" t="s">
        <v>90</v>
      </c>
      <c r="AJ107" s="79" t="s">
        <v>90</v>
      </c>
      <c r="AK107" s="80"/>
      <c r="AL107" s="80"/>
      <c r="AM107" s="80"/>
    </row>
    <row r="108" spans="1:39" s="35" customFormat="1" ht="26.25" customHeight="1">
      <c r="A108" s="53"/>
      <c r="B108" s="28" t="s">
        <v>3</v>
      </c>
      <c r="C108" s="52" t="s">
        <v>142</v>
      </c>
      <c r="D108" s="52" t="s">
        <v>72</v>
      </c>
      <c r="E108" s="52" t="s">
        <v>231</v>
      </c>
      <c r="F108" s="52" t="s">
        <v>232</v>
      </c>
      <c r="G108" s="52" t="s">
        <v>233</v>
      </c>
      <c r="H108" s="47">
        <v>1800000000</v>
      </c>
      <c r="I108" s="52" t="s">
        <v>76</v>
      </c>
      <c r="J108" s="29" t="s">
        <v>76</v>
      </c>
      <c r="K108" s="71" t="s">
        <v>234</v>
      </c>
      <c r="L108" s="72" t="s">
        <v>78</v>
      </c>
      <c r="M108" s="52" t="str">
        <f t="shared" si="4"/>
        <v>Pago de los impuestos prediales de la vigencia  de los predios ubicados de la UPN</v>
      </c>
      <c r="N108" s="31">
        <v>1</v>
      </c>
      <c r="O108" s="31">
        <v>1</v>
      </c>
      <c r="P108" s="73">
        <v>11</v>
      </c>
      <c r="Q108" s="74" t="s">
        <v>79</v>
      </c>
      <c r="R108" s="74" t="s">
        <v>80</v>
      </c>
      <c r="S108" s="52" t="s">
        <v>226</v>
      </c>
      <c r="T108" s="75">
        <f t="shared" si="3"/>
        <v>1800000000</v>
      </c>
      <c r="U108" s="76">
        <f t="shared" si="1"/>
        <v>1800000000</v>
      </c>
      <c r="V108" s="31" t="s">
        <v>76</v>
      </c>
      <c r="W108" s="31" t="s">
        <v>81</v>
      </c>
      <c r="X108" s="77" t="s">
        <v>82</v>
      </c>
      <c r="Y108" s="32" t="s">
        <v>83</v>
      </c>
      <c r="Z108" s="33" t="s">
        <v>3</v>
      </c>
      <c r="AA108" s="30" t="s">
        <v>84</v>
      </c>
      <c r="AB108" s="78" t="s">
        <v>85</v>
      </c>
      <c r="AC108" s="31" t="s">
        <v>76</v>
      </c>
      <c r="AD108" s="31" t="s">
        <v>86</v>
      </c>
      <c r="AE108" s="79" t="s">
        <v>87</v>
      </c>
      <c r="AF108" s="79" t="s">
        <v>88</v>
      </c>
      <c r="AG108" s="79" t="s">
        <v>89</v>
      </c>
      <c r="AH108" s="79" t="s">
        <v>90</v>
      </c>
      <c r="AI108" s="79" t="s">
        <v>90</v>
      </c>
      <c r="AJ108" s="79" t="s">
        <v>90</v>
      </c>
      <c r="AK108" s="80"/>
      <c r="AL108" s="80"/>
      <c r="AM108" s="80"/>
    </row>
    <row r="109" spans="1:39" s="35" customFormat="1" ht="26.25" customHeight="1">
      <c r="A109" s="53"/>
      <c r="B109" s="28" t="s">
        <v>3</v>
      </c>
      <c r="C109" s="52" t="s">
        <v>142</v>
      </c>
      <c r="D109" s="52" t="s">
        <v>199</v>
      </c>
      <c r="E109" s="52" t="s">
        <v>235</v>
      </c>
      <c r="F109" s="52" t="s">
        <v>236</v>
      </c>
      <c r="G109" s="52" t="s">
        <v>237</v>
      </c>
      <c r="H109" s="47">
        <v>50000000</v>
      </c>
      <c r="I109" s="52" t="s">
        <v>76</v>
      </c>
      <c r="J109" s="29" t="s">
        <v>76</v>
      </c>
      <c r="K109" s="71" t="s">
        <v>238</v>
      </c>
      <c r="L109" s="72" t="s">
        <v>78</v>
      </c>
      <c r="M109" s="52" t="str">
        <f t="shared" si="4"/>
        <v>Amparar el pago del impuesto de Industria y Comercio (ICA) de la Universidad Pedagógica Nacional.</v>
      </c>
      <c r="N109" s="31">
        <v>1</v>
      </c>
      <c r="O109" s="31">
        <v>1</v>
      </c>
      <c r="P109" s="73">
        <v>11</v>
      </c>
      <c r="Q109" s="74" t="s">
        <v>79</v>
      </c>
      <c r="R109" s="74" t="s">
        <v>80</v>
      </c>
      <c r="S109" s="52" t="s">
        <v>226</v>
      </c>
      <c r="T109" s="75">
        <f t="shared" si="3"/>
        <v>50000000</v>
      </c>
      <c r="U109" s="76">
        <f t="shared" si="1"/>
        <v>50000000</v>
      </c>
      <c r="V109" s="31" t="s">
        <v>76</v>
      </c>
      <c r="W109" s="31" t="s">
        <v>81</v>
      </c>
      <c r="X109" s="77" t="s">
        <v>82</v>
      </c>
      <c r="Y109" s="32" t="s">
        <v>83</v>
      </c>
      <c r="Z109" s="33" t="s">
        <v>3</v>
      </c>
      <c r="AA109" s="30" t="s">
        <v>84</v>
      </c>
      <c r="AB109" s="78" t="s">
        <v>85</v>
      </c>
      <c r="AC109" s="31" t="s">
        <v>76</v>
      </c>
      <c r="AD109" s="31" t="s">
        <v>86</v>
      </c>
      <c r="AE109" s="79" t="s">
        <v>87</v>
      </c>
      <c r="AF109" s="79" t="s">
        <v>88</v>
      </c>
      <c r="AG109" s="79" t="s">
        <v>89</v>
      </c>
      <c r="AH109" s="79" t="s">
        <v>90</v>
      </c>
      <c r="AI109" s="79" t="s">
        <v>90</v>
      </c>
      <c r="AJ109" s="79" t="s">
        <v>90</v>
      </c>
      <c r="AK109" s="80"/>
      <c r="AL109" s="80"/>
      <c r="AM109" s="80"/>
    </row>
    <row r="110" spans="1:39" s="35" customFormat="1" ht="26.25" customHeight="1">
      <c r="A110" s="53"/>
      <c r="B110" s="28" t="s">
        <v>3</v>
      </c>
      <c r="C110" s="52" t="s">
        <v>142</v>
      </c>
      <c r="D110" s="52" t="s">
        <v>135</v>
      </c>
      <c r="E110" s="52" t="s">
        <v>0</v>
      </c>
      <c r="F110" s="52" t="s">
        <v>240</v>
      </c>
      <c r="G110" s="52" t="s">
        <v>2</v>
      </c>
      <c r="H110" s="47">
        <v>8785834</v>
      </c>
      <c r="I110" s="52" t="s">
        <v>76</v>
      </c>
      <c r="J110" s="29" t="s">
        <v>76</v>
      </c>
      <c r="K110" s="71" t="s">
        <v>242</v>
      </c>
      <c r="L110" s="72" t="s">
        <v>78</v>
      </c>
      <c r="M110" s="52" t="str">
        <f t="shared" si="4"/>
        <v>Prima o auxilio de Maternidad</v>
      </c>
      <c r="N110" s="31">
        <v>1</v>
      </c>
      <c r="O110" s="31">
        <v>1</v>
      </c>
      <c r="P110" s="73">
        <v>11</v>
      </c>
      <c r="Q110" s="74" t="s">
        <v>79</v>
      </c>
      <c r="R110" s="74" t="s">
        <v>80</v>
      </c>
      <c r="S110" s="52" t="s">
        <v>1</v>
      </c>
      <c r="T110" s="75">
        <f>H110</f>
        <v>8785834</v>
      </c>
      <c r="U110" s="76">
        <f>T110</f>
        <v>8785834</v>
      </c>
      <c r="V110" s="31" t="s">
        <v>76</v>
      </c>
      <c r="W110" s="31" t="s">
        <v>81</v>
      </c>
      <c r="X110" s="77" t="s">
        <v>82</v>
      </c>
      <c r="Y110" s="32" t="s">
        <v>83</v>
      </c>
      <c r="Z110" s="33" t="s">
        <v>3</v>
      </c>
      <c r="AA110" s="30" t="s">
        <v>84</v>
      </c>
      <c r="AB110" s="78" t="s">
        <v>85</v>
      </c>
      <c r="AC110" s="31" t="s">
        <v>76</v>
      </c>
      <c r="AD110" s="31" t="s">
        <v>86</v>
      </c>
      <c r="AE110" s="79" t="s">
        <v>87</v>
      </c>
      <c r="AF110" s="79" t="s">
        <v>88</v>
      </c>
      <c r="AG110" s="79" t="s">
        <v>89</v>
      </c>
      <c r="AH110" s="79" t="s">
        <v>90</v>
      </c>
      <c r="AI110" s="79" t="s">
        <v>90</v>
      </c>
      <c r="AJ110" s="79" t="s">
        <v>90</v>
      </c>
      <c r="AK110" s="80"/>
      <c r="AL110" s="80"/>
      <c r="AM110" s="80"/>
    </row>
    <row r="111" spans="1:39" s="35" customFormat="1" ht="26.25" customHeight="1">
      <c r="A111" s="53"/>
      <c r="B111" s="28" t="s">
        <v>3</v>
      </c>
      <c r="C111" s="52" t="s">
        <v>142</v>
      </c>
      <c r="D111" s="52" t="s">
        <v>135</v>
      </c>
      <c r="E111" s="52" t="s">
        <v>239</v>
      </c>
      <c r="F111" s="52" t="s">
        <v>240</v>
      </c>
      <c r="G111" s="52" t="s">
        <v>241</v>
      </c>
      <c r="H111" s="47">
        <v>474929450</v>
      </c>
      <c r="I111" s="52" t="s">
        <v>76</v>
      </c>
      <c r="J111" s="29" t="s">
        <v>76</v>
      </c>
      <c r="K111" s="71" t="s">
        <v>242</v>
      </c>
      <c r="L111" s="72" t="s">
        <v>78</v>
      </c>
      <c r="M111" s="52" t="str">
        <f t="shared" si="4"/>
        <v xml:space="preserve">Auxilios Sindicales
</v>
      </c>
      <c r="N111" s="31">
        <v>1</v>
      </c>
      <c r="O111" s="31">
        <v>1</v>
      </c>
      <c r="P111" s="73">
        <v>11</v>
      </c>
      <c r="Q111" s="74" t="s">
        <v>79</v>
      </c>
      <c r="R111" s="74" t="s">
        <v>80</v>
      </c>
      <c r="S111" s="52" t="s">
        <v>14</v>
      </c>
      <c r="T111" s="75">
        <f t="shared" si="3"/>
        <v>474929450</v>
      </c>
      <c r="U111" s="76">
        <f t="shared" si="1"/>
        <v>474929450</v>
      </c>
      <c r="V111" s="31" t="s">
        <v>76</v>
      </c>
      <c r="W111" s="31" t="s">
        <v>81</v>
      </c>
      <c r="X111" s="77" t="s">
        <v>82</v>
      </c>
      <c r="Y111" s="32" t="s">
        <v>83</v>
      </c>
      <c r="Z111" s="33" t="s">
        <v>3</v>
      </c>
      <c r="AA111" s="30" t="s">
        <v>84</v>
      </c>
      <c r="AB111" s="78" t="s">
        <v>85</v>
      </c>
      <c r="AC111" s="31" t="s">
        <v>76</v>
      </c>
      <c r="AD111" s="31" t="s">
        <v>86</v>
      </c>
      <c r="AE111" s="79" t="s">
        <v>87</v>
      </c>
      <c r="AF111" s="79" t="s">
        <v>88</v>
      </c>
      <c r="AG111" s="79" t="s">
        <v>89</v>
      </c>
      <c r="AH111" s="79" t="s">
        <v>90</v>
      </c>
      <c r="AI111" s="79" t="s">
        <v>90</v>
      </c>
      <c r="AJ111" s="79" t="s">
        <v>90</v>
      </c>
      <c r="AK111" s="80"/>
      <c r="AL111" s="80"/>
      <c r="AM111" s="80"/>
    </row>
    <row r="112" spans="1:39" s="35" customFormat="1" ht="26.25" customHeight="1">
      <c r="A112" s="53"/>
      <c r="B112" s="28" t="s">
        <v>3</v>
      </c>
      <c r="C112" s="52" t="s">
        <v>142</v>
      </c>
      <c r="D112" s="52" t="s">
        <v>135</v>
      </c>
      <c r="E112" s="52" t="s">
        <v>34</v>
      </c>
      <c r="F112" s="52" t="s">
        <v>243</v>
      </c>
      <c r="G112" s="52" t="s">
        <v>243</v>
      </c>
      <c r="H112" s="47">
        <v>30602000.000000004</v>
      </c>
      <c r="I112" s="52" t="s">
        <v>76</v>
      </c>
      <c r="J112" s="29" t="s">
        <v>76</v>
      </c>
      <c r="K112" s="71" t="s">
        <v>242</v>
      </c>
      <c r="L112" s="72" t="s">
        <v>78</v>
      </c>
      <c r="M112" s="52" t="str">
        <f t="shared" si="4"/>
        <v>Auxilios funerarios a cargo de la entidad</v>
      </c>
      <c r="N112" s="31">
        <v>1</v>
      </c>
      <c r="O112" s="31">
        <v>1</v>
      </c>
      <c r="P112" s="73">
        <v>11</v>
      </c>
      <c r="Q112" s="74" t="s">
        <v>79</v>
      </c>
      <c r="R112" s="74" t="s">
        <v>80</v>
      </c>
      <c r="S112" s="81" t="s">
        <v>14</v>
      </c>
      <c r="T112" s="75">
        <f t="shared" si="3"/>
        <v>30602000.000000004</v>
      </c>
      <c r="U112" s="76">
        <f t="shared" si="1"/>
        <v>30602000.000000004</v>
      </c>
      <c r="V112" s="31" t="s">
        <v>76</v>
      </c>
      <c r="W112" s="31" t="s">
        <v>81</v>
      </c>
      <c r="X112" s="77" t="s">
        <v>82</v>
      </c>
      <c r="Y112" s="32" t="s">
        <v>83</v>
      </c>
      <c r="Z112" s="33" t="s">
        <v>3</v>
      </c>
      <c r="AA112" s="30" t="s">
        <v>84</v>
      </c>
      <c r="AB112" s="78" t="s">
        <v>85</v>
      </c>
      <c r="AC112" s="31" t="s">
        <v>76</v>
      </c>
      <c r="AD112" s="31" t="s">
        <v>86</v>
      </c>
      <c r="AE112" s="79" t="s">
        <v>87</v>
      </c>
      <c r="AF112" s="79" t="s">
        <v>88</v>
      </c>
      <c r="AG112" s="79" t="s">
        <v>89</v>
      </c>
      <c r="AH112" s="79" t="s">
        <v>90</v>
      </c>
      <c r="AI112" s="79" t="s">
        <v>90</v>
      </c>
      <c r="AJ112" s="79" t="s">
        <v>90</v>
      </c>
      <c r="AK112" s="80"/>
      <c r="AL112" s="80"/>
      <c r="AM112" s="80"/>
    </row>
    <row r="113" spans="1:39" s="35" customFormat="1" ht="26.25" customHeight="1">
      <c r="A113" s="53"/>
      <c r="B113" s="28" t="s">
        <v>3</v>
      </c>
      <c r="C113" s="52" t="s">
        <v>142</v>
      </c>
      <c r="D113" s="52" t="s">
        <v>135</v>
      </c>
      <c r="E113" s="52" t="s">
        <v>244</v>
      </c>
      <c r="F113" s="52" t="s">
        <v>245</v>
      </c>
      <c r="G113" s="52" t="s">
        <v>245</v>
      </c>
      <c r="H113" s="47">
        <v>11497200</v>
      </c>
      <c r="I113" s="52" t="s">
        <v>76</v>
      </c>
      <c r="J113" s="29" t="s">
        <v>76</v>
      </c>
      <c r="K113" s="71" t="s">
        <v>242</v>
      </c>
      <c r="L113" s="72" t="s">
        <v>78</v>
      </c>
      <c r="M113" s="52" t="str">
        <f t="shared" si="4"/>
        <v>Auxilio de Incapacidad</v>
      </c>
      <c r="N113" s="31">
        <v>1</v>
      </c>
      <c r="O113" s="31">
        <v>1</v>
      </c>
      <c r="P113" s="73">
        <v>11</v>
      </c>
      <c r="Q113" s="74" t="s">
        <v>79</v>
      </c>
      <c r="R113" s="74" t="s">
        <v>80</v>
      </c>
      <c r="S113" s="52" t="s">
        <v>14</v>
      </c>
      <c r="T113" s="75">
        <f t="shared" si="3"/>
        <v>11497200</v>
      </c>
      <c r="U113" s="76">
        <f t="shared" si="1"/>
        <v>11497200</v>
      </c>
      <c r="V113" s="31" t="s">
        <v>76</v>
      </c>
      <c r="W113" s="31" t="s">
        <v>81</v>
      </c>
      <c r="X113" s="77" t="s">
        <v>82</v>
      </c>
      <c r="Y113" s="32" t="s">
        <v>83</v>
      </c>
      <c r="Z113" s="33" t="s">
        <v>3</v>
      </c>
      <c r="AA113" s="30" t="s">
        <v>84</v>
      </c>
      <c r="AB113" s="78" t="s">
        <v>85</v>
      </c>
      <c r="AC113" s="31" t="s">
        <v>76</v>
      </c>
      <c r="AD113" s="31" t="s">
        <v>86</v>
      </c>
      <c r="AE113" s="79" t="s">
        <v>87</v>
      </c>
      <c r="AF113" s="79" t="s">
        <v>88</v>
      </c>
      <c r="AG113" s="79" t="s">
        <v>89</v>
      </c>
      <c r="AH113" s="79" t="s">
        <v>90</v>
      </c>
      <c r="AI113" s="79" t="s">
        <v>90</v>
      </c>
      <c r="AJ113" s="79" t="s">
        <v>90</v>
      </c>
      <c r="AK113" s="80"/>
      <c r="AL113" s="80"/>
      <c r="AM113" s="80"/>
    </row>
    <row r="114" spans="1:39" s="35" customFormat="1" ht="26.25" customHeight="1">
      <c r="A114" s="53"/>
      <c r="B114" s="28" t="s">
        <v>3</v>
      </c>
      <c r="C114" s="52" t="s">
        <v>142</v>
      </c>
      <c r="D114" s="52" t="s">
        <v>135</v>
      </c>
      <c r="E114" s="52" t="s">
        <v>246</v>
      </c>
      <c r="F114" s="52" t="s">
        <v>247</v>
      </c>
      <c r="G114" s="52" t="s">
        <v>247</v>
      </c>
      <c r="H114" s="47">
        <v>12852840.000000002</v>
      </c>
      <c r="I114" s="52" t="s">
        <v>76</v>
      </c>
      <c r="J114" s="29" t="s">
        <v>76</v>
      </c>
      <c r="K114" s="71" t="s">
        <v>242</v>
      </c>
      <c r="L114" s="72" t="s">
        <v>78</v>
      </c>
      <c r="M114" s="52" t="str">
        <f t="shared" si="4"/>
        <v>Auxilios Salud Visual</v>
      </c>
      <c r="N114" s="31">
        <v>1</v>
      </c>
      <c r="O114" s="31">
        <v>1</v>
      </c>
      <c r="P114" s="73">
        <v>11</v>
      </c>
      <c r="Q114" s="74" t="s">
        <v>79</v>
      </c>
      <c r="R114" s="74" t="s">
        <v>80</v>
      </c>
      <c r="S114" s="52" t="s">
        <v>14</v>
      </c>
      <c r="T114" s="75">
        <f t="shared" si="3"/>
        <v>12852840.000000002</v>
      </c>
      <c r="U114" s="76">
        <f t="shared" si="1"/>
        <v>12852840.000000002</v>
      </c>
      <c r="V114" s="31" t="s">
        <v>76</v>
      </c>
      <c r="W114" s="31" t="s">
        <v>81</v>
      </c>
      <c r="X114" s="77" t="s">
        <v>82</v>
      </c>
      <c r="Y114" s="32" t="s">
        <v>83</v>
      </c>
      <c r="Z114" s="33" t="s">
        <v>3</v>
      </c>
      <c r="AA114" s="30" t="s">
        <v>84</v>
      </c>
      <c r="AB114" s="78" t="s">
        <v>85</v>
      </c>
      <c r="AC114" s="31" t="s">
        <v>76</v>
      </c>
      <c r="AD114" s="31" t="s">
        <v>86</v>
      </c>
      <c r="AE114" s="79" t="s">
        <v>87</v>
      </c>
      <c r="AF114" s="79" t="s">
        <v>88</v>
      </c>
      <c r="AG114" s="79" t="s">
        <v>89</v>
      </c>
      <c r="AH114" s="79" t="s">
        <v>90</v>
      </c>
      <c r="AI114" s="79" t="s">
        <v>90</v>
      </c>
      <c r="AJ114" s="79" t="s">
        <v>90</v>
      </c>
      <c r="AK114" s="80"/>
      <c r="AL114" s="80"/>
      <c r="AM114" s="80"/>
    </row>
    <row r="115" spans="1:39" s="35" customFormat="1" ht="26.25" customHeight="1">
      <c r="A115" s="53"/>
      <c r="B115" s="28" t="s">
        <v>3</v>
      </c>
      <c r="C115" s="52" t="s">
        <v>142</v>
      </c>
      <c r="D115" s="52" t="s">
        <v>135</v>
      </c>
      <c r="E115" s="52" t="s">
        <v>248</v>
      </c>
      <c r="F115" s="52" t="s">
        <v>249</v>
      </c>
      <c r="G115" s="52" t="s">
        <v>249</v>
      </c>
      <c r="H115" s="47">
        <v>52800000.000000007</v>
      </c>
      <c r="I115" s="52" t="s">
        <v>76</v>
      </c>
      <c r="J115" s="29" t="s">
        <v>76</v>
      </c>
      <c r="K115" s="71" t="s">
        <v>242</v>
      </c>
      <c r="L115" s="72" t="s">
        <v>78</v>
      </c>
      <c r="M115" s="52" t="str">
        <f t="shared" si="4"/>
        <v>Auxilios Médicos</v>
      </c>
      <c r="N115" s="31">
        <v>1</v>
      </c>
      <c r="O115" s="31">
        <v>1</v>
      </c>
      <c r="P115" s="73">
        <v>11</v>
      </c>
      <c r="Q115" s="74" t="s">
        <v>79</v>
      </c>
      <c r="R115" s="74" t="s">
        <v>80</v>
      </c>
      <c r="S115" s="52" t="s">
        <v>14</v>
      </c>
      <c r="T115" s="75">
        <f t="shared" si="3"/>
        <v>52800000.000000007</v>
      </c>
      <c r="U115" s="76">
        <f t="shared" si="1"/>
        <v>52800000.000000007</v>
      </c>
      <c r="V115" s="31" t="s">
        <v>76</v>
      </c>
      <c r="W115" s="31" t="s">
        <v>81</v>
      </c>
      <c r="X115" s="77" t="s">
        <v>82</v>
      </c>
      <c r="Y115" s="32" t="s">
        <v>83</v>
      </c>
      <c r="Z115" s="33" t="s">
        <v>3</v>
      </c>
      <c r="AA115" s="30" t="s">
        <v>84</v>
      </c>
      <c r="AB115" s="78" t="s">
        <v>85</v>
      </c>
      <c r="AC115" s="31" t="s">
        <v>76</v>
      </c>
      <c r="AD115" s="31" t="s">
        <v>86</v>
      </c>
      <c r="AE115" s="79" t="s">
        <v>87</v>
      </c>
      <c r="AF115" s="79" t="s">
        <v>88</v>
      </c>
      <c r="AG115" s="79" t="s">
        <v>89</v>
      </c>
      <c r="AH115" s="79" t="s">
        <v>90</v>
      </c>
      <c r="AI115" s="79" t="s">
        <v>90</v>
      </c>
      <c r="AJ115" s="79" t="s">
        <v>90</v>
      </c>
      <c r="AK115" s="80"/>
      <c r="AL115" s="80"/>
      <c r="AM115" s="80"/>
    </row>
    <row r="116" spans="1:39" s="35" customFormat="1" ht="26.25" customHeight="1">
      <c r="A116" s="53"/>
      <c r="B116" s="28" t="s">
        <v>3</v>
      </c>
      <c r="C116" s="52" t="s">
        <v>142</v>
      </c>
      <c r="D116" s="52" t="s">
        <v>135</v>
      </c>
      <c r="E116" s="52" t="s">
        <v>250</v>
      </c>
      <c r="F116" s="52" t="s">
        <v>251</v>
      </c>
      <c r="G116" s="52" t="s">
        <v>251</v>
      </c>
      <c r="H116" s="47">
        <v>145200000</v>
      </c>
      <c r="I116" s="52" t="s">
        <v>76</v>
      </c>
      <c r="J116" s="29" t="s">
        <v>76</v>
      </c>
      <c r="K116" s="71" t="s">
        <v>242</v>
      </c>
      <c r="L116" s="72" t="s">
        <v>78</v>
      </c>
      <c r="M116" s="52" t="str">
        <f t="shared" si="4"/>
        <v>Auxilios Educativos</v>
      </c>
      <c r="N116" s="31">
        <v>1</v>
      </c>
      <c r="O116" s="31">
        <v>1</v>
      </c>
      <c r="P116" s="73">
        <v>11</v>
      </c>
      <c r="Q116" s="74" t="s">
        <v>79</v>
      </c>
      <c r="R116" s="74" t="s">
        <v>80</v>
      </c>
      <c r="S116" s="52" t="s">
        <v>14</v>
      </c>
      <c r="T116" s="75">
        <f t="shared" si="3"/>
        <v>145200000</v>
      </c>
      <c r="U116" s="76">
        <f t="shared" si="1"/>
        <v>145200000</v>
      </c>
      <c r="V116" s="31" t="s">
        <v>76</v>
      </c>
      <c r="W116" s="31" t="s">
        <v>81</v>
      </c>
      <c r="X116" s="77" t="s">
        <v>82</v>
      </c>
      <c r="Y116" s="32" t="s">
        <v>83</v>
      </c>
      <c r="Z116" s="33" t="s">
        <v>3</v>
      </c>
      <c r="AA116" s="30" t="s">
        <v>84</v>
      </c>
      <c r="AB116" s="78" t="s">
        <v>85</v>
      </c>
      <c r="AC116" s="31" t="s">
        <v>76</v>
      </c>
      <c r="AD116" s="31" t="s">
        <v>86</v>
      </c>
      <c r="AE116" s="79" t="s">
        <v>87</v>
      </c>
      <c r="AF116" s="79" t="s">
        <v>88</v>
      </c>
      <c r="AG116" s="79" t="s">
        <v>89</v>
      </c>
      <c r="AH116" s="79" t="s">
        <v>90</v>
      </c>
      <c r="AI116" s="79" t="s">
        <v>90</v>
      </c>
      <c r="AJ116" s="79" t="s">
        <v>90</v>
      </c>
      <c r="AK116" s="80"/>
      <c r="AL116" s="80"/>
      <c r="AM116" s="80"/>
    </row>
    <row r="117" spans="1:39" s="35" customFormat="1" ht="26.25" customHeight="1">
      <c r="A117" s="53"/>
      <c r="B117" s="28" t="s">
        <v>3</v>
      </c>
      <c r="C117" s="52" t="s">
        <v>252</v>
      </c>
      <c r="D117" s="52" t="s">
        <v>72</v>
      </c>
      <c r="E117" s="52" t="s">
        <v>4</v>
      </c>
      <c r="F117" s="52" t="s">
        <v>6</v>
      </c>
      <c r="G117" s="52" t="s">
        <v>253</v>
      </c>
      <c r="H117" s="47">
        <f>1400000000-(537934129+118100000)</f>
        <v>743965871</v>
      </c>
      <c r="I117" s="52" t="s">
        <v>76</v>
      </c>
      <c r="J117" s="29" t="s">
        <v>429</v>
      </c>
      <c r="K117" s="71" t="s">
        <v>254</v>
      </c>
      <c r="L117" s="72" t="s">
        <v>78</v>
      </c>
      <c r="M117" s="52" t="str">
        <f t="shared" si="4"/>
        <v xml:space="preserve">Servicios Públicos
</v>
      </c>
      <c r="N117" s="31">
        <v>1</v>
      </c>
      <c r="O117" s="31">
        <v>1</v>
      </c>
      <c r="P117" s="73">
        <v>11</v>
      </c>
      <c r="Q117" s="74" t="s">
        <v>79</v>
      </c>
      <c r="R117" s="74" t="s">
        <v>80</v>
      </c>
      <c r="S117" s="81" t="s">
        <v>5</v>
      </c>
      <c r="T117" s="75">
        <f t="shared" si="3"/>
        <v>743965871</v>
      </c>
      <c r="U117" s="76">
        <f t="shared" si="1"/>
        <v>743965871</v>
      </c>
      <c r="V117" s="31" t="s">
        <v>76</v>
      </c>
      <c r="W117" s="31" t="s">
        <v>81</v>
      </c>
      <c r="X117" s="77" t="s">
        <v>82</v>
      </c>
      <c r="Y117" s="32" t="s">
        <v>83</v>
      </c>
      <c r="Z117" s="33" t="s">
        <v>3</v>
      </c>
      <c r="AA117" s="30" t="s">
        <v>84</v>
      </c>
      <c r="AB117" s="78" t="s">
        <v>85</v>
      </c>
      <c r="AC117" s="31" t="s">
        <v>76</v>
      </c>
      <c r="AD117" s="31" t="s">
        <v>86</v>
      </c>
      <c r="AE117" s="79" t="s">
        <v>87</v>
      </c>
      <c r="AF117" s="79" t="s">
        <v>88</v>
      </c>
      <c r="AG117" s="79" t="s">
        <v>89</v>
      </c>
      <c r="AH117" s="79" t="s">
        <v>90</v>
      </c>
      <c r="AI117" s="79" t="s">
        <v>90</v>
      </c>
      <c r="AJ117" s="79" t="s">
        <v>90</v>
      </c>
      <c r="AK117" s="80"/>
      <c r="AL117" s="80"/>
      <c r="AM117" s="80"/>
    </row>
    <row r="118" spans="1:39" s="35" customFormat="1" ht="26.25" customHeight="1">
      <c r="A118" s="53"/>
      <c r="B118" s="28" t="s">
        <v>3</v>
      </c>
      <c r="C118" s="168" t="s">
        <v>252</v>
      </c>
      <c r="D118" s="168" t="s">
        <v>72</v>
      </c>
      <c r="E118" s="168" t="s">
        <v>4</v>
      </c>
      <c r="F118" s="168" t="s">
        <v>6</v>
      </c>
      <c r="G118" s="168" t="s">
        <v>253</v>
      </c>
      <c r="H118" s="47">
        <v>435991829</v>
      </c>
      <c r="I118" s="168" t="s">
        <v>76</v>
      </c>
      <c r="J118" s="29" t="s">
        <v>429</v>
      </c>
      <c r="K118" s="160" t="s">
        <v>254</v>
      </c>
      <c r="L118" s="171" t="s">
        <v>78</v>
      </c>
      <c r="M118" s="168" t="str">
        <f t="shared" ref="M118" si="8">G118</f>
        <v xml:space="preserve">Servicios Públicos
</v>
      </c>
      <c r="N118" s="31">
        <v>1</v>
      </c>
      <c r="O118" s="31">
        <v>1</v>
      </c>
      <c r="P118" s="73">
        <v>11</v>
      </c>
      <c r="Q118" s="74" t="s">
        <v>79</v>
      </c>
      <c r="R118" s="74" t="s">
        <v>80</v>
      </c>
      <c r="S118" s="81" t="s">
        <v>14</v>
      </c>
      <c r="T118" s="169">
        <f t="shared" ref="T118" si="9">H118</f>
        <v>435991829</v>
      </c>
      <c r="U118" s="170">
        <f t="shared" ref="U118" si="10">T118</f>
        <v>435991829</v>
      </c>
      <c r="V118" s="31" t="s">
        <v>76</v>
      </c>
      <c r="W118" s="31" t="s">
        <v>81</v>
      </c>
      <c r="X118" s="77" t="s">
        <v>82</v>
      </c>
      <c r="Y118" s="32" t="s">
        <v>83</v>
      </c>
      <c r="Z118" s="33" t="s">
        <v>3</v>
      </c>
      <c r="AA118" s="30" t="s">
        <v>84</v>
      </c>
      <c r="AB118" s="78" t="s">
        <v>85</v>
      </c>
      <c r="AC118" s="31" t="s">
        <v>76</v>
      </c>
      <c r="AD118" s="31" t="s">
        <v>86</v>
      </c>
      <c r="AE118" s="79" t="s">
        <v>87</v>
      </c>
      <c r="AF118" s="79" t="s">
        <v>88</v>
      </c>
      <c r="AG118" s="79" t="s">
        <v>89</v>
      </c>
      <c r="AH118" s="79" t="s">
        <v>90</v>
      </c>
      <c r="AI118" s="79" t="s">
        <v>90</v>
      </c>
      <c r="AJ118" s="79" t="s">
        <v>90</v>
      </c>
      <c r="AK118" s="80"/>
      <c r="AL118" s="80"/>
      <c r="AM118" s="80"/>
    </row>
    <row r="119" spans="1:39" s="35" customFormat="1" ht="26.25" customHeight="1">
      <c r="A119" s="53"/>
      <c r="B119" s="28" t="s">
        <v>3</v>
      </c>
      <c r="C119" s="52" t="s">
        <v>252</v>
      </c>
      <c r="D119" s="52" t="s">
        <v>72</v>
      </c>
      <c r="E119" s="52" t="s">
        <v>9</v>
      </c>
      <c r="F119" s="52" t="s">
        <v>133</v>
      </c>
      <c r="G119" s="52" t="s">
        <v>255</v>
      </c>
      <c r="H119" s="47">
        <f>400000000 -(10000000+19000000+34000000)</f>
        <v>337000000</v>
      </c>
      <c r="I119" s="52" t="s">
        <v>76</v>
      </c>
      <c r="J119" s="29" t="s">
        <v>429</v>
      </c>
      <c r="K119" s="71" t="s">
        <v>254</v>
      </c>
      <c r="L119" s="72" t="s">
        <v>78</v>
      </c>
      <c r="M119" s="52" t="str">
        <f t="shared" si="4"/>
        <v xml:space="preserve">Servicios Públicos </v>
      </c>
      <c r="N119" s="31">
        <v>1</v>
      </c>
      <c r="O119" s="31">
        <v>1</v>
      </c>
      <c r="P119" s="73">
        <v>11</v>
      </c>
      <c r="Q119" s="74" t="s">
        <v>79</v>
      </c>
      <c r="R119" s="74" t="s">
        <v>80</v>
      </c>
      <c r="S119" s="52" t="s">
        <v>5</v>
      </c>
      <c r="T119" s="75">
        <f t="shared" si="3"/>
        <v>337000000</v>
      </c>
      <c r="U119" s="76">
        <f t="shared" si="1"/>
        <v>337000000</v>
      </c>
      <c r="V119" s="31" t="s">
        <v>76</v>
      </c>
      <c r="W119" s="31" t="s">
        <v>81</v>
      </c>
      <c r="X119" s="77" t="s">
        <v>82</v>
      </c>
      <c r="Y119" s="32" t="s">
        <v>83</v>
      </c>
      <c r="Z119" s="33" t="s">
        <v>3</v>
      </c>
      <c r="AA119" s="30" t="s">
        <v>84</v>
      </c>
      <c r="AB119" s="78" t="s">
        <v>85</v>
      </c>
      <c r="AC119" s="31" t="s">
        <v>76</v>
      </c>
      <c r="AD119" s="31" t="s">
        <v>86</v>
      </c>
      <c r="AE119" s="79" t="s">
        <v>87</v>
      </c>
      <c r="AF119" s="79" t="s">
        <v>88</v>
      </c>
      <c r="AG119" s="79" t="s">
        <v>89</v>
      </c>
      <c r="AH119" s="79" t="s">
        <v>90</v>
      </c>
      <c r="AI119" s="79" t="s">
        <v>90</v>
      </c>
      <c r="AJ119" s="79" t="s">
        <v>90</v>
      </c>
      <c r="AK119" s="80"/>
      <c r="AL119" s="80"/>
      <c r="AM119" s="80"/>
    </row>
    <row r="120" spans="1:39" s="35" customFormat="1" ht="26.25" customHeight="1">
      <c r="A120" s="53"/>
      <c r="B120" s="28" t="s">
        <v>15</v>
      </c>
      <c r="C120" s="52" t="s">
        <v>256</v>
      </c>
      <c r="D120" s="52" t="s">
        <v>19</v>
      </c>
      <c r="E120" s="52" t="s">
        <v>22</v>
      </c>
      <c r="F120" s="52" t="s">
        <v>23</v>
      </c>
      <c r="G120" s="52" t="s">
        <v>257</v>
      </c>
      <c r="H120" s="47">
        <v>32900177</v>
      </c>
      <c r="I120" s="52" t="s">
        <v>76</v>
      </c>
      <c r="J120" s="29" t="s">
        <v>76</v>
      </c>
      <c r="K120" s="71" t="s">
        <v>254</v>
      </c>
      <c r="L120" s="72" t="s">
        <v>78</v>
      </c>
      <c r="M120" s="52" t="str">
        <f t="shared" si="4"/>
        <v>Pago servicio energía de  las instalaciones del Centro de Lenguas</v>
      </c>
      <c r="N120" s="31">
        <v>1</v>
      </c>
      <c r="O120" s="31">
        <v>1</v>
      </c>
      <c r="P120" s="73">
        <v>11</v>
      </c>
      <c r="Q120" s="74" t="s">
        <v>79</v>
      </c>
      <c r="R120" s="74" t="s">
        <v>80</v>
      </c>
      <c r="S120" s="81" t="s">
        <v>1</v>
      </c>
      <c r="T120" s="75">
        <f t="shared" si="3"/>
        <v>32900177</v>
      </c>
      <c r="U120" s="76">
        <f t="shared" si="1"/>
        <v>32900177</v>
      </c>
      <c r="V120" s="31" t="s">
        <v>76</v>
      </c>
      <c r="W120" s="31" t="s">
        <v>81</v>
      </c>
      <c r="X120" s="77" t="s">
        <v>82</v>
      </c>
      <c r="Y120" s="32" t="s">
        <v>83</v>
      </c>
      <c r="Z120" s="33" t="s">
        <v>15</v>
      </c>
      <c r="AA120" s="30" t="s">
        <v>84</v>
      </c>
      <c r="AB120" s="78" t="s">
        <v>85</v>
      </c>
      <c r="AC120" s="31" t="s">
        <v>76</v>
      </c>
      <c r="AD120" s="31" t="s">
        <v>86</v>
      </c>
      <c r="AE120" s="79" t="s">
        <v>87</v>
      </c>
      <c r="AF120" s="79" t="s">
        <v>88</v>
      </c>
      <c r="AG120" s="79" t="s">
        <v>89</v>
      </c>
      <c r="AH120" s="79" t="s">
        <v>90</v>
      </c>
      <c r="AI120" s="79" t="s">
        <v>90</v>
      </c>
      <c r="AJ120" s="79" t="s">
        <v>90</v>
      </c>
      <c r="AK120" s="80"/>
      <c r="AL120" s="80"/>
      <c r="AM120" s="80"/>
    </row>
    <row r="121" spans="1:39" s="35" customFormat="1" ht="26.25" customHeight="1">
      <c r="A121" s="53"/>
      <c r="B121" s="28" t="s">
        <v>15</v>
      </c>
      <c r="C121" s="52" t="s">
        <v>256</v>
      </c>
      <c r="D121" s="52" t="s">
        <v>19</v>
      </c>
      <c r="E121" s="52" t="s">
        <v>258</v>
      </c>
      <c r="F121" s="52" t="s">
        <v>133</v>
      </c>
      <c r="G121" s="52" t="s">
        <v>259</v>
      </c>
      <c r="H121" s="47">
        <v>13000000</v>
      </c>
      <c r="I121" s="52" t="s">
        <v>76</v>
      </c>
      <c r="J121" s="29" t="s">
        <v>76</v>
      </c>
      <c r="K121" s="71" t="s">
        <v>254</v>
      </c>
      <c r="L121" s="72" t="s">
        <v>78</v>
      </c>
      <c r="M121" s="52" t="str">
        <f t="shared" si="4"/>
        <v>Pago de servicio telefonía de las instalaciones del Centro de Lenguas</v>
      </c>
      <c r="N121" s="31">
        <v>1</v>
      </c>
      <c r="O121" s="31">
        <v>1</v>
      </c>
      <c r="P121" s="73">
        <v>11</v>
      </c>
      <c r="Q121" s="74" t="s">
        <v>79</v>
      </c>
      <c r="R121" s="74" t="s">
        <v>80</v>
      </c>
      <c r="S121" s="81" t="s">
        <v>1</v>
      </c>
      <c r="T121" s="75">
        <f t="shared" si="3"/>
        <v>13000000</v>
      </c>
      <c r="U121" s="76">
        <f t="shared" si="1"/>
        <v>13000000</v>
      </c>
      <c r="V121" s="31" t="s">
        <v>76</v>
      </c>
      <c r="W121" s="31" t="s">
        <v>81</v>
      </c>
      <c r="X121" s="77" t="s">
        <v>82</v>
      </c>
      <c r="Y121" s="32" t="s">
        <v>83</v>
      </c>
      <c r="Z121" s="33" t="s">
        <v>15</v>
      </c>
      <c r="AA121" s="30" t="s">
        <v>84</v>
      </c>
      <c r="AB121" s="78" t="s">
        <v>85</v>
      </c>
      <c r="AC121" s="31" t="s">
        <v>76</v>
      </c>
      <c r="AD121" s="31" t="s">
        <v>86</v>
      </c>
      <c r="AE121" s="79" t="s">
        <v>87</v>
      </c>
      <c r="AF121" s="79" t="s">
        <v>88</v>
      </c>
      <c r="AG121" s="79" t="s">
        <v>89</v>
      </c>
      <c r="AH121" s="79" t="s">
        <v>90</v>
      </c>
      <c r="AI121" s="79" t="s">
        <v>90</v>
      </c>
      <c r="AJ121" s="79" t="s">
        <v>90</v>
      </c>
      <c r="AK121" s="80"/>
      <c r="AL121" s="80"/>
      <c r="AM121" s="80"/>
    </row>
    <row r="122" spans="1:39" s="35" customFormat="1" ht="48" customHeight="1">
      <c r="A122" s="53"/>
      <c r="B122" s="28" t="s">
        <v>3</v>
      </c>
      <c r="C122" s="52" t="s">
        <v>159</v>
      </c>
      <c r="D122" s="52" t="s">
        <v>160</v>
      </c>
      <c r="E122" s="52" t="s">
        <v>99</v>
      </c>
      <c r="F122" s="52" t="s">
        <v>100</v>
      </c>
      <c r="G122" s="52" t="s">
        <v>260</v>
      </c>
      <c r="H122" s="47">
        <v>55000000</v>
      </c>
      <c r="I122" s="52" t="s">
        <v>86</v>
      </c>
      <c r="J122" s="29" t="s">
        <v>76</v>
      </c>
      <c r="K122" s="71" t="s">
        <v>261</v>
      </c>
      <c r="L122" s="72">
        <v>43211600</v>
      </c>
      <c r="M122" s="52" t="str">
        <f t="shared" si="4"/>
        <v>Adquirir partes, piezas, accesorios y periféricos en tecnología informática para los equipos de cómputo de la Universidad Pedagógica Nacional</v>
      </c>
      <c r="N122" s="31">
        <v>1</v>
      </c>
      <c r="O122" s="31">
        <v>1</v>
      </c>
      <c r="P122" s="73">
        <v>12</v>
      </c>
      <c r="Q122" s="74" t="s">
        <v>79</v>
      </c>
      <c r="R122" s="74" t="s">
        <v>80</v>
      </c>
      <c r="S122" s="52" t="s">
        <v>226</v>
      </c>
      <c r="T122" s="75">
        <f t="shared" si="3"/>
        <v>55000000</v>
      </c>
      <c r="U122" s="76">
        <f t="shared" si="1"/>
        <v>55000000</v>
      </c>
      <c r="V122" s="31" t="s">
        <v>76</v>
      </c>
      <c r="W122" s="31" t="s">
        <v>81</v>
      </c>
      <c r="X122" s="77" t="s">
        <v>82</v>
      </c>
      <c r="Y122" s="32" t="s">
        <v>83</v>
      </c>
      <c r="Z122" s="33" t="s">
        <v>3</v>
      </c>
      <c r="AA122" s="30" t="s">
        <v>84</v>
      </c>
      <c r="AB122" s="78" t="s">
        <v>85</v>
      </c>
      <c r="AC122" s="31" t="s">
        <v>76</v>
      </c>
      <c r="AD122" s="31" t="s">
        <v>86</v>
      </c>
      <c r="AE122" s="79" t="s">
        <v>87</v>
      </c>
      <c r="AF122" s="79" t="s">
        <v>88</v>
      </c>
      <c r="AG122" s="79" t="s">
        <v>89</v>
      </c>
      <c r="AH122" s="79" t="s">
        <v>90</v>
      </c>
      <c r="AI122" s="79" t="s">
        <v>90</v>
      </c>
      <c r="AJ122" s="79" t="s">
        <v>90</v>
      </c>
      <c r="AK122" s="80"/>
      <c r="AL122" s="80"/>
      <c r="AM122" s="80"/>
    </row>
    <row r="123" spans="1:39" s="35" customFormat="1" ht="48" customHeight="1">
      <c r="A123" s="53"/>
      <c r="B123" s="28" t="s">
        <v>3</v>
      </c>
      <c r="C123" s="52" t="s">
        <v>142</v>
      </c>
      <c r="D123" s="52" t="s">
        <v>72</v>
      </c>
      <c r="E123" s="52" t="s">
        <v>123</v>
      </c>
      <c r="F123" s="52" t="s">
        <v>262</v>
      </c>
      <c r="G123" s="52" t="s">
        <v>263</v>
      </c>
      <c r="H123" s="47">
        <v>4574099</v>
      </c>
      <c r="I123" s="52" t="s">
        <v>86</v>
      </c>
      <c r="J123" s="29" t="s">
        <v>76</v>
      </c>
      <c r="K123" s="105" t="s">
        <v>264</v>
      </c>
      <c r="L123" s="225" t="s">
        <v>678</v>
      </c>
      <c r="M123" s="230" t="str">
        <f>G124</f>
        <v>Suministrar materiales de construcción, ferretería y plomería para las adecuaciones y mantenimientos que se realizan en las diferentes instalaciones de la Universidad Pedagógica Nacional.</v>
      </c>
      <c r="N123" s="31">
        <v>1</v>
      </c>
      <c r="O123" s="31">
        <v>1</v>
      </c>
      <c r="P123" s="73">
        <v>11</v>
      </c>
      <c r="Q123" s="74" t="s">
        <v>79</v>
      </c>
      <c r="R123" s="74" t="s">
        <v>80</v>
      </c>
      <c r="S123" s="81" t="s">
        <v>1</v>
      </c>
      <c r="T123" s="233">
        <f>H123+H124+H125</f>
        <v>78214099</v>
      </c>
      <c r="U123" s="232">
        <f t="shared" si="1"/>
        <v>78214099</v>
      </c>
      <c r="V123" s="31" t="s">
        <v>76</v>
      </c>
      <c r="W123" s="31" t="s">
        <v>81</v>
      </c>
      <c r="X123" s="77" t="s">
        <v>82</v>
      </c>
      <c r="Y123" s="32" t="s">
        <v>83</v>
      </c>
      <c r="Z123" s="33" t="s">
        <v>3</v>
      </c>
      <c r="AA123" s="30" t="s">
        <v>84</v>
      </c>
      <c r="AB123" s="78" t="s">
        <v>85</v>
      </c>
      <c r="AC123" s="31" t="s">
        <v>76</v>
      </c>
      <c r="AD123" s="31" t="s">
        <v>86</v>
      </c>
      <c r="AE123" s="79" t="s">
        <v>87</v>
      </c>
      <c r="AF123" s="79" t="s">
        <v>88</v>
      </c>
      <c r="AG123" s="79" t="s">
        <v>89</v>
      </c>
      <c r="AH123" s="79" t="s">
        <v>90</v>
      </c>
      <c r="AI123" s="79" t="s">
        <v>90</v>
      </c>
      <c r="AJ123" s="79" t="s">
        <v>90</v>
      </c>
      <c r="AK123" s="80"/>
      <c r="AL123" s="80"/>
      <c r="AM123" s="80"/>
    </row>
    <row r="124" spans="1:39" s="35" customFormat="1" ht="48" customHeight="1">
      <c r="A124" s="53"/>
      <c r="B124" s="28" t="s">
        <v>3</v>
      </c>
      <c r="C124" s="52" t="s">
        <v>142</v>
      </c>
      <c r="D124" s="52" t="s">
        <v>72</v>
      </c>
      <c r="E124" s="52" t="s">
        <v>26</v>
      </c>
      <c r="F124" s="52" t="s">
        <v>18</v>
      </c>
      <c r="G124" s="52" t="s">
        <v>263</v>
      </c>
      <c r="H124" s="47">
        <v>42080000</v>
      </c>
      <c r="I124" s="52" t="s">
        <v>86</v>
      </c>
      <c r="J124" s="29" t="s">
        <v>76</v>
      </c>
      <c r="K124" s="105" t="s">
        <v>264</v>
      </c>
      <c r="L124" s="227"/>
      <c r="M124" s="230"/>
      <c r="N124" s="31">
        <v>1</v>
      </c>
      <c r="O124" s="31">
        <v>1</v>
      </c>
      <c r="P124" s="73">
        <v>11</v>
      </c>
      <c r="Q124" s="74" t="s">
        <v>79</v>
      </c>
      <c r="R124" s="74" t="s">
        <v>80</v>
      </c>
      <c r="S124" s="81" t="s">
        <v>1</v>
      </c>
      <c r="T124" s="233"/>
      <c r="U124" s="232"/>
      <c r="V124" s="31" t="s">
        <v>76</v>
      </c>
      <c r="W124" s="31" t="s">
        <v>81</v>
      </c>
      <c r="X124" s="77" t="s">
        <v>82</v>
      </c>
      <c r="Y124" s="32" t="s">
        <v>83</v>
      </c>
      <c r="Z124" s="33" t="s">
        <v>3</v>
      </c>
      <c r="AA124" s="30" t="s">
        <v>84</v>
      </c>
      <c r="AB124" s="78" t="s">
        <v>85</v>
      </c>
      <c r="AC124" s="31" t="s">
        <v>76</v>
      </c>
      <c r="AD124" s="31" t="s">
        <v>86</v>
      </c>
      <c r="AE124" s="79" t="s">
        <v>87</v>
      </c>
      <c r="AF124" s="79" t="s">
        <v>88</v>
      </c>
      <c r="AG124" s="79" t="s">
        <v>89</v>
      </c>
      <c r="AH124" s="79" t="s">
        <v>90</v>
      </c>
      <c r="AI124" s="79" t="s">
        <v>90</v>
      </c>
      <c r="AJ124" s="79" t="s">
        <v>90</v>
      </c>
      <c r="AK124" s="80"/>
      <c r="AL124" s="80"/>
      <c r="AM124" s="80"/>
    </row>
    <row r="125" spans="1:39" s="35" customFormat="1" ht="48" customHeight="1">
      <c r="A125" s="53"/>
      <c r="B125" s="28" t="s">
        <v>3</v>
      </c>
      <c r="C125" s="52" t="s">
        <v>142</v>
      </c>
      <c r="D125" s="52" t="s">
        <v>72</v>
      </c>
      <c r="E125" s="52" t="s">
        <v>129</v>
      </c>
      <c r="F125" s="52" t="s">
        <v>130</v>
      </c>
      <c r="G125" s="52" t="s">
        <v>263</v>
      </c>
      <c r="H125" s="47">
        <v>31560000</v>
      </c>
      <c r="I125" s="52" t="s">
        <v>86</v>
      </c>
      <c r="J125" s="29" t="s">
        <v>76</v>
      </c>
      <c r="K125" s="105" t="s">
        <v>264</v>
      </c>
      <c r="L125" s="226"/>
      <c r="M125" s="230"/>
      <c r="N125" s="31">
        <v>1</v>
      </c>
      <c r="O125" s="31">
        <v>1</v>
      </c>
      <c r="P125" s="73">
        <v>11</v>
      </c>
      <c r="Q125" s="74" t="s">
        <v>79</v>
      </c>
      <c r="R125" s="74" t="s">
        <v>80</v>
      </c>
      <c r="S125" s="81" t="s">
        <v>1</v>
      </c>
      <c r="T125" s="233"/>
      <c r="U125" s="232"/>
      <c r="V125" s="31" t="s">
        <v>76</v>
      </c>
      <c r="W125" s="31" t="s">
        <v>81</v>
      </c>
      <c r="X125" s="77" t="s">
        <v>82</v>
      </c>
      <c r="Y125" s="32" t="s">
        <v>83</v>
      </c>
      <c r="Z125" s="33" t="s">
        <v>3</v>
      </c>
      <c r="AA125" s="30" t="s">
        <v>84</v>
      </c>
      <c r="AB125" s="78" t="s">
        <v>85</v>
      </c>
      <c r="AC125" s="31" t="s">
        <v>76</v>
      </c>
      <c r="AD125" s="31" t="s">
        <v>86</v>
      </c>
      <c r="AE125" s="79" t="s">
        <v>87</v>
      </c>
      <c r="AF125" s="79" t="s">
        <v>88</v>
      </c>
      <c r="AG125" s="79" t="s">
        <v>89</v>
      </c>
      <c r="AH125" s="79" t="s">
        <v>90</v>
      </c>
      <c r="AI125" s="79" t="s">
        <v>90</v>
      </c>
      <c r="AJ125" s="79" t="s">
        <v>90</v>
      </c>
      <c r="AK125" s="80"/>
      <c r="AL125" s="80"/>
      <c r="AM125" s="80"/>
    </row>
    <row r="126" spans="1:39" s="35" customFormat="1" ht="48" customHeight="1">
      <c r="A126" s="53"/>
      <c r="B126" s="28" t="s">
        <v>3</v>
      </c>
      <c r="C126" s="52" t="s">
        <v>142</v>
      </c>
      <c r="D126" s="52" t="s">
        <v>72</v>
      </c>
      <c r="E126" s="52" t="s">
        <v>129</v>
      </c>
      <c r="F126" s="52" t="s">
        <v>130</v>
      </c>
      <c r="G126" s="52" t="s">
        <v>265</v>
      </c>
      <c r="H126" s="47">
        <f>2000000-1206500</f>
        <v>793500</v>
      </c>
      <c r="I126" s="52" t="s">
        <v>86</v>
      </c>
      <c r="J126" s="29" t="s">
        <v>429</v>
      </c>
      <c r="K126" s="105" t="s">
        <v>266</v>
      </c>
      <c r="L126" s="225" t="s">
        <v>267</v>
      </c>
      <c r="M126" s="230" t="str">
        <f>G126</f>
        <v>Suministrar  pinturas y materiales necesarios para realizar las labores de mantenimiento locativo en las diferentes instalaciones de la Universidad Pedagógica Nacional.</v>
      </c>
      <c r="N126" s="31">
        <v>1</v>
      </c>
      <c r="O126" s="31">
        <v>1</v>
      </c>
      <c r="P126" s="73">
        <v>11</v>
      </c>
      <c r="Q126" s="74" t="s">
        <v>79</v>
      </c>
      <c r="R126" s="74" t="s">
        <v>80</v>
      </c>
      <c r="S126" s="81" t="s">
        <v>1</v>
      </c>
      <c r="T126" s="233">
        <f>H126+H127</f>
        <v>72606898.549999997</v>
      </c>
      <c r="U126" s="232">
        <f>T126</f>
        <v>72606898.549999997</v>
      </c>
      <c r="V126" s="31" t="s">
        <v>76</v>
      </c>
      <c r="W126" s="31" t="s">
        <v>81</v>
      </c>
      <c r="X126" s="77" t="s">
        <v>82</v>
      </c>
      <c r="Y126" s="32" t="s">
        <v>83</v>
      </c>
      <c r="Z126" s="33" t="s">
        <v>3</v>
      </c>
      <c r="AA126" s="30" t="s">
        <v>84</v>
      </c>
      <c r="AB126" s="78" t="s">
        <v>85</v>
      </c>
      <c r="AC126" s="31" t="s">
        <v>76</v>
      </c>
      <c r="AD126" s="31" t="s">
        <v>86</v>
      </c>
      <c r="AE126" s="79" t="s">
        <v>87</v>
      </c>
      <c r="AF126" s="79" t="s">
        <v>88</v>
      </c>
      <c r="AG126" s="79" t="s">
        <v>89</v>
      </c>
      <c r="AH126" s="79" t="s">
        <v>90</v>
      </c>
      <c r="AI126" s="79" t="s">
        <v>90</v>
      </c>
      <c r="AJ126" s="79" t="s">
        <v>90</v>
      </c>
      <c r="AK126" s="80"/>
      <c r="AL126" s="80"/>
      <c r="AM126" s="80"/>
    </row>
    <row r="127" spans="1:39" s="35" customFormat="1" ht="48" customHeight="1">
      <c r="A127" s="53"/>
      <c r="B127" s="28" t="s">
        <v>3</v>
      </c>
      <c r="C127" s="52" t="s">
        <v>142</v>
      </c>
      <c r="D127" s="52" t="s">
        <v>72</v>
      </c>
      <c r="E127" s="52" t="s">
        <v>26</v>
      </c>
      <c r="F127" s="52" t="s">
        <v>18</v>
      </c>
      <c r="G127" s="52" t="s">
        <v>268</v>
      </c>
      <c r="H127" s="47">
        <f>75500000-3686601.45</f>
        <v>71813398.549999997</v>
      </c>
      <c r="I127" s="52" t="s">
        <v>86</v>
      </c>
      <c r="J127" s="29" t="s">
        <v>429</v>
      </c>
      <c r="K127" s="105" t="s">
        <v>266</v>
      </c>
      <c r="L127" s="226"/>
      <c r="M127" s="230"/>
      <c r="N127" s="31">
        <v>1</v>
      </c>
      <c r="O127" s="31">
        <v>1</v>
      </c>
      <c r="P127" s="73">
        <v>11</v>
      </c>
      <c r="Q127" s="74" t="s">
        <v>79</v>
      </c>
      <c r="R127" s="74" t="s">
        <v>80</v>
      </c>
      <c r="S127" s="81" t="s">
        <v>1</v>
      </c>
      <c r="T127" s="233"/>
      <c r="U127" s="232"/>
      <c r="V127" s="31" t="s">
        <v>76</v>
      </c>
      <c r="W127" s="31" t="s">
        <v>81</v>
      </c>
      <c r="X127" s="77" t="s">
        <v>82</v>
      </c>
      <c r="Y127" s="32" t="s">
        <v>83</v>
      </c>
      <c r="Z127" s="33" t="s">
        <v>3</v>
      </c>
      <c r="AA127" s="30" t="s">
        <v>84</v>
      </c>
      <c r="AB127" s="78" t="s">
        <v>85</v>
      </c>
      <c r="AC127" s="31" t="s">
        <v>76</v>
      </c>
      <c r="AD127" s="31" t="s">
        <v>86</v>
      </c>
      <c r="AE127" s="79" t="s">
        <v>87</v>
      </c>
      <c r="AF127" s="79" t="s">
        <v>88</v>
      </c>
      <c r="AG127" s="79" t="s">
        <v>89</v>
      </c>
      <c r="AH127" s="79" t="s">
        <v>90</v>
      </c>
      <c r="AI127" s="79" t="s">
        <v>90</v>
      </c>
      <c r="AJ127" s="79" t="s">
        <v>90</v>
      </c>
      <c r="AK127" s="80"/>
      <c r="AL127" s="80"/>
      <c r="AM127" s="80"/>
    </row>
    <row r="128" spans="1:39" s="35" customFormat="1" ht="48" customHeight="1">
      <c r="A128" s="53"/>
      <c r="B128" s="28" t="s">
        <v>3</v>
      </c>
      <c r="C128" s="52" t="s">
        <v>142</v>
      </c>
      <c r="D128" s="52" t="s">
        <v>72</v>
      </c>
      <c r="E128" s="52" t="s">
        <v>125</v>
      </c>
      <c r="F128" s="52" t="s">
        <v>126</v>
      </c>
      <c r="G128" s="52" t="s">
        <v>269</v>
      </c>
      <c r="H128" s="47">
        <f>18951454-6802744</f>
        <v>12148710</v>
      </c>
      <c r="I128" s="52" t="s">
        <v>86</v>
      </c>
      <c r="J128" s="29" t="s">
        <v>76</v>
      </c>
      <c r="K128" s="105" t="s">
        <v>270</v>
      </c>
      <c r="L128" s="225" t="s">
        <v>271</v>
      </c>
      <c r="M128" s="230" t="str">
        <f>G128</f>
        <v>Suministrar elementos de aseo y desinfección para los diferentes predios de la Universidad Pedagógica Nacional.</v>
      </c>
      <c r="N128" s="31">
        <v>1</v>
      </c>
      <c r="O128" s="31">
        <v>1</v>
      </c>
      <c r="P128" s="73">
        <v>11</v>
      </c>
      <c r="Q128" s="74" t="s">
        <v>79</v>
      </c>
      <c r="R128" s="74" t="s">
        <v>80</v>
      </c>
      <c r="S128" s="81" t="s">
        <v>1</v>
      </c>
      <c r="T128" s="233">
        <f>H128+H129+H130</f>
        <v>144172711</v>
      </c>
      <c r="U128" s="232">
        <f>T128</f>
        <v>144172711</v>
      </c>
      <c r="V128" s="31" t="s">
        <v>76</v>
      </c>
      <c r="W128" s="31" t="s">
        <v>81</v>
      </c>
      <c r="X128" s="77" t="s">
        <v>82</v>
      </c>
      <c r="Y128" s="32" t="s">
        <v>83</v>
      </c>
      <c r="Z128" s="33" t="s">
        <v>3</v>
      </c>
      <c r="AA128" s="30" t="s">
        <v>84</v>
      </c>
      <c r="AB128" s="78" t="s">
        <v>85</v>
      </c>
      <c r="AC128" s="31" t="s">
        <v>76</v>
      </c>
      <c r="AD128" s="31" t="s">
        <v>86</v>
      </c>
      <c r="AE128" s="79" t="s">
        <v>87</v>
      </c>
      <c r="AF128" s="79" t="s">
        <v>88</v>
      </c>
      <c r="AG128" s="79" t="s">
        <v>89</v>
      </c>
      <c r="AH128" s="79" t="s">
        <v>90</v>
      </c>
      <c r="AI128" s="79" t="s">
        <v>90</v>
      </c>
      <c r="AJ128" s="79" t="s">
        <v>90</v>
      </c>
      <c r="AK128" s="80"/>
      <c r="AL128" s="80"/>
      <c r="AM128" s="80"/>
    </row>
    <row r="129" spans="1:39" s="35" customFormat="1" ht="48" customHeight="1">
      <c r="A129" s="53"/>
      <c r="B129" s="28" t="s">
        <v>3</v>
      </c>
      <c r="C129" s="52" t="s">
        <v>142</v>
      </c>
      <c r="D129" s="52" t="s">
        <v>72</v>
      </c>
      <c r="E129" s="52" t="s">
        <v>26</v>
      </c>
      <c r="F129" s="52" t="s">
        <v>18</v>
      </c>
      <c r="G129" s="52" t="s">
        <v>269</v>
      </c>
      <c r="H129" s="47">
        <f>126240000+6802744+581981- (1600724)</f>
        <v>132024001</v>
      </c>
      <c r="I129" s="52" t="s">
        <v>86</v>
      </c>
      <c r="J129" s="29" t="s">
        <v>429</v>
      </c>
      <c r="K129" s="105" t="s">
        <v>270</v>
      </c>
      <c r="L129" s="227"/>
      <c r="M129" s="230"/>
      <c r="N129" s="31">
        <v>1</v>
      </c>
      <c r="O129" s="31">
        <v>1</v>
      </c>
      <c r="P129" s="73">
        <v>11</v>
      </c>
      <c r="Q129" s="74" t="s">
        <v>79</v>
      </c>
      <c r="R129" s="74" t="s">
        <v>80</v>
      </c>
      <c r="S129" s="81" t="s">
        <v>1</v>
      </c>
      <c r="T129" s="233"/>
      <c r="U129" s="232"/>
      <c r="V129" s="31" t="s">
        <v>76</v>
      </c>
      <c r="W129" s="31" t="s">
        <v>81</v>
      </c>
      <c r="X129" s="77" t="s">
        <v>82</v>
      </c>
      <c r="Y129" s="32" t="s">
        <v>83</v>
      </c>
      <c r="Z129" s="33" t="s">
        <v>3</v>
      </c>
      <c r="AA129" s="30" t="s">
        <v>84</v>
      </c>
      <c r="AB129" s="78" t="s">
        <v>85</v>
      </c>
      <c r="AC129" s="31" t="s">
        <v>76</v>
      </c>
      <c r="AD129" s="31" t="s">
        <v>86</v>
      </c>
      <c r="AE129" s="79" t="s">
        <v>87</v>
      </c>
      <c r="AF129" s="79" t="s">
        <v>88</v>
      </c>
      <c r="AG129" s="79" t="s">
        <v>89</v>
      </c>
      <c r="AH129" s="79" t="s">
        <v>90</v>
      </c>
      <c r="AI129" s="79" t="s">
        <v>90</v>
      </c>
      <c r="AJ129" s="79" t="s">
        <v>90</v>
      </c>
      <c r="AK129" s="80"/>
      <c r="AL129" s="80"/>
      <c r="AM129" s="80"/>
    </row>
    <row r="130" spans="1:39" s="35" customFormat="1" ht="48" customHeight="1">
      <c r="A130" s="53"/>
      <c r="B130" s="28" t="s">
        <v>3</v>
      </c>
      <c r="C130" s="52" t="s">
        <v>142</v>
      </c>
      <c r="D130" s="52" t="s">
        <v>72</v>
      </c>
      <c r="E130" s="52" t="s">
        <v>129</v>
      </c>
      <c r="F130" s="52" t="s">
        <v>130</v>
      </c>
      <c r="G130" s="52" t="s">
        <v>269</v>
      </c>
      <c r="H130" s="47">
        <f>581981-581981</f>
        <v>0</v>
      </c>
      <c r="I130" s="52" t="s">
        <v>86</v>
      </c>
      <c r="J130" s="29" t="s">
        <v>76</v>
      </c>
      <c r="K130" s="105" t="s">
        <v>270</v>
      </c>
      <c r="L130" s="226"/>
      <c r="M130" s="230"/>
      <c r="N130" s="31">
        <v>1</v>
      </c>
      <c r="O130" s="31">
        <v>1</v>
      </c>
      <c r="P130" s="73">
        <v>11</v>
      </c>
      <c r="Q130" s="74" t="s">
        <v>79</v>
      </c>
      <c r="R130" s="74" t="s">
        <v>80</v>
      </c>
      <c r="S130" s="81" t="s">
        <v>1</v>
      </c>
      <c r="T130" s="233"/>
      <c r="U130" s="232"/>
      <c r="V130" s="31" t="s">
        <v>76</v>
      </c>
      <c r="W130" s="31" t="s">
        <v>81</v>
      </c>
      <c r="X130" s="77" t="s">
        <v>82</v>
      </c>
      <c r="Y130" s="32" t="s">
        <v>83</v>
      </c>
      <c r="Z130" s="33" t="s">
        <v>3</v>
      </c>
      <c r="AA130" s="30" t="s">
        <v>84</v>
      </c>
      <c r="AB130" s="78" t="s">
        <v>85</v>
      </c>
      <c r="AC130" s="31" t="s">
        <v>76</v>
      </c>
      <c r="AD130" s="31" t="s">
        <v>86</v>
      </c>
      <c r="AE130" s="79" t="s">
        <v>87</v>
      </c>
      <c r="AF130" s="79" t="s">
        <v>88</v>
      </c>
      <c r="AG130" s="79" t="s">
        <v>89</v>
      </c>
      <c r="AH130" s="79" t="s">
        <v>90</v>
      </c>
      <c r="AI130" s="79" t="s">
        <v>90</v>
      </c>
      <c r="AJ130" s="79" t="s">
        <v>90</v>
      </c>
      <c r="AK130" s="80"/>
      <c r="AL130" s="80"/>
      <c r="AM130" s="80"/>
    </row>
    <row r="131" spans="1:39" s="35" customFormat="1" ht="48" customHeight="1">
      <c r="A131" s="83"/>
      <c r="B131" s="28" t="s">
        <v>3</v>
      </c>
      <c r="C131" s="52" t="s">
        <v>142</v>
      </c>
      <c r="D131" s="52" t="s">
        <v>72</v>
      </c>
      <c r="E131" s="52" t="s">
        <v>9</v>
      </c>
      <c r="F131" s="52" t="s">
        <v>133</v>
      </c>
      <c r="G131" s="52" t="s">
        <v>272</v>
      </c>
      <c r="H131" s="47">
        <v>28471602</v>
      </c>
      <c r="I131" s="52" t="s">
        <v>273</v>
      </c>
      <c r="J131" s="29" t="s">
        <v>76</v>
      </c>
      <c r="K131" s="71" t="s">
        <v>274</v>
      </c>
      <c r="L131" s="72" t="s">
        <v>275</v>
      </c>
      <c r="M131" s="52" t="str">
        <f>G131</f>
        <v>Amparar la adición del contrato N.º 285 de 2025 cuyo objeto es "Contratar el servicio de soporte y mantenimiento de la licencia de uso del software ISOLUCION (HSEQ, riesgos, Seguridad de la Información), herramienta especializada en la administración y automatización para el Sistema de Gestión Integral de la Universidad Pedagógica Nacional""</v>
      </c>
      <c r="N131" s="31">
        <v>1</v>
      </c>
      <c r="O131" s="31">
        <v>1</v>
      </c>
      <c r="P131" s="73">
        <v>11</v>
      </c>
      <c r="Q131" s="74" t="s">
        <v>79</v>
      </c>
      <c r="R131" s="74" t="s">
        <v>80</v>
      </c>
      <c r="S131" s="81" t="s">
        <v>158</v>
      </c>
      <c r="T131" s="75">
        <f>H131</f>
        <v>28471602</v>
      </c>
      <c r="U131" s="76">
        <f>T131</f>
        <v>28471602</v>
      </c>
      <c r="V131" s="31" t="s">
        <v>76</v>
      </c>
      <c r="W131" s="31" t="s">
        <v>81</v>
      </c>
      <c r="X131" s="77" t="s">
        <v>82</v>
      </c>
      <c r="Y131" s="32" t="s">
        <v>83</v>
      </c>
      <c r="Z131" s="33" t="s">
        <v>3</v>
      </c>
      <c r="AA131" s="30" t="s">
        <v>84</v>
      </c>
      <c r="AB131" s="78" t="s">
        <v>85</v>
      </c>
      <c r="AC131" s="31" t="s">
        <v>76</v>
      </c>
      <c r="AD131" s="31" t="s">
        <v>86</v>
      </c>
      <c r="AE131" s="79" t="s">
        <v>87</v>
      </c>
      <c r="AF131" s="79" t="s">
        <v>88</v>
      </c>
      <c r="AG131" s="79" t="s">
        <v>89</v>
      </c>
      <c r="AH131" s="79" t="s">
        <v>90</v>
      </c>
      <c r="AI131" s="79" t="s">
        <v>90</v>
      </c>
      <c r="AJ131" s="79" t="s">
        <v>90</v>
      </c>
      <c r="AK131" s="80"/>
      <c r="AL131" s="80"/>
      <c r="AM131" s="80"/>
    </row>
    <row r="132" spans="1:39" s="35" customFormat="1" ht="48" customHeight="1">
      <c r="A132" s="53" t="s">
        <v>276</v>
      </c>
      <c r="B132" s="28" t="s">
        <v>3</v>
      </c>
      <c r="C132" s="52" t="s">
        <v>142</v>
      </c>
      <c r="D132" s="52" t="s">
        <v>72</v>
      </c>
      <c r="E132" s="52" t="s">
        <v>125</v>
      </c>
      <c r="F132" s="52" t="s">
        <v>126</v>
      </c>
      <c r="G132" s="52" t="s">
        <v>692</v>
      </c>
      <c r="H132" s="47">
        <f>146333200+596679+17071000</f>
        <v>164000879</v>
      </c>
      <c r="I132" s="52" t="s">
        <v>86</v>
      </c>
      <c r="J132" s="29" t="s">
        <v>76</v>
      </c>
      <c r="K132" s="71" t="s">
        <v>277</v>
      </c>
      <c r="L132" s="72" t="s">
        <v>278</v>
      </c>
      <c r="M132" s="52" t="str">
        <f>G132</f>
        <v xml:space="preserve">Adquirir la dotación de confección para los trabajadores oficiales y personal que presta servicio en el área de restaurante </v>
      </c>
      <c r="N132" s="31">
        <v>1</v>
      </c>
      <c r="O132" s="31">
        <v>1</v>
      </c>
      <c r="P132" s="73">
        <v>11</v>
      </c>
      <c r="Q132" s="74" t="s">
        <v>79</v>
      </c>
      <c r="R132" s="74" t="s">
        <v>80</v>
      </c>
      <c r="S132" s="81" t="s">
        <v>1</v>
      </c>
      <c r="T132" s="75">
        <f>H132</f>
        <v>164000879</v>
      </c>
      <c r="U132" s="76">
        <f>T132</f>
        <v>164000879</v>
      </c>
      <c r="V132" s="31" t="s">
        <v>76</v>
      </c>
      <c r="W132" s="31" t="s">
        <v>81</v>
      </c>
      <c r="X132" s="77" t="s">
        <v>82</v>
      </c>
      <c r="Y132" s="32" t="s">
        <v>83</v>
      </c>
      <c r="Z132" s="33" t="s">
        <v>3</v>
      </c>
      <c r="AA132" s="30" t="s">
        <v>84</v>
      </c>
      <c r="AB132" s="78" t="s">
        <v>85</v>
      </c>
      <c r="AC132" s="31" t="s">
        <v>76</v>
      </c>
      <c r="AD132" s="31" t="s">
        <v>86</v>
      </c>
      <c r="AE132" s="79" t="s">
        <v>87</v>
      </c>
      <c r="AF132" s="79" t="s">
        <v>88</v>
      </c>
      <c r="AG132" s="79" t="s">
        <v>89</v>
      </c>
      <c r="AH132" s="79" t="s">
        <v>90</v>
      </c>
      <c r="AI132" s="79" t="s">
        <v>90</v>
      </c>
      <c r="AJ132" s="79" t="s">
        <v>90</v>
      </c>
      <c r="AK132" s="80"/>
      <c r="AL132" s="80"/>
      <c r="AM132" s="80"/>
    </row>
    <row r="133" spans="1:39" s="35" customFormat="1" ht="48" customHeight="1">
      <c r="A133" s="53" t="s">
        <v>276</v>
      </c>
      <c r="B133" s="28" t="s">
        <v>3</v>
      </c>
      <c r="C133" s="52" t="s">
        <v>142</v>
      </c>
      <c r="D133" s="52" t="s">
        <v>72</v>
      </c>
      <c r="E133" s="52" t="s">
        <v>125</v>
      </c>
      <c r="F133" s="52" t="s">
        <v>126</v>
      </c>
      <c r="G133" s="52" t="s">
        <v>279</v>
      </c>
      <c r="H133" s="47">
        <f>99000000-13733000</f>
        <v>85267000</v>
      </c>
      <c r="I133" s="52" t="s">
        <v>86</v>
      </c>
      <c r="J133" s="29" t="s">
        <v>76</v>
      </c>
      <c r="K133" s="71" t="s">
        <v>280</v>
      </c>
      <c r="L133" s="72" t="s">
        <v>281</v>
      </c>
      <c r="M133" s="52" t="str">
        <f>G133</f>
        <v xml:space="preserve">Adquirir la dotación de calzado para los trabajadores oficiales y personal que presta servicio en el área de restaurante vigencia </v>
      </c>
      <c r="N133" s="31">
        <v>1</v>
      </c>
      <c r="O133" s="31">
        <v>1</v>
      </c>
      <c r="P133" s="73">
        <v>11</v>
      </c>
      <c r="Q133" s="74" t="s">
        <v>79</v>
      </c>
      <c r="R133" s="74" t="s">
        <v>80</v>
      </c>
      <c r="S133" s="81" t="s">
        <v>1</v>
      </c>
      <c r="T133" s="75">
        <f>H133</f>
        <v>85267000</v>
      </c>
      <c r="U133" s="76">
        <f>T133</f>
        <v>85267000</v>
      </c>
      <c r="V133" s="31" t="s">
        <v>76</v>
      </c>
      <c r="W133" s="31" t="s">
        <v>81</v>
      </c>
      <c r="X133" s="77" t="s">
        <v>82</v>
      </c>
      <c r="Y133" s="32" t="s">
        <v>83</v>
      </c>
      <c r="Z133" s="33" t="s">
        <v>3</v>
      </c>
      <c r="AA133" s="30" t="s">
        <v>84</v>
      </c>
      <c r="AB133" s="78" t="s">
        <v>85</v>
      </c>
      <c r="AC133" s="31" t="s">
        <v>76</v>
      </c>
      <c r="AD133" s="31" t="s">
        <v>86</v>
      </c>
      <c r="AE133" s="79" t="s">
        <v>87</v>
      </c>
      <c r="AF133" s="79" t="s">
        <v>88</v>
      </c>
      <c r="AG133" s="79" t="s">
        <v>89</v>
      </c>
      <c r="AH133" s="79" t="s">
        <v>90</v>
      </c>
      <c r="AI133" s="79" t="s">
        <v>90</v>
      </c>
      <c r="AJ133" s="79" t="s">
        <v>90</v>
      </c>
      <c r="AK133" s="80"/>
      <c r="AL133" s="80"/>
      <c r="AM133" s="80"/>
    </row>
    <row r="134" spans="1:39" s="35" customFormat="1" ht="48" customHeight="1">
      <c r="A134" s="53" t="s">
        <v>276</v>
      </c>
      <c r="B134" s="28" t="s">
        <v>3</v>
      </c>
      <c r="C134" s="52" t="s">
        <v>142</v>
      </c>
      <c r="D134" s="52" t="s">
        <v>72</v>
      </c>
      <c r="E134" s="52" t="s">
        <v>26</v>
      </c>
      <c r="F134" s="52" t="s">
        <v>18</v>
      </c>
      <c r="G134" s="52" t="s">
        <v>282</v>
      </c>
      <c r="H134" s="47">
        <f>100732719+10271671+212415</f>
        <v>111216805</v>
      </c>
      <c r="I134" s="52" t="s">
        <v>86</v>
      </c>
      <c r="J134" s="29" t="s">
        <v>429</v>
      </c>
      <c r="K134" s="105" t="s">
        <v>283</v>
      </c>
      <c r="L134" s="225" t="s">
        <v>663</v>
      </c>
      <c r="M134" s="230" t="str">
        <f>G134</f>
        <v xml:space="preserve">Adquirir la dotación de implementos de seguridad para los trabajadores oficiales y personal que presta servicio en el área de restaurante </v>
      </c>
      <c r="N134" s="31">
        <v>1</v>
      </c>
      <c r="O134" s="31">
        <v>1</v>
      </c>
      <c r="P134" s="73">
        <v>11</v>
      </c>
      <c r="Q134" s="74" t="s">
        <v>79</v>
      </c>
      <c r="R134" s="74" t="s">
        <v>80</v>
      </c>
      <c r="S134" s="81" t="s">
        <v>1</v>
      </c>
      <c r="T134" s="233">
        <f>H134+H135</f>
        <v>136869040</v>
      </c>
      <c r="U134" s="232">
        <f>T134</f>
        <v>136869040</v>
      </c>
      <c r="V134" s="31" t="s">
        <v>76</v>
      </c>
      <c r="W134" s="31" t="s">
        <v>81</v>
      </c>
      <c r="X134" s="77" t="s">
        <v>82</v>
      </c>
      <c r="Y134" s="32" t="s">
        <v>83</v>
      </c>
      <c r="Z134" s="33" t="s">
        <v>3</v>
      </c>
      <c r="AA134" s="30" t="s">
        <v>84</v>
      </c>
      <c r="AB134" s="78" t="s">
        <v>85</v>
      </c>
      <c r="AC134" s="31" t="s">
        <v>76</v>
      </c>
      <c r="AD134" s="31" t="s">
        <v>86</v>
      </c>
      <c r="AE134" s="79" t="s">
        <v>87</v>
      </c>
      <c r="AF134" s="79" t="s">
        <v>88</v>
      </c>
      <c r="AG134" s="79" t="s">
        <v>89</v>
      </c>
      <c r="AH134" s="79" t="s">
        <v>90</v>
      </c>
      <c r="AI134" s="79" t="s">
        <v>90</v>
      </c>
      <c r="AJ134" s="79" t="s">
        <v>90</v>
      </c>
      <c r="AK134" s="80"/>
      <c r="AL134" s="80"/>
      <c r="AM134" s="80"/>
    </row>
    <row r="135" spans="1:39" s="35" customFormat="1" ht="48" customHeight="1">
      <c r="A135" s="53" t="s">
        <v>276</v>
      </c>
      <c r="B135" s="28" t="s">
        <v>3</v>
      </c>
      <c r="C135" s="52" t="s">
        <v>142</v>
      </c>
      <c r="D135" s="52" t="s">
        <v>72</v>
      </c>
      <c r="E135" s="52" t="s">
        <v>125</v>
      </c>
      <c r="F135" s="52" t="s">
        <v>126</v>
      </c>
      <c r="G135" s="52" t="s">
        <v>693</v>
      </c>
      <c r="H135" s="47">
        <f>23000000+2864650-212415</f>
        <v>25652235</v>
      </c>
      <c r="I135" s="52" t="s">
        <v>86</v>
      </c>
      <c r="J135" s="29" t="s">
        <v>76</v>
      </c>
      <c r="K135" s="71" t="s">
        <v>283</v>
      </c>
      <c r="L135" s="226"/>
      <c r="M135" s="230"/>
      <c r="N135" s="31">
        <v>1</v>
      </c>
      <c r="O135" s="31">
        <v>1</v>
      </c>
      <c r="P135" s="73">
        <v>11</v>
      </c>
      <c r="Q135" s="74" t="s">
        <v>79</v>
      </c>
      <c r="R135" s="74" t="s">
        <v>80</v>
      </c>
      <c r="S135" s="81" t="s">
        <v>1</v>
      </c>
      <c r="T135" s="233"/>
      <c r="U135" s="232"/>
      <c r="V135" s="31" t="s">
        <v>76</v>
      </c>
      <c r="W135" s="31" t="s">
        <v>81</v>
      </c>
      <c r="X135" s="77" t="s">
        <v>82</v>
      </c>
      <c r="Y135" s="32" t="s">
        <v>83</v>
      </c>
      <c r="Z135" s="33" t="s">
        <v>3</v>
      </c>
      <c r="AA135" s="30" t="s">
        <v>84</v>
      </c>
      <c r="AB135" s="78" t="s">
        <v>85</v>
      </c>
      <c r="AC135" s="31" t="s">
        <v>76</v>
      </c>
      <c r="AD135" s="31" t="s">
        <v>86</v>
      </c>
      <c r="AE135" s="79" t="s">
        <v>87</v>
      </c>
      <c r="AF135" s="79" t="s">
        <v>88</v>
      </c>
      <c r="AG135" s="79" t="s">
        <v>89</v>
      </c>
      <c r="AH135" s="79" t="s">
        <v>90</v>
      </c>
      <c r="AI135" s="79" t="s">
        <v>90</v>
      </c>
      <c r="AJ135" s="79" t="s">
        <v>90</v>
      </c>
      <c r="AK135" s="80"/>
      <c r="AL135" s="80"/>
      <c r="AM135" s="80"/>
    </row>
    <row r="136" spans="1:39" s="35" customFormat="1" ht="48" customHeight="1">
      <c r="A136" s="53"/>
      <c r="B136" s="28" t="s">
        <v>3</v>
      </c>
      <c r="C136" s="52" t="s">
        <v>142</v>
      </c>
      <c r="D136" s="52" t="s">
        <v>72</v>
      </c>
      <c r="E136" s="52" t="s">
        <v>125</v>
      </c>
      <c r="F136" s="52" t="s">
        <v>126</v>
      </c>
      <c r="G136" s="52" t="s">
        <v>284</v>
      </c>
      <c r="H136" s="47">
        <f>119124612-5624249</f>
        <v>113500363</v>
      </c>
      <c r="I136" s="52" t="s">
        <v>86</v>
      </c>
      <c r="J136" s="29" t="s">
        <v>76</v>
      </c>
      <c r="K136" s="105" t="s">
        <v>285</v>
      </c>
      <c r="L136" s="225" t="s">
        <v>664</v>
      </c>
      <c r="M136" s="230" t="str">
        <f>G136</f>
        <v>Suministrar elementos e insumos de cafetería para los diferentes predios de la Universidad Pedagógica Nacional.</v>
      </c>
      <c r="N136" s="31">
        <v>1</v>
      </c>
      <c r="O136" s="31">
        <v>1</v>
      </c>
      <c r="P136" s="73">
        <v>11</v>
      </c>
      <c r="Q136" s="74" t="s">
        <v>79</v>
      </c>
      <c r="R136" s="74" t="s">
        <v>80</v>
      </c>
      <c r="S136" s="81" t="s">
        <v>1</v>
      </c>
      <c r="T136" s="233">
        <f>H136+H137</f>
        <v>135851356</v>
      </c>
      <c r="U136" s="232">
        <f>T136</f>
        <v>135851356</v>
      </c>
      <c r="V136" s="31" t="s">
        <v>76</v>
      </c>
      <c r="W136" s="31" t="s">
        <v>81</v>
      </c>
      <c r="X136" s="77" t="s">
        <v>82</v>
      </c>
      <c r="Y136" s="32" t="s">
        <v>83</v>
      </c>
      <c r="Z136" s="33" t="s">
        <v>3</v>
      </c>
      <c r="AA136" s="30" t="s">
        <v>84</v>
      </c>
      <c r="AB136" s="78" t="s">
        <v>85</v>
      </c>
      <c r="AC136" s="31" t="s">
        <v>76</v>
      </c>
      <c r="AD136" s="31" t="s">
        <v>86</v>
      </c>
      <c r="AE136" s="79" t="s">
        <v>87</v>
      </c>
      <c r="AF136" s="79" t="s">
        <v>88</v>
      </c>
      <c r="AG136" s="79" t="s">
        <v>89</v>
      </c>
      <c r="AH136" s="79" t="s">
        <v>90</v>
      </c>
      <c r="AI136" s="79" t="s">
        <v>90</v>
      </c>
      <c r="AJ136" s="79" t="s">
        <v>90</v>
      </c>
      <c r="AK136" s="80"/>
      <c r="AL136" s="80"/>
      <c r="AM136" s="80"/>
    </row>
    <row r="137" spans="1:39" s="35" customFormat="1" ht="48" customHeight="1">
      <c r="A137" s="53"/>
      <c r="B137" s="28" t="s">
        <v>3</v>
      </c>
      <c r="C137" s="52" t="s">
        <v>142</v>
      </c>
      <c r="D137" s="52" t="s">
        <v>72</v>
      </c>
      <c r="E137" s="52" t="s">
        <v>26</v>
      </c>
      <c r="F137" s="52" t="s">
        <v>18</v>
      </c>
      <c r="G137" s="52" t="s">
        <v>284</v>
      </c>
      <c r="H137" s="47">
        <f>16726744+5624249</f>
        <v>22350993</v>
      </c>
      <c r="I137" s="52" t="s">
        <v>86</v>
      </c>
      <c r="J137" s="29" t="s">
        <v>76</v>
      </c>
      <c r="K137" s="105" t="s">
        <v>285</v>
      </c>
      <c r="L137" s="226"/>
      <c r="M137" s="230"/>
      <c r="N137" s="31">
        <v>1</v>
      </c>
      <c r="O137" s="31">
        <v>1</v>
      </c>
      <c r="P137" s="73">
        <v>11</v>
      </c>
      <c r="Q137" s="74" t="s">
        <v>79</v>
      </c>
      <c r="R137" s="74" t="s">
        <v>80</v>
      </c>
      <c r="S137" s="81" t="s">
        <v>1</v>
      </c>
      <c r="T137" s="233"/>
      <c r="U137" s="232"/>
      <c r="V137" s="31" t="s">
        <v>76</v>
      </c>
      <c r="W137" s="31" t="s">
        <v>81</v>
      </c>
      <c r="X137" s="77" t="s">
        <v>82</v>
      </c>
      <c r="Y137" s="32" t="s">
        <v>83</v>
      </c>
      <c r="Z137" s="33" t="s">
        <v>3</v>
      </c>
      <c r="AA137" s="30" t="s">
        <v>84</v>
      </c>
      <c r="AB137" s="78" t="s">
        <v>85</v>
      </c>
      <c r="AC137" s="31" t="s">
        <v>76</v>
      </c>
      <c r="AD137" s="31" t="s">
        <v>86</v>
      </c>
      <c r="AE137" s="79" t="s">
        <v>87</v>
      </c>
      <c r="AF137" s="79" t="s">
        <v>88</v>
      </c>
      <c r="AG137" s="79" t="s">
        <v>89</v>
      </c>
      <c r="AH137" s="79" t="s">
        <v>90</v>
      </c>
      <c r="AI137" s="79" t="s">
        <v>90</v>
      </c>
      <c r="AJ137" s="79" t="s">
        <v>90</v>
      </c>
      <c r="AK137" s="80"/>
      <c r="AL137" s="80"/>
      <c r="AM137" s="80"/>
    </row>
    <row r="138" spans="1:39" s="35" customFormat="1" ht="48" customHeight="1">
      <c r="A138" s="53"/>
      <c r="B138" s="28" t="s">
        <v>3</v>
      </c>
      <c r="C138" s="52" t="s">
        <v>286</v>
      </c>
      <c r="D138" s="52" t="s">
        <v>135</v>
      </c>
      <c r="E138" s="52" t="s">
        <v>125</v>
      </c>
      <c r="F138" s="52" t="s">
        <v>126</v>
      </c>
      <c r="G138" s="52" t="s">
        <v>287</v>
      </c>
      <c r="H138" s="47">
        <v>33962787</v>
      </c>
      <c r="I138" s="52" t="s">
        <v>86</v>
      </c>
      <c r="J138" s="29" t="s">
        <v>76</v>
      </c>
      <c r="K138" s="105" t="s">
        <v>288</v>
      </c>
      <c r="L138" s="72" t="s">
        <v>666</v>
      </c>
      <c r="M138" s="230" t="str">
        <f>G138</f>
        <v>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v>
      </c>
      <c r="N138" s="31">
        <v>1</v>
      </c>
      <c r="O138" s="31">
        <v>1</v>
      </c>
      <c r="P138" s="73">
        <v>11</v>
      </c>
      <c r="Q138" s="74" t="s">
        <v>79</v>
      </c>
      <c r="R138" s="74" t="s">
        <v>80</v>
      </c>
      <c r="S138" s="81" t="s">
        <v>1</v>
      </c>
      <c r="T138" s="233">
        <f>H138+H139+H140</f>
        <v>104587598</v>
      </c>
      <c r="U138" s="232">
        <f>T138</f>
        <v>104587598</v>
      </c>
      <c r="V138" s="31" t="s">
        <v>76</v>
      </c>
      <c r="W138" s="31" t="s">
        <v>81</v>
      </c>
      <c r="X138" s="77" t="s">
        <v>82</v>
      </c>
      <c r="Y138" s="32" t="s">
        <v>83</v>
      </c>
      <c r="Z138" s="33" t="s">
        <v>3</v>
      </c>
      <c r="AA138" s="30" t="s">
        <v>84</v>
      </c>
      <c r="AB138" s="78" t="s">
        <v>85</v>
      </c>
      <c r="AC138" s="31" t="s">
        <v>76</v>
      </c>
      <c r="AD138" s="31" t="s">
        <v>86</v>
      </c>
      <c r="AE138" s="79" t="s">
        <v>87</v>
      </c>
      <c r="AF138" s="79" t="s">
        <v>88</v>
      </c>
      <c r="AG138" s="79" t="s">
        <v>89</v>
      </c>
      <c r="AH138" s="79" t="s">
        <v>90</v>
      </c>
      <c r="AI138" s="79" t="s">
        <v>90</v>
      </c>
      <c r="AJ138" s="79" t="s">
        <v>90</v>
      </c>
      <c r="AK138" s="80"/>
      <c r="AL138" s="80"/>
      <c r="AM138" s="80"/>
    </row>
    <row r="139" spans="1:39" s="35" customFormat="1" ht="48" customHeight="1">
      <c r="A139" s="53"/>
      <c r="B139" s="28" t="s">
        <v>3</v>
      </c>
      <c r="C139" s="52" t="s">
        <v>286</v>
      </c>
      <c r="D139" s="52" t="s">
        <v>135</v>
      </c>
      <c r="E139" s="52" t="s">
        <v>129</v>
      </c>
      <c r="F139" s="52" t="s">
        <v>130</v>
      </c>
      <c r="G139" s="52" t="s">
        <v>287</v>
      </c>
      <c r="H139" s="47">
        <v>4421540</v>
      </c>
      <c r="I139" s="52" t="s">
        <v>86</v>
      </c>
      <c r="J139" s="29" t="s">
        <v>76</v>
      </c>
      <c r="K139" s="105" t="s">
        <v>288</v>
      </c>
      <c r="L139" s="72" t="s">
        <v>289</v>
      </c>
      <c r="M139" s="230"/>
      <c r="N139" s="31">
        <v>1</v>
      </c>
      <c r="O139" s="31">
        <v>1</v>
      </c>
      <c r="P139" s="73">
        <v>11</v>
      </c>
      <c r="Q139" s="74" t="s">
        <v>79</v>
      </c>
      <c r="R139" s="74" t="s">
        <v>80</v>
      </c>
      <c r="S139" s="81" t="s">
        <v>1</v>
      </c>
      <c r="T139" s="233"/>
      <c r="U139" s="232"/>
      <c r="V139" s="31" t="s">
        <v>76</v>
      </c>
      <c r="W139" s="31" t="s">
        <v>81</v>
      </c>
      <c r="X139" s="77" t="s">
        <v>82</v>
      </c>
      <c r="Y139" s="32" t="s">
        <v>83</v>
      </c>
      <c r="Z139" s="33" t="s">
        <v>3</v>
      </c>
      <c r="AA139" s="30" t="s">
        <v>84</v>
      </c>
      <c r="AB139" s="78" t="s">
        <v>85</v>
      </c>
      <c r="AC139" s="31" t="s">
        <v>76</v>
      </c>
      <c r="AD139" s="31" t="s">
        <v>86</v>
      </c>
      <c r="AE139" s="79" t="s">
        <v>87</v>
      </c>
      <c r="AF139" s="79" t="s">
        <v>88</v>
      </c>
      <c r="AG139" s="79" t="s">
        <v>89</v>
      </c>
      <c r="AH139" s="79" t="s">
        <v>90</v>
      </c>
      <c r="AI139" s="79" t="s">
        <v>90</v>
      </c>
      <c r="AJ139" s="79" t="s">
        <v>90</v>
      </c>
      <c r="AK139" s="80"/>
      <c r="AL139" s="80"/>
      <c r="AM139" s="80"/>
    </row>
    <row r="140" spans="1:39" s="35" customFormat="1" ht="48" customHeight="1">
      <c r="A140" s="53"/>
      <c r="B140" s="28" t="s">
        <v>3</v>
      </c>
      <c r="C140" s="52" t="s">
        <v>286</v>
      </c>
      <c r="D140" s="52" t="s">
        <v>135</v>
      </c>
      <c r="E140" s="52" t="s">
        <v>26</v>
      </c>
      <c r="F140" s="52" t="s">
        <v>18</v>
      </c>
      <c r="G140" s="52" t="s">
        <v>287</v>
      </c>
      <c r="H140" s="47">
        <v>66203271</v>
      </c>
      <c r="I140" s="52" t="s">
        <v>86</v>
      </c>
      <c r="J140" s="29" t="s">
        <v>76</v>
      </c>
      <c r="K140" s="105" t="s">
        <v>288</v>
      </c>
      <c r="L140" s="72" t="s">
        <v>665</v>
      </c>
      <c r="M140" s="230"/>
      <c r="N140" s="31">
        <v>1</v>
      </c>
      <c r="O140" s="31">
        <v>1</v>
      </c>
      <c r="P140" s="73">
        <v>11</v>
      </c>
      <c r="Q140" s="74" t="s">
        <v>79</v>
      </c>
      <c r="R140" s="74" t="s">
        <v>80</v>
      </c>
      <c r="S140" s="81" t="s">
        <v>1</v>
      </c>
      <c r="T140" s="233"/>
      <c r="U140" s="232"/>
      <c r="V140" s="31" t="s">
        <v>76</v>
      </c>
      <c r="W140" s="31" t="s">
        <v>81</v>
      </c>
      <c r="X140" s="77" t="s">
        <v>82</v>
      </c>
      <c r="Y140" s="32" t="s">
        <v>83</v>
      </c>
      <c r="Z140" s="33" t="s">
        <v>3</v>
      </c>
      <c r="AA140" s="30" t="s">
        <v>84</v>
      </c>
      <c r="AB140" s="78" t="s">
        <v>85</v>
      </c>
      <c r="AC140" s="31" t="s">
        <v>76</v>
      </c>
      <c r="AD140" s="31" t="s">
        <v>86</v>
      </c>
      <c r="AE140" s="79" t="s">
        <v>87</v>
      </c>
      <c r="AF140" s="79" t="s">
        <v>88</v>
      </c>
      <c r="AG140" s="79" t="s">
        <v>89</v>
      </c>
      <c r="AH140" s="79" t="s">
        <v>90</v>
      </c>
      <c r="AI140" s="79" t="s">
        <v>90</v>
      </c>
      <c r="AJ140" s="79" t="s">
        <v>90</v>
      </c>
      <c r="AK140" s="80"/>
      <c r="AL140" s="80"/>
      <c r="AM140" s="80"/>
    </row>
    <row r="141" spans="1:39" s="35" customFormat="1" ht="48" customHeight="1">
      <c r="A141" s="53"/>
      <c r="B141" s="28" t="s">
        <v>3</v>
      </c>
      <c r="C141" s="52" t="s">
        <v>142</v>
      </c>
      <c r="D141" s="52" t="s">
        <v>72</v>
      </c>
      <c r="E141" s="52" t="s">
        <v>26</v>
      </c>
      <c r="F141" s="52" t="s">
        <v>18</v>
      </c>
      <c r="G141" s="52" t="s">
        <v>290</v>
      </c>
      <c r="H141" s="47">
        <v>28404000</v>
      </c>
      <c r="I141" s="52" t="s">
        <v>86</v>
      </c>
      <c r="J141" s="29" t="s">
        <v>76</v>
      </c>
      <c r="K141" s="71" t="s">
        <v>291</v>
      </c>
      <c r="L141" s="72" t="s">
        <v>292</v>
      </c>
      <c r="M141" s="52" t="str">
        <f>G141</f>
        <v>Adquirir químicos e insumos para el mantenimiento y limpieza de la piscina de Calle 72  de la Universidad Pedagógica Nacional</v>
      </c>
      <c r="N141" s="31">
        <v>1</v>
      </c>
      <c r="O141" s="31">
        <v>1</v>
      </c>
      <c r="P141" s="73">
        <v>11</v>
      </c>
      <c r="Q141" s="74" t="s">
        <v>79</v>
      </c>
      <c r="R141" s="74" t="s">
        <v>80</v>
      </c>
      <c r="S141" s="81" t="s">
        <v>1</v>
      </c>
      <c r="T141" s="75">
        <f>H141</f>
        <v>28404000</v>
      </c>
      <c r="U141" s="76">
        <f>T141</f>
        <v>28404000</v>
      </c>
      <c r="V141" s="31" t="s">
        <v>76</v>
      </c>
      <c r="W141" s="31" t="s">
        <v>81</v>
      </c>
      <c r="X141" s="77" t="s">
        <v>82</v>
      </c>
      <c r="Y141" s="32" t="s">
        <v>83</v>
      </c>
      <c r="Z141" s="33" t="s">
        <v>3</v>
      </c>
      <c r="AA141" s="30" t="s">
        <v>84</v>
      </c>
      <c r="AB141" s="78" t="s">
        <v>85</v>
      </c>
      <c r="AC141" s="31" t="s">
        <v>76</v>
      </c>
      <c r="AD141" s="31" t="s">
        <v>86</v>
      </c>
      <c r="AE141" s="79" t="s">
        <v>87</v>
      </c>
      <c r="AF141" s="79" t="s">
        <v>88</v>
      </c>
      <c r="AG141" s="79" t="s">
        <v>89</v>
      </c>
      <c r="AH141" s="79" t="s">
        <v>90</v>
      </c>
      <c r="AI141" s="79" t="s">
        <v>90</v>
      </c>
      <c r="AJ141" s="79" t="s">
        <v>90</v>
      </c>
      <c r="AK141" s="80"/>
      <c r="AL141" s="80"/>
      <c r="AM141" s="80"/>
    </row>
    <row r="142" spans="1:39" s="35" customFormat="1" ht="48" customHeight="1">
      <c r="A142" s="53"/>
      <c r="B142" s="28" t="s">
        <v>3</v>
      </c>
      <c r="C142" s="52" t="s">
        <v>142</v>
      </c>
      <c r="D142" s="52" t="s">
        <v>72</v>
      </c>
      <c r="E142" s="52" t="s">
        <v>26</v>
      </c>
      <c r="F142" s="52" t="s">
        <v>18</v>
      </c>
      <c r="G142" s="52" t="s">
        <v>293</v>
      </c>
      <c r="H142" s="47">
        <v>21040000</v>
      </c>
      <c r="I142" s="52" t="s">
        <v>86</v>
      </c>
      <c r="J142" s="29" t="s">
        <v>76</v>
      </c>
      <c r="K142" s="105" t="s">
        <v>294</v>
      </c>
      <c r="L142" s="72" t="s">
        <v>667</v>
      </c>
      <c r="M142" s="230" t="str">
        <f>G142</f>
        <v>Suministrar materiales eléctricos para adecuaciones y mantenimientos que se realizan en las diferentes instalaciones de la Universidad Pedagógica Nacional.</v>
      </c>
      <c r="N142" s="31">
        <v>1</v>
      </c>
      <c r="O142" s="31">
        <v>1</v>
      </c>
      <c r="P142" s="73">
        <v>11</v>
      </c>
      <c r="Q142" s="74" t="s">
        <v>79</v>
      </c>
      <c r="R142" s="74" t="s">
        <v>80</v>
      </c>
      <c r="S142" s="81" t="s">
        <v>1</v>
      </c>
      <c r="T142" s="233">
        <f>H142+H143</f>
        <v>98432688</v>
      </c>
      <c r="U142" s="232">
        <f>T142</f>
        <v>98432688</v>
      </c>
      <c r="V142" s="31" t="s">
        <v>76</v>
      </c>
      <c r="W142" s="31" t="s">
        <v>81</v>
      </c>
      <c r="X142" s="77" t="s">
        <v>82</v>
      </c>
      <c r="Y142" s="32" t="s">
        <v>83</v>
      </c>
      <c r="Z142" s="33" t="s">
        <v>3</v>
      </c>
      <c r="AA142" s="30" t="s">
        <v>84</v>
      </c>
      <c r="AB142" s="78" t="s">
        <v>85</v>
      </c>
      <c r="AC142" s="31" t="s">
        <v>76</v>
      </c>
      <c r="AD142" s="31" t="s">
        <v>86</v>
      </c>
      <c r="AE142" s="79" t="s">
        <v>87</v>
      </c>
      <c r="AF142" s="79" t="s">
        <v>88</v>
      </c>
      <c r="AG142" s="79" t="s">
        <v>89</v>
      </c>
      <c r="AH142" s="79" t="s">
        <v>90</v>
      </c>
      <c r="AI142" s="79" t="s">
        <v>90</v>
      </c>
      <c r="AJ142" s="79" t="s">
        <v>90</v>
      </c>
      <c r="AK142" s="80"/>
      <c r="AL142" s="80"/>
      <c r="AM142" s="80"/>
    </row>
    <row r="143" spans="1:39" s="35" customFormat="1" ht="48" customHeight="1">
      <c r="A143" s="53"/>
      <c r="B143" s="28" t="s">
        <v>3</v>
      </c>
      <c r="C143" s="52" t="s">
        <v>142</v>
      </c>
      <c r="D143" s="52" t="s">
        <v>72</v>
      </c>
      <c r="E143" s="52" t="s">
        <v>129</v>
      </c>
      <c r="F143" s="52" t="s">
        <v>130</v>
      </c>
      <c r="G143" s="52" t="s">
        <v>293</v>
      </c>
      <c r="H143" s="47">
        <f>78900000-1507312</f>
        <v>77392688</v>
      </c>
      <c r="I143" s="52" t="s">
        <v>86</v>
      </c>
      <c r="J143" s="29" t="s">
        <v>429</v>
      </c>
      <c r="K143" s="105" t="s">
        <v>294</v>
      </c>
      <c r="L143" s="72" t="s">
        <v>668</v>
      </c>
      <c r="M143" s="230"/>
      <c r="N143" s="31">
        <v>1</v>
      </c>
      <c r="O143" s="31">
        <v>1</v>
      </c>
      <c r="P143" s="73">
        <v>11</v>
      </c>
      <c r="Q143" s="74" t="s">
        <v>79</v>
      </c>
      <c r="R143" s="74" t="s">
        <v>80</v>
      </c>
      <c r="S143" s="81" t="s">
        <v>1</v>
      </c>
      <c r="T143" s="233"/>
      <c r="U143" s="232"/>
      <c r="V143" s="31" t="s">
        <v>76</v>
      </c>
      <c r="W143" s="31" t="s">
        <v>81</v>
      </c>
      <c r="X143" s="77" t="s">
        <v>82</v>
      </c>
      <c r="Y143" s="32" t="s">
        <v>83</v>
      </c>
      <c r="Z143" s="33" t="s">
        <v>3</v>
      </c>
      <c r="AA143" s="30" t="s">
        <v>84</v>
      </c>
      <c r="AB143" s="78" t="s">
        <v>85</v>
      </c>
      <c r="AC143" s="31" t="s">
        <v>76</v>
      </c>
      <c r="AD143" s="31" t="s">
        <v>86</v>
      </c>
      <c r="AE143" s="79" t="s">
        <v>87</v>
      </c>
      <c r="AF143" s="79" t="s">
        <v>88</v>
      </c>
      <c r="AG143" s="79" t="s">
        <v>89</v>
      </c>
      <c r="AH143" s="79" t="s">
        <v>90</v>
      </c>
      <c r="AI143" s="79" t="s">
        <v>90</v>
      </c>
      <c r="AJ143" s="79" t="s">
        <v>90</v>
      </c>
      <c r="AK143" s="80"/>
      <c r="AL143" s="80"/>
      <c r="AM143" s="80"/>
    </row>
    <row r="144" spans="1:39" s="35" customFormat="1" ht="48" customHeight="1">
      <c r="A144" s="53"/>
      <c r="B144" s="28" t="s">
        <v>3</v>
      </c>
      <c r="C144" s="52" t="s">
        <v>142</v>
      </c>
      <c r="D144" s="52" t="s">
        <v>72</v>
      </c>
      <c r="E144" s="52" t="s">
        <v>26</v>
      </c>
      <c r="F144" s="52" t="s">
        <v>18</v>
      </c>
      <c r="G144" s="52" t="s">
        <v>295</v>
      </c>
      <c r="H144" s="47">
        <v>136760000</v>
      </c>
      <c r="I144" s="52" t="s">
        <v>86</v>
      </c>
      <c r="J144" s="29" t="s">
        <v>76</v>
      </c>
      <c r="K144" s="71" t="s">
        <v>296</v>
      </c>
      <c r="L144" s="72">
        <v>15101500</v>
      </c>
      <c r="M144" s="52" t="str">
        <f>G144</f>
        <v>Suministrar combustible (GASOLINA Y ACPM) para los vehículos que conforman el parque automotor de la Universidad
Pedagógica Nacional</v>
      </c>
      <c r="N144" s="31">
        <v>1</v>
      </c>
      <c r="O144" s="31">
        <v>1</v>
      </c>
      <c r="P144" s="73">
        <v>11</v>
      </c>
      <c r="Q144" s="74" t="s">
        <v>79</v>
      </c>
      <c r="R144" s="74" t="s">
        <v>80</v>
      </c>
      <c r="S144" s="81" t="s">
        <v>1</v>
      </c>
      <c r="T144" s="75">
        <f>H144</f>
        <v>136760000</v>
      </c>
      <c r="U144" s="76">
        <f>T144</f>
        <v>136760000</v>
      </c>
      <c r="V144" s="31" t="s">
        <v>76</v>
      </c>
      <c r="W144" s="31" t="s">
        <v>81</v>
      </c>
      <c r="X144" s="77" t="s">
        <v>82</v>
      </c>
      <c r="Y144" s="32" t="s">
        <v>83</v>
      </c>
      <c r="Z144" s="33" t="s">
        <v>3</v>
      </c>
      <c r="AA144" s="30" t="s">
        <v>84</v>
      </c>
      <c r="AB144" s="78" t="s">
        <v>85</v>
      </c>
      <c r="AC144" s="31" t="s">
        <v>76</v>
      </c>
      <c r="AD144" s="31" t="s">
        <v>86</v>
      </c>
      <c r="AE144" s="79" t="s">
        <v>87</v>
      </c>
      <c r="AF144" s="79" t="s">
        <v>88</v>
      </c>
      <c r="AG144" s="79" t="s">
        <v>89</v>
      </c>
      <c r="AH144" s="79" t="s">
        <v>90</v>
      </c>
      <c r="AI144" s="79" t="s">
        <v>90</v>
      </c>
      <c r="AJ144" s="79" t="s">
        <v>90</v>
      </c>
      <c r="AK144" s="80"/>
      <c r="AL144" s="80"/>
      <c r="AM144" s="80"/>
    </row>
    <row r="145" spans="1:39" ht="48" customHeight="1">
      <c r="A145" s="53"/>
      <c r="B145" s="28" t="s">
        <v>3</v>
      </c>
      <c r="C145" s="52" t="s">
        <v>142</v>
      </c>
      <c r="D145" s="52" t="s">
        <v>72</v>
      </c>
      <c r="E145" s="52" t="s">
        <v>26</v>
      </c>
      <c r="F145" s="52" t="s">
        <v>18</v>
      </c>
      <c r="G145" s="52" t="s">
        <v>297</v>
      </c>
      <c r="H145" s="47">
        <v>29456000</v>
      </c>
      <c r="I145" s="52" t="s">
        <v>86</v>
      </c>
      <c r="J145" s="29" t="s">
        <v>76</v>
      </c>
      <c r="K145" s="105" t="s">
        <v>298</v>
      </c>
      <c r="L145" s="231" t="s">
        <v>299</v>
      </c>
      <c r="M145" s="230" t="str">
        <f>G145</f>
        <v>Adquirir Papelería y útiles de oficina, con el fin de atender las necesidades básicas de las diferentes dependencias de la Universidad vigencia .</v>
      </c>
      <c r="N145" s="31">
        <v>1</v>
      </c>
      <c r="O145" s="31">
        <v>1</v>
      </c>
      <c r="P145" s="73">
        <v>11</v>
      </c>
      <c r="Q145" s="74" t="s">
        <v>79</v>
      </c>
      <c r="R145" s="74" t="s">
        <v>80</v>
      </c>
      <c r="S145" s="252" t="s">
        <v>1</v>
      </c>
      <c r="T145" s="233">
        <f>H145+H146</f>
        <v>41089846</v>
      </c>
      <c r="U145" s="232">
        <f>T145</f>
        <v>41089846</v>
      </c>
      <c r="V145" s="31" t="s">
        <v>76</v>
      </c>
      <c r="W145" s="31" t="s">
        <v>81</v>
      </c>
      <c r="X145" s="77" t="s">
        <v>82</v>
      </c>
      <c r="Y145" s="32" t="s">
        <v>83</v>
      </c>
      <c r="Z145" s="33" t="s">
        <v>3</v>
      </c>
      <c r="AA145" s="30" t="s">
        <v>84</v>
      </c>
      <c r="AB145" s="78" t="s">
        <v>85</v>
      </c>
      <c r="AC145" s="31" t="s">
        <v>76</v>
      </c>
      <c r="AD145" s="31" t="s">
        <v>86</v>
      </c>
      <c r="AE145" s="79" t="s">
        <v>87</v>
      </c>
      <c r="AF145" s="79" t="s">
        <v>88</v>
      </c>
      <c r="AG145" s="79" t="s">
        <v>89</v>
      </c>
      <c r="AH145" s="79" t="s">
        <v>90</v>
      </c>
      <c r="AI145" s="79" t="s">
        <v>90</v>
      </c>
      <c r="AJ145" s="79" t="s">
        <v>90</v>
      </c>
      <c r="AK145" s="80"/>
      <c r="AL145" s="80"/>
      <c r="AM145" s="80"/>
    </row>
    <row r="146" spans="1:39" s="35" customFormat="1" ht="48" customHeight="1">
      <c r="A146" s="53"/>
      <c r="B146" s="28" t="s">
        <v>3</v>
      </c>
      <c r="C146" s="52" t="s">
        <v>142</v>
      </c>
      <c r="D146" s="52" t="s">
        <v>72</v>
      </c>
      <c r="E146" s="52" t="s">
        <v>129</v>
      </c>
      <c r="F146" s="52" t="s">
        <v>130</v>
      </c>
      <c r="G146" s="52" t="s">
        <v>297</v>
      </c>
      <c r="H146" s="47">
        <v>11633846</v>
      </c>
      <c r="I146" s="52" t="s">
        <v>86</v>
      </c>
      <c r="J146" s="29" t="s">
        <v>76</v>
      </c>
      <c r="K146" s="105" t="s">
        <v>298</v>
      </c>
      <c r="L146" s="231"/>
      <c r="M146" s="230"/>
      <c r="N146" s="31">
        <v>1</v>
      </c>
      <c r="O146" s="31">
        <v>1</v>
      </c>
      <c r="P146" s="73">
        <v>11</v>
      </c>
      <c r="Q146" s="74" t="s">
        <v>79</v>
      </c>
      <c r="R146" s="74" t="s">
        <v>80</v>
      </c>
      <c r="S146" s="253"/>
      <c r="T146" s="233"/>
      <c r="U146" s="232"/>
      <c r="V146" s="31" t="s">
        <v>76</v>
      </c>
      <c r="W146" s="31" t="s">
        <v>81</v>
      </c>
      <c r="X146" s="77" t="s">
        <v>82</v>
      </c>
      <c r="Y146" s="32" t="s">
        <v>83</v>
      </c>
      <c r="Z146" s="33" t="s">
        <v>3</v>
      </c>
      <c r="AA146" s="30" t="s">
        <v>84</v>
      </c>
      <c r="AB146" s="78" t="s">
        <v>85</v>
      </c>
      <c r="AC146" s="31" t="s">
        <v>76</v>
      </c>
      <c r="AD146" s="31" t="s">
        <v>86</v>
      </c>
      <c r="AE146" s="79" t="s">
        <v>87</v>
      </c>
      <c r="AF146" s="79" t="s">
        <v>88</v>
      </c>
      <c r="AG146" s="79" t="s">
        <v>89</v>
      </c>
      <c r="AH146" s="79" t="s">
        <v>90</v>
      </c>
      <c r="AI146" s="79" t="s">
        <v>90</v>
      </c>
      <c r="AJ146" s="79" t="s">
        <v>90</v>
      </c>
      <c r="AK146" s="80"/>
      <c r="AL146" s="80"/>
      <c r="AM146" s="80"/>
    </row>
    <row r="147" spans="1:39" s="36" customFormat="1" ht="48" customHeight="1">
      <c r="A147" s="53"/>
      <c r="B147" s="28" t="s">
        <v>3</v>
      </c>
      <c r="C147" s="52" t="s">
        <v>142</v>
      </c>
      <c r="D147" s="52" t="s">
        <v>72</v>
      </c>
      <c r="E147" s="52" t="s">
        <v>26</v>
      </c>
      <c r="F147" s="52" t="s">
        <v>18</v>
      </c>
      <c r="G147" s="52" t="s">
        <v>300</v>
      </c>
      <c r="H147" s="47">
        <f>12624000-880585</f>
        <v>11743415</v>
      </c>
      <c r="I147" s="52" t="s">
        <v>86</v>
      </c>
      <c r="J147" s="29" t="s">
        <v>429</v>
      </c>
      <c r="K147" s="71" t="s">
        <v>301</v>
      </c>
      <c r="L147" s="52" t="s">
        <v>302</v>
      </c>
      <c r="M147" s="52" t="str">
        <f t="shared" ref="M147:M186" si="11">G147</f>
        <v>Suministrar materiales de carpintería para la reparación, renovación y mantenimiento de muebles, puertas, ventanas, estructuras y otros elementos de carpintería que se realizan en las diferentes instalaciones de la Universidad Pedagógica Nacional</v>
      </c>
      <c r="N147" s="31">
        <v>1</v>
      </c>
      <c r="O147" s="31">
        <v>1</v>
      </c>
      <c r="P147" s="73">
        <v>11</v>
      </c>
      <c r="Q147" s="74" t="s">
        <v>79</v>
      </c>
      <c r="R147" s="74" t="s">
        <v>80</v>
      </c>
      <c r="S147" s="84" t="s">
        <v>1</v>
      </c>
      <c r="T147" s="76">
        <f>H147</f>
        <v>11743415</v>
      </c>
      <c r="U147" s="75">
        <f t="shared" si="1"/>
        <v>11743415</v>
      </c>
      <c r="V147" s="31" t="s">
        <v>76</v>
      </c>
      <c r="W147" s="31" t="s">
        <v>81</v>
      </c>
      <c r="X147" s="77" t="s">
        <v>82</v>
      </c>
      <c r="Y147" s="32" t="s">
        <v>83</v>
      </c>
      <c r="Z147" s="33" t="s">
        <v>3</v>
      </c>
      <c r="AA147" s="30" t="s">
        <v>84</v>
      </c>
      <c r="AB147" s="78" t="s">
        <v>85</v>
      </c>
      <c r="AC147" s="31" t="s">
        <v>76</v>
      </c>
      <c r="AD147" s="31" t="s">
        <v>86</v>
      </c>
      <c r="AE147" s="79" t="s">
        <v>87</v>
      </c>
      <c r="AF147" s="79" t="s">
        <v>88</v>
      </c>
      <c r="AG147" s="79" t="s">
        <v>89</v>
      </c>
      <c r="AH147" s="79" t="s">
        <v>90</v>
      </c>
      <c r="AI147" s="79" t="s">
        <v>90</v>
      </c>
      <c r="AJ147" s="79" t="s">
        <v>90</v>
      </c>
      <c r="AK147" s="2"/>
      <c r="AL147" s="2"/>
      <c r="AM147" s="35"/>
    </row>
    <row r="148" spans="1:39" s="35" customFormat="1" ht="48" customHeight="1">
      <c r="A148" s="53"/>
      <c r="B148" s="28" t="s">
        <v>3</v>
      </c>
      <c r="C148" s="52" t="s">
        <v>142</v>
      </c>
      <c r="D148" s="52" t="s">
        <v>72</v>
      </c>
      <c r="E148" s="52" t="s">
        <v>303</v>
      </c>
      <c r="F148" s="52" t="s">
        <v>132</v>
      </c>
      <c r="G148" s="52" t="s">
        <v>304</v>
      </c>
      <c r="H148" s="47">
        <v>26300000</v>
      </c>
      <c r="I148" s="52" t="s">
        <v>86</v>
      </c>
      <c r="J148" s="29" t="s">
        <v>76</v>
      </c>
      <c r="K148" s="71" t="s">
        <v>305</v>
      </c>
      <c r="L148" s="72" t="s">
        <v>306</v>
      </c>
      <c r="M148" s="52" t="str">
        <f t="shared" si="11"/>
        <v>Realizar el suministro e instalación de vidrios, divisiones, espejos, y películas en las diferentes instalaciones de la Universidad Pedagógica Nacional.</v>
      </c>
      <c r="N148" s="31">
        <v>1</v>
      </c>
      <c r="O148" s="31">
        <v>1</v>
      </c>
      <c r="P148" s="73">
        <v>11</v>
      </c>
      <c r="Q148" s="74" t="s">
        <v>79</v>
      </c>
      <c r="R148" s="74" t="s">
        <v>80</v>
      </c>
      <c r="S148" s="81" t="s">
        <v>1</v>
      </c>
      <c r="T148" s="75">
        <f>H148</f>
        <v>26300000</v>
      </c>
      <c r="U148" s="76">
        <f t="shared" si="1"/>
        <v>26300000</v>
      </c>
      <c r="V148" s="31" t="s">
        <v>76</v>
      </c>
      <c r="W148" s="31" t="s">
        <v>81</v>
      </c>
      <c r="X148" s="77" t="s">
        <v>82</v>
      </c>
      <c r="Y148" s="32" t="s">
        <v>83</v>
      </c>
      <c r="Z148" s="33" t="s">
        <v>3</v>
      </c>
      <c r="AA148" s="30" t="s">
        <v>84</v>
      </c>
      <c r="AB148" s="78" t="s">
        <v>85</v>
      </c>
      <c r="AC148" s="31" t="s">
        <v>76</v>
      </c>
      <c r="AD148" s="31" t="s">
        <v>86</v>
      </c>
      <c r="AE148" s="79" t="s">
        <v>87</v>
      </c>
      <c r="AF148" s="79" t="s">
        <v>88</v>
      </c>
      <c r="AG148" s="79" t="s">
        <v>89</v>
      </c>
      <c r="AH148" s="79" t="s">
        <v>90</v>
      </c>
      <c r="AI148" s="79" t="s">
        <v>90</v>
      </c>
      <c r="AJ148" s="79" t="s">
        <v>90</v>
      </c>
      <c r="AK148" s="80"/>
      <c r="AL148" s="80"/>
      <c r="AM148" s="80"/>
    </row>
    <row r="149" spans="1:39" s="35" customFormat="1" ht="48" customHeight="1">
      <c r="A149" s="53"/>
      <c r="B149" s="28" t="s">
        <v>3</v>
      </c>
      <c r="C149" s="52" t="s">
        <v>142</v>
      </c>
      <c r="D149" s="52" t="s">
        <v>72</v>
      </c>
      <c r="E149" s="52" t="s">
        <v>4</v>
      </c>
      <c r="F149" s="52" t="s">
        <v>6</v>
      </c>
      <c r="G149" s="52" t="s">
        <v>307</v>
      </c>
      <c r="H149" s="47">
        <f>700000000+38000000-(26900000+80050000)</f>
        <v>631050000</v>
      </c>
      <c r="I149" s="52" t="s">
        <v>86</v>
      </c>
      <c r="J149" s="29" t="s">
        <v>76</v>
      </c>
      <c r="K149" s="71" t="s">
        <v>308</v>
      </c>
      <c r="L149" s="72">
        <v>78111800</v>
      </c>
      <c r="M149" s="52" t="str">
        <f t="shared" si="11"/>
        <v>Prestar el servicio de transporte terrestre para las salidas académicas y administrativas de la Universidad Pedagógica Nacional</v>
      </c>
      <c r="N149" s="31">
        <v>1</v>
      </c>
      <c r="O149" s="31">
        <v>1</v>
      </c>
      <c r="P149" s="73">
        <v>11</v>
      </c>
      <c r="Q149" s="74" t="s">
        <v>79</v>
      </c>
      <c r="R149" s="74" t="s">
        <v>157</v>
      </c>
      <c r="S149" s="81" t="s">
        <v>5</v>
      </c>
      <c r="T149" s="75">
        <f>H149</f>
        <v>631050000</v>
      </c>
      <c r="U149" s="76">
        <f t="shared" si="1"/>
        <v>631050000</v>
      </c>
      <c r="V149" s="31" t="s">
        <v>76</v>
      </c>
      <c r="W149" s="31" t="s">
        <v>81</v>
      </c>
      <c r="X149" s="77" t="s">
        <v>82</v>
      </c>
      <c r="Y149" s="32" t="s">
        <v>83</v>
      </c>
      <c r="Z149" s="33" t="s">
        <v>3</v>
      </c>
      <c r="AA149" s="30" t="s">
        <v>84</v>
      </c>
      <c r="AB149" s="78" t="s">
        <v>85</v>
      </c>
      <c r="AC149" s="31" t="s">
        <v>76</v>
      </c>
      <c r="AD149" s="31" t="s">
        <v>86</v>
      </c>
      <c r="AE149" s="79" t="s">
        <v>87</v>
      </c>
      <c r="AF149" s="79" t="s">
        <v>88</v>
      </c>
      <c r="AG149" s="79" t="s">
        <v>89</v>
      </c>
      <c r="AH149" s="79" t="s">
        <v>90</v>
      </c>
      <c r="AI149" s="79" t="s">
        <v>90</v>
      </c>
      <c r="AJ149" s="79" t="s">
        <v>90</v>
      </c>
      <c r="AK149" s="80"/>
      <c r="AL149" s="80"/>
      <c r="AM149" s="80"/>
    </row>
    <row r="150" spans="1:39" s="35" customFormat="1" ht="48" customHeight="1">
      <c r="A150" s="53"/>
      <c r="B150" s="28" t="s">
        <v>3</v>
      </c>
      <c r="C150" s="52" t="s">
        <v>159</v>
      </c>
      <c r="D150" s="52" t="s">
        <v>160</v>
      </c>
      <c r="E150" s="52" t="s">
        <v>161</v>
      </c>
      <c r="F150" s="52" t="s">
        <v>133</v>
      </c>
      <c r="G150" s="52" t="s">
        <v>309</v>
      </c>
      <c r="H150" s="47">
        <v>138498704</v>
      </c>
      <c r="I150" s="52" t="s">
        <v>86</v>
      </c>
      <c r="J150" s="29" t="s">
        <v>76</v>
      </c>
      <c r="K150" s="71" t="s">
        <v>310</v>
      </c>
      <c r="L150" s="72" t="s">
        <v>669</v>
      </c>
      <c r="M150" s="52" t="s">
        <v>309</v>
      </c>
      <c r="N150" s="31">
        <v>1</v>
      </c>
      <c r="O150" s="31">
        <v>1</v>
      </c>
      <c r="P150" s="73">
        <v>11</v>
      </c>
      <c r="Q150" s="74" t="s">
        <v>79</v>
      </c>
      <c r="R150" s="74" t="s">
        <v>80</v>
      </c>
      <c r="S150" s="52" t="s">
        <v>1</v>
      </c>
      <c r="T150" s="75">
        <f t="shared" ref="T150:T200" si="12">H150</f>
        <v>138498704</v>
      </c>
      <c r="U150" s="76">
        <f t="shared" ref="U150:U201" si="13">T150</f>
        <v>138498704</v>
      </c>
      <c r="V150" s="31" t="s">
        <v>76</v>
      </c>
      <c r="W150" s="31" t="s">
        <v>81</v>
      </c>
      <c r="X150" s="77" t="s">
        <v>82</v>
      </c>
      <c r="Y150" s="32" t="s">
        <v>83</v>
      </c>
      <c r="Z150" s="33" t="s">
        <v>3</v>
      </c>
      <c r="AA150" s="30" t="s">
        <v>84</v>
      </c>
      <c r="AB150" s="78" t="s">
        <v>85</v>
      </c>
      <c r="AC150" s="31" t="s">
        <v>76</v>
      </c>
      <c r="AD150" s="31" t="s">
        <v>86</v>
      </c>
      <c r="AE150" s="79" t="s">
        <v>87</v>
      </c>
      <c r="AF150" s="79" t="s">
        <v>88</v>
      </c>
      <c r="AG150" s="79" t="s">
        <v>89</v>
      </c>
      <c r="AH150" s="79" t="s">
        <v>90</v>
      </c>
      <c r="AI150" s="79" t="s">
        <v>90</v>
      </c>
      <c r="AJ150" s="79" t="s">
        <v>90</v>
      </c>
      <c r="AK150" s="80"/>
      <c r="AL150" s="80"/>
      <c r="AM150" s="80"/>
    </row>
    <row r="151" spans="1:39" s="35" customFormat="1" ht="48" customHeight="1">
      <c r="A151" s="53"/>
      <c r="B151" s="28" t="s">
        <v>3</v>
      </c>
      <c r="C151" s="52" t="s">
        <v>142</v>
      </c>
      <c r="D151" s="52" t="s">
        <v>72</v>
      </c>
      <c r="E151" s="52" t="s">
        <v>9</v>
      </c>
      <c r="F151" s="52" t="s">
        <v>133</v>
      </c>
      <c r="G151" s="52" t="s">
        <v>311</v>
      </c>
      <c r="H151" s="47">
        <v>89586116</v>
      </c>
      <c r="I151" s="52" t="s">
        <v>86</v>
      </c>
      <c r="J151" s="29" t="s">
        <v>76</v>
      </c>
      <c r="K151" s="71" t="s">
        <v>312</v>
      </c>
      <c r="L151" s="72">
        <v>92101500</v>
      </c>
      <c r="M151" s="52" t="s">
        <v>311</v>
      </c>
      <c r="N151" s="31">
        <v>1</v>
      </c>
      <c r="O151" s="31">
        <v>1</v>
      </c>
      <c r="P151" s="73">
        <v>11</v>
      </c>
      <c r="Q151" s="74" t="s">
        <v>79</v>
      </c>
      <c r="R151" s="74" t="s">
        <v>157</v>
      </c>
      <c r="S151" s="81" t="s">
        <v>5</v>
      </c>
      <c r="T151" s="75">
        <f t="shared" si="12"/>
        <v>89586116</v>
      </c>
      <c r="U151" s="76">
        <f t="shared" si="13"/>
        <v>89586116</v>
      </c>
      <c r="V151" s="31" t="s">
        <v>76</v>
      </c>
      <c r="W151" s="31" t="s">
        <v>81</v>
      </c>
      <c r="X151" s="77" t="s">
        <v>82</v>
      </c>
      <c r="Y151" s="32" t="s">
        <v>83</v>
      </c>
      <c r="Z151" s="33" t="s">
        <v>3</v>
      </c>
      <c r="AA151" s="30" t="s">
        <v>84</v>
      </c>
      <c r="AB151" s="78" t="s">
        <v>85</v>
      </c>
      <c r="AC151" s="31" t="s">
        <v>76</v>
      </c>
      <c r="AD151" s="31" t="s">
        <v>86</v>
      </c>
      <c r="AE151" s="79" t="s">
        <v>87</v>
      </c>
      <c r="AF151" s="79" t="s">
        <v>88</v>
      </c>
      <c r="AG151" s="79" t="s">
        <v>89</v>
      </c>
      <c r="AH151" s="79" t="s">
        <v>90</v>
      </c>
      <c r="AI151" s="79" t="s">
        <v>90</v>
      </c>
      <c r="AJ151" s="79" t="s">
        <v>90</v>
      </c>
      <c r="AK151" s="80"/>
      <c r="AL151" s="80"/>
      <c r="AM151" s="80"/>
    </row>
    <row r="152" spans="1:39" s="35" customFormat="1" ht="48" customHeight="1">
      <c r="A152" s="53"/>
      <c r="B152" s="28" t="s">
        <v>3</v>
      </c>
      <c r="C152" s="52" t="s">
        <v>142</v>
      </c>
      <c r="D152" s="52" t="s">
        <v>72</v>
      </c>
      <c r="E152" s="52" t="s">
        <v>9</v>
      </c>
      <c r="F152" s="52" t="s">
        <v>133</v>
      </c>
      <c r="G152" s="52" t="s">
        <v>311</v>
      </c>
      <c r="H152" s="47">
        <f>1322639376-H151</f>
        <v>1233053260</v>
      </c>
      <c r="I152" s="52" t="s">
        <v>86</v>
      </c>
      <c r="J152" s="29" t="s">
        <v>76</v>
      </c>
      <c r="K152" s="71" t="s">
        <v>312</v>
      </c>
      <c r="L152" s="72">
        <v>92101500</v>
      </c>
      <c r="M152" s="52" t="str">
        <f t="shared" si="11"/>
        <v>Contratar la prestación del servicio de vigilancia y seguridad privada para las personas y bienes muebles e inmuebles de la Universidad Pedagógica Nacional</v>
      </c>
      <c r="N152" s="31">
        <v>1</v>
      </c>
      <c r="O152" s="31">
        <v>1</v>
      </c>
      <c r="P152" s="73">
        <v>11</v>
      </c>
      <c r="Q152" s="74" t="s">
        <v>79</v>
      </c>
      <c r="R152" s="74" t="s">
        <v>157</v>
      </c>
      <c r="S152" s="81" t="s">
        <v>158</v>
      </c>
      <c r="T152" s="75">
        <f t="shared" si="12"/>
        <v>1233053260</v>
      </c>
      <c r="U152" s="76">
        <f t="shared" si="13"/>
        <v>1233053260</v>
      </c>
      <c r="V152" s="31" t="s">
        <v>76</v>
      </c>
      <c r="W152" s="31" t="s">
        <v>81</v>
      </c>
      <c r="X152" s="77" t="s">
        <v>82</v>
      </c>
      <c r="Y152" s="32" t="s">
        <v>83</v>
      </c>
      <c r="Z152" s="33" t="s">
        <v>3</v>
      </c>
      <c r="AA152" s="30" t="s">
        <v>84</v>
      </c>
      <c r="AB152" s="78" t="s">
        <v>85</v>
      </c>
      <c r="AC152" s="31" t="s">
        <v>76</v>
      </c>
      <c r="AD152" s="31" t="s">
        <v>86</v>
      </c>
      <c r="AE152" s="79" t="s">
        <v>87</v>
      </c>
      <c r="AF152" s="79" t="s">
        <v>88</v>
      </c>
      <c r="AG152" s="79" t="s">
        <v>89</v>
      </c>
      <c r="AH152" s="79" t="s">
        <v>90</v>
      </c>
      <c r="AI152" s="79" t="s">
        <v>90</v>
      </c>
      <c r="AJ152" s="79" t="s">
        <v>90</v>
      </c>
      <c r="AK152" s="80"/>
      <c r="AL152" s="80"/>
      <c r="AM152" s="80"/>
    </row>
    <row r="153" spans="1:39" s="35" customFormat="1" ht="48" customHeight="1">
      <c r="A153" s="53"/>
      <c r="B153" s="28" t="s">
        <v>27</v>
      </c>
      <c r="C153" s="52" t="s">
        <v>313</v>
      </c>
      <c r="D153" s="52" t="s">
        <v>314</v>
      </c>
      <c r="E153" s="52" t="s">
        <v>9</v>
      </c>
      <c r="F153" s="52" t="s">
        <v>133</v>
      </c>
      <c r="G153" s="52" t="s">
        <v>315</v>
      </c>
      <c r="H153" s="47">
        <v>4125944</v>
      </c>
      <c r="I153" s="52" t="s">
        <v>86</v>
      </c>
      <c r="J153" s="29" t="s">
        <v>76</v>
      </c>
      <c r="K153" s="71" t="s">
        <v>316</v>
      </c>
      <c r="L153" s="72">
        <v>73152100</v>
      </c>
      <c r="M153" s="52" t="str">
        <f t="shared" si="11"/>
        <v xml:space="preserve"> Realizar el mantenimiento preventivo de los equipos de audio y video del Auditorio Multipropósito Simón Rodríguez y de la emisora "la Pedagógica Radio"</v>
      </c>
      <c r="N153" s="31">
        <v>1</v>
      </c>
      <c r="O153" s="31">
        <v>1</v>
      </c>
      <c r="P153" s="73">
        <v>11</v>
      </c>
      <c r="Q153" s="74" t="s">
        <v>79</v>
      </c>
      <c r="R153" s="74" t="s">
        <v>80</v>
      </c>
      <c r="S153" s="52" t="s">
        <v>1</v>
      </c>
      <c r="T153" s="75">
        <f t="shared" si="12"/>
        <v>4125944</v>
      </c>
      <c r="U153" s="76">
        <f t="shared" si="13"/>
        <v>4125944</v>
      </c>
      <c r="V153" s="31" t="s">
        <v>76</v>
      </c>
      <c r="W153" s="31" t="s">
        <v>81</v>
      </c>
      <c r="X153" s="77" t="s">
        <v>82</v>
      </c>
      <c r="Y153" s="32" t="s">
        <v>83</v>
      </c>
      <c r="Z153" s="33" t="s">
        <v>27</v>
      </c>
      <c r="AA153" s="30" t="s">
        <v>84</v>
      </c>
      <c r="AB153" s="78" t="s">
        <v>85</v>
      </c>
      <c r="AC153" s="31" t="s">
        <v>76</v>
      </c>
      <c r="AD153" s="31" t="s">
        <v>86</v>
      </c>
      <c r="AE153" s="79" t="s">
        <v>87</v>
      </c>
      <c r="AF153" s="79" t="s">
        <v>88</v>
      </c>
      <c r="AG153" s="79" t="s">
        <v>89</v>
      </c>
      <c r="AH153" s="79" t="s">
        <v>90</v>
      </c>
      <c r="AI153" s="79" t="s">
        <v>90</v>
      </c>
      <c r="AJ153" s="79" t="s">
        <v>90</v>
      </c>
      <c r="AK153" s="80"/>
      <c r="AL153" s="80"/>
      <c r="AM153" s="80"/>
    </row>
    <row r="154" spans="1:39" s="35" customFormat="1" ht="48" customHeight="1">
      <c r="A154" s="53"/>
      <c r="B154" s="28" t="s">
        <v>27</v>
      </c>
      <c r="C154" s="52" t="s">
        <v>313</v>
      </c>
      <c r="D154" s="52" t="s">
        <v>314</v>
      </c>
      <c r="E154" s="52" t="s">
        <v>9</v>
      </c>
      <c r="F154" s="52" t="s">
        <v>133</v>
      </c>
      <c r="G154" s="52" t="s">
        <v>317</v>
      </c>
      <c r="H154" s="47">
        <v>66907200</v>
      </c>
      <c r="I154" s="52" t="s">
        <v>86</v>
      </c>
      <c r="J154" s="29" t="s">
        <v>76</v>
      </c>
      <c r="K154" s="71" t="s">
        <v>318</v>
      </c>
      <c r="L154" s="72">
        <v>83121700</v>
      </c>
      <c r="M154" s="52" t="str">
        <f t="shared" si="11"/>
        <v>Prestar el servicio para la emisión de los capítulos del programa institucional "Historia con Futuro" de la Universidad Pedagógica Nacional y de la promoción del mismo a través de canales digitales.  </v>
      </c>
      <c r="N154" s="31">
        <v>1</v>
      </c>
      <c r="O154" s="31">
        <v>1</v>
      </c>
      <c r="P154" s="73">
        <v>11</v>
      </c>
      <c r="Q154" s="74" t="s">
        <v>79</v>
      </c>
      <c r="R154" s="74" t="s">
        <v>80</v>
      </c>
      <c r="S154" s="52" t="s">
        <v>1</v>
      </c>
      <c r="T154" s="75">
        <f t="shared" si="12"/>
        <v>66907200</v>
      </c>
      <c r="U154" s="76">
        <f t="shared" si="13"/>
        <v>66907200</v>
      </c>
      <c r="V154" s="31" t="s">
        <v>76</v>
      </c>
      <c r="W154" s="31" t="s">
        <v>81</v>
      </c>
      <c r="X154" s="77" t="s">
        <v>82</v>
      </c>
      <c r="Y154" s="32" t="s">
        <v>83</v>
      </c>
      <c r="Z154" s="33" t="s">
        <v>27</v>
      </c>
      <c r="AA154" s="30" t="s">
        <v>84</v>
      </c>
      <c r="AB154" s="78" t="s">
        <v>85</v>
      </c>
      <c r="AC154" s="31" t="s">
        <v>76</v>
      </c>
      <c r="AD154" s="31" t="s">
        <v>86</v>
      </c>
      <c r="AE154" s="79" t="s">
        <v>87</v>
      </c>
      <c r="AF154" s="79" t="s">
        <v>88</v>
      </c>
      <c r="AG154" s="79" t="s">
        <v>89</v>
      </c>
      <c r="AH154" s="79" t="s">
        <v>90</v>
      </c>
      <c r="AI154" s="79" t="s">
        <v>90</v>
      </c>
      <c r="AJ154" s="79" t="s">
        <v>90</v>
      </c>
      <c r="AK154" s="80"/>
      <c r="AL154" s="80"/>
      <c r="AM154" s="80"/>
    </row>
    <row r="155" spans="1:39" s="35" customFormat="1" ht="48" customHeight="1">
      <c r="A155" s="53"/>
      <c r="B155" s="28" t="s">
        <v>319</v>
      </c>
      <c r="C155" s="52" t="s">
        <v>320</v>
      </c>
      <c r="D155" s="52" t="s">
        <v>321</v>
      </c>
      <c r="E155" s="52" t="s">
        <v>9</v>
      </c>
      <c r="F155" s="52" t="s">
        <v>133</v>
      </c>
      <c r="G155" s="52" t="s">
        <v>322</v>
      </c>
      <c r="H155" s="47">
        <v>4975262</v>
      </c>
      <c r="I155" s="52" t="s">
        <v>86</v>
      </c>
      <c r="J155" s="29" t="s">
        <v>76</v>
      </c>
      <c r="K155" s="71" t="s">
        <v>323</v>
      </c>
      <c r="L155" s="72">
        <v>55101500</v>
      </c>
      <c r="M155" s="52" t="str">
        <f t="shared" si="11"/>
        <v>Prestar el servicio para publicar los actos administrativos de carácter general dentro de las fechas establecidas para cada actuación, en cumplimiento al artículo 65 de la ley 1437 de 2011.</v>
      </c>
      <c r="N155" s="31">
        <v>1</v>
      </c>
      <c r="O155" s="31">
        <v>1</v>
      </c>
      <c r="P155" s="73">
        <v>11</v>
      </c>
      <c r="Q155" s="74" t="s">
        <v>79</v>
      </c>
      <c r="R155" s="74" t="s">
        <v>80</v>
      </c>
      <c r="S155" s="52" t="s">
        <v>1</v>
      </c>
      <c r="T155" s="75">
        <f t="shared" si="12"/>
        <v>4975262</v>
      </c>
      <c r="U155" s="76">
        <f t="shared" si="13"/>
        <v>4975262</v>
      </c>
      <c r="V155" s="31" t="s">
        <v>76</v>
      </c>
      <c r="W155" s="31" t="s">
        <v>81</v>
      </c>
      <c r="X155" s="77" t="s">
        <v>82</v>
      </c>
      <c r="Y155" s="32" t="s">
        <v>83</v>
      </c>
      <c r="Z155" s="33" t="s">
        <v>181</v>
      </c>
      <c r="AA155" s="30" t="s">
        <v>84</v>
      </c>
      <c r="AB155" s="78" t="s">
        <v>85</v>
      </c>
      <c r="AC155" s="31" t="s">
        <v>76</v>
      </c>
      <c r="AD155" s="31" t="s">
        <v>86</v>
      </c>
      <c r="AE155" s="79" t="s">
        <v>87</v>
      </c>
      <c r="AF155" s="79" t="s">
        <v>88</v>
      </c>
      <c r="AG155" s="79" t="s">
        <v>89</v>
      </c>
      <c r="AH155" s="79" t="s">
        <v>90</v>
      </c>
      <c r="AI155" s="79" t="s">
        <v>90</v>
      </c>
      <c r="AJ155" s="79" t="s">
        <v>90</v>
      </c>
      <c r="AK155" s="80"/>
      <c r="AL155" s="80"/>
      <c r="AM155" s="80"/>
    </row>
    <row r="156" spans="1:39" s="35" customFormat="1" ht="48" customHeight="1">
      <c r="A156" s="53"/>
      <c r="B156" s="28" t="s">
        <v>3</v>
      </c>
      <c r="C156" s="52" t="s">
        <v>142</v>
      </c>
      <c r="D156" s="52" t="s">
        <v>72</v>
      </c>
      <c r="E156" s="52" t="s">
        <v>9</v>
      </c>
      <c r="F156" s="52" t="s">
        <v>133</v>
      </c>
      <c r="G156" s="52" t="s">
        <v>324</v>
      </c>
      <c r="H156" s="47">
        <v>27878000</v>
      </c>
      <c r="I156" s="52" t="s">
        <v>86</v>
      </c>
      <c r="J156" s="29" t="s">
        <v>76</v>
      </c>
      <c r="K156" s="71" t="s">
        <v>325</v>
      </c>
      <c r="L156" s="72" t="s">
        <v>326</v>
      </c>
      <c r="M156" s="52" t="str">
        <f t="shared" si="11"/>
        <v>Realizar la recarga y mantenimiento de los equipos de extinción de incendios que se encuentran en las diferentes instalaciones de la Universidad Pedagógica Nacional.</v>
      </c>
      <c r="N156" s="31">
        <v>1</v>
      </c>
      <c r="O156" s="31">
        <v>1</v>
      </c>
      <c r="P156" s="73">
        <v>11</v>
      </c>
      <c r="Q156" s="74" t="s">
        <v>79</v>
      </c>
      <c r="R156" s="74" t="s">
        <v>80</v>
      </c>
      <c r="S156" s="81" t="s">
        <v>158</v>
      </c>
      <c r="T156" s="75">
        <f t="shared" si="12"/>
        <v>27878000</v>
      </c>
      <c r="U156" s="76">
        <f t="shared" si="13"/>
        <v>27878000</v>
      </c>
      <c r="V156" s="31" t="s">
        <v>76</v>
      </c>
      <c r="W156" s="31" t="s">
        <v>81</v>
      </c>
      <c r="X156" s="77" t="s">
        <v>82</v>
      </c>
      <c r="Y156" s="32" t="s">
        <v>83</v>
      </c>
      <c r="Z156" s="33" t="s">
        <v>3</v>
      </c>
      <c r="AA156" s="30" t="s">
        <v>84</v>
      </c>
      <c r="AB156" s="78" t="s">
        <v>85</v>
      </c>
      <c r="AC156" s="31" t="s">
        <v>76</v>
      </c>
      <c r="AD156" s="31" t="s">
        <v>86</v>
      </c>
      <c r="AE156" s="79" t="s">
        <v>87</v>
      </c>
      <c r="AF156" s="79" t="s">
        <v>88</v>
      </c>
      <c r="AG156" s="79" t="s">
        <v>89</v>
      </c>
      <c r="AH156" s="79" t="s">
        <v>90</v>
      </c>
      <c r="AI156" s="79" t="s">
        <v>90</v>
      </c>
      <c r="AJ156" s="79" t="s">
        <v>90</v>
      </c>
      <c r="AK156" s="80"/>
      <c r="AL156" s="80"/>
      <c r="AM156" s="80"/>
    </row>
    <row r="157" spans="1:39" s="35" customFormat="1" ht="48" customHeight="1">
      <c r="A157" s="53"/>
      <c r="B157" s="28" t="s">
        <v>3</v>
      </c>
      <c r="C157" s="52" t="s">
        <v>142</v>
      </c>
      <c r="D157" s="52" t="s">
        <v>72</v>
      </c>
      <c r="E157" s="52" t="s">
        <v>9</v>
      </c>
      <c r="F157" s="52" t="s">
        <v>133</v>
      </c>
      <c r="G157" s="52" t="s">
        <v>327</v>
      </c>
      <c r="H157" s="47">
        <v>40000000</v>
      </c>
      <c r="I157" s="52" t="s">
        <v>86</v>
      </c>
      <c r="J157" s="29" t="s">
        <v>76</v>
      </c>
      <c r="K157" s="71" t="s">
        <v>328</v>
      </c>
      <c r="L157" s="72" t="s">
        <v>329</v>
      </c>
      <c r="M157" s="52" t="str">
        <f t="shared" si="11"/>
        <v>Realizar el mantenimiento preventivo y correctivo de las calderas del restaurante y la piscina de la Universidad Pedagógica Nacional.</v>
      </c>
      <c r="N157" s="31">
        <v>1</v>
      </c>
      <c r="O157" s="31">
        <v>1</v>
      </c>
      <c r="P157" s="73">
        <v>11</v>
      </c>
      <c r="Q157" s="74" t="s">
        <v>79</v>
      </c>
      <c r="R157" s="74" t="s">
        <v>80</v>
      </c>
      <c r="S157" s="81" t="s">
        <v>158</v>
      </c>
      <c r="T157" s="75">
        <f t="shared" si="12"/>
        <v>40000000</v>
      </c>
      <c r="U157" s="76">
        <f t="shared" si="13"/>
        <v>40000000</v>
      </c>
      <c r="V157" s="31" t="s">
        <v>76</v>
      </c>
      <c r="W157" s="31" t="s">
        <v>81</v>
      </c>
      <c r="X157" s="77" t="s">
        <v>82</v>
      </c>
      <c r="Y157" s="32" t="s">
        <v>83</v>
      </c>
      <c r="Z157" s="33" t="s">
        <v>3</v>
      </c>
      <c r="AA157" s="30" t="s">
        <v>84</v>
      </c>
      <c r="AB157" s="78" t="s">
        <v>85</v>
      </c>
      <c r="AC157" s="31" t="s">
        <v>76</v>
      </c>
      <c r="AD157" s="31" t="s">
        <v>86</v>
      </c>
      <c r="AE157" s="79" t="s">
        <v>87</v>
      </c>
      <c r="AF157" s="79" t="s">
        <v>88</v>
      </c>
      <c r="AG157" s="79" t="s">
        <v>89</v>
      </c>
      <c r="AH157" s="79" t="s">
        <v>90</v>
      </c>
      <c r="AI157" s="79" t="s">
        <v>90</v>
      </c>
      <c r="AJ157" s="79" t="s">
        <v>90</v>
      </c>
      <c r="AK157" s="80"/>
      <c r="AL157" s="80"/>
      <c r="AM157" s="80"/>
    </row>
    <row r="158" spans="1:39" s="35" customFormat="1" ht="48" customHeight="1">
      <c r="A158" s="53"/>
      <c r="B158" s="28" t="s">
        <v>3</v>
      </c>
      <c r="C158" s="52" t="s">
        <v>142</v>
      </c>
      <c r="D158" s="52" t="s">
        <v>72</v>
      </c>
      <c r="E158" s="52" t="s">
        <v>9</v>
      </c>
      <c r="F158" s="52" t="s">
        <v>133</v>
      </c>
      <c r="G158" s="52" t="s">
        <v>330</v>
      </c>
      <c r="H158" s="47">
        <v>24354220</v>
      </c>
      <c r="I158" s="52" t="s">
        <v>86</v>
      </c>
      <c r="J158" s="29" t="s">
        <v>76</v>
      </c>
      <c r="K158" s="71" t="s">
        <v>331</v>
      </c>
      <c r="L158" s="72" t="s">
        <v>332</v>
      </c>
      <c r="M158" s="52" t="str">
        <f t="shared" si="11"/>
        <v>Realizar el mantenimiento preventivo y correctivo de los aires acondicionados de las diferentes instalaciones de la Universidad Pedagógica Nacional.</v>
      </c>
      <c r="N158" s="31">
        <v>1</v>
      </c>
      <c r="O158" s="31">
        <v>1</v>
      </c>
      <c r="P158" s="73">
        <v>11</v>
      </c>
      <c r="Q158" s="74" t="s">
        <v>79</v>
      </c>
      <c r="R158" s="74" t="s">
        <v>80</v>
      </c>
      <c r="S158" s="81" t="s">
        <v>158</v>
      </c>
      <c r="T158" s="75">
        <f t="shared" si="12"/>
        <v>24354220</v>
      </c>
      <c r="U158" s="76">
        <f t="shared" si="13"/>
        <v>24354220</v>
      </c>
      <c r="V158" s="31" t="s">
        <v>76</v>
      </c>
      <c r="W158" s="31" t="s">
        <v>81</v>
      </c>
      <c r="X158" s="77" t="s">
        <v>82</v>
      </c>
      <c r="Y158" s="32" t="s">
        <v>83</v>
      </c>
      <c r="Z158" s="33" t="s">
        <v>3</v>
      </c>
      <c r="AA158" s="30" t="s">
        <v>84</v>
      </c>
      <c r="AB158" s="78" t="s">
        <v>85</v>
      </c>
      <c r="AC158" s="31" t="s">
        <v>76</v>
      </c>
      <c r="AD158" s="31" t="s">
        <v>86</v>
      </c>
      <c r="AE158" s="79" t="s">
        <v>87</v>
      </c>
      <c r="AF158" s="79" t="s">
        <v>88</v>
      </c>
      <c r="AG158" s="79" t="s">
        <v>89</v>
      </c>
      <c r="AH158" s="79" t="s">
        <v>90</v>
      </c>
      <c r="AI158" s="79" t="s">
        <v>90</v>
      </c>
      <c r="AJ158" s="79" t="s">
        <v>90</v>
      </c>
      <c r="AK158" s="80"/>
      <c r="AL158" s="80"/>
      <c r="AM158" s="80"/>
    </row>
    <row r="159" spans="1:39" s="35" customFormat="1" ht="48" customHeight="1">
      <c r="A159" s="53"/>
      <c r="B159" s="28" t="s">
        <v>3</v>
      </c>
      <c r="C159" s="52" t="s">
        <v>142</v>
      </c>
      <c r="D159" s="52" t="s">
        <v>72</v>
      </c>
      <c r="E159" s="52" t="s">
        <v>9</v>
      </c>
      <c r="F159" s="52" t="s">
        <v>133</v>
      </c>
      <c r="G159" s="52" t="s">
        <v>333</v>
      </c>
      <c r="H159" s="47">
        <v>34716000</v>
      </c>
      <c r="I159" s="52" t="s">
        <v>86</v>
      </c>
      <c r="J159" s="29" t="s">
        <v>76</v>
      </c>
      <c r="K159" s="71" t="s">
        <v>334</v>
      </c>
      <c r="L159" s="72" t="s">
        <v>335</v>
      </c>
      <c r="M159" s="52" t="str">
        <f t="shared" si="11"/>
        <v>Realizar el mantenimiento preventivo y correctivo de las Plantas Eléctricas y UPS de las diferentes instalaciones  de la Universidad Pedagógica Nacional.</v>
      </c>
      <c r="N159" s="31">
        <v>1</v>
      </c>
      <c r="O159" s="31">
        <v>1</v>
      </c>
      <c r="P159" s="73">
        <v>11</v>
      </c>
      <c r="Q159" s="74" t="s">
        <v>79</v>
      </c>
      <c r="R159" s="74" t="s">
        <v>80</v>
      </c>
      <c r="S159" s="81" t="s">
        <v>158</v>
      </c>
      <c r="T159" s="75">
        <f t="shared" si="12"/>
        <v>34716000</v>
      </c>
      <c r="U159" s="76">
        <f t="shared" si="13"/>
        <v>34716000</v>
      </c>
      <c r="V159" s="31" t="s">
        <v>76</v>
      </c>
      <c r="W159" s="31" t="s">
        <v>81</v>
      </c>
      <c r="X159" s="77" t="s">
        <v>82</v>
      </c>
      <c r="Y159" s="32" t="s">
        <v>83</v>
      </c>
      <c r="Z159" s="33" t="s">
        <v>3</v>
      </c>
      <c r="AA159" s="30" t="s">
        <v>84</v>
      </c>
      <c r="AB159" s="78" t="s">
        <v>85</v>
      </c>
      <c r="AC159" s="31" t="s">
        <v>76</v>
      </c>
      <c r="AD159" s="31" t="s">
        <v>86</v>
      </c>
      <c r="AE159" s="79" t="s">
        <v>87</v>
      </c>
      <c r="AF159" s="79" t="s">
        <v>88</v>
      </c>
      <c r="AG159" s="79" t="s">
        <v>89</v>
      </c>
      <c r="AH159" s="79" t="s">
        <v>90</v>
      </c>
      <c r="AI159" s="79" t="s">
        <v>90</v>
      </c>
      <c r="AJ159" s="79" t="s">
        <v>90</v>
      </c>
      <c r="AK159" s="80"/>
      <c r="AL159" s="80"/>
      <c r="AM159" s="80"/>
    </row>
    <row r="160" spans="1:39" s="35" customFormat="1" ht="48" customHeight="1">
      <c r="A160" s="53"/>
      <c r="B160" s="28" t="s">
        <v>3</v>
      </c>
      <c r="C160" s="52" t="s">
        <v>142</v>
      </c>
      <c r="D160" s="52" t="s">
        <v>72</v>
      </c>
      <c r="E160" s="52" t="s">
        <v>690</v>
      </c>
      <c r="F160" s="52" t="s">
        <v>12</v>
      </c>
      <c r="G160" s="52" t="s">
        <v>336</v>
      </c>
      <c r="H160" s="47">
        <v>35500000</v>
      </c>
      <c r="I160" s="52" t="s">
        <v>86</v>
      </c>
      <c r="J160" s="29" t="s">
        <v>76</v>
      </c>
      <c r="K160" s="71" t="s">
        <v>337</v>
      </c>
      <c r="L160" s="72" t="s">
        <v>694</v>
      </c>
      <c r="M160" s="52" t="str">
        <f t="shared" si="11"/>
        <v>Realizar la limpieza y mantenimiento de las trampas de grasa, pozos sépticos, cajas de inspección y redes de aguas negras de las diferentes instalaciones de la Universidad Pedagógica Nacional.</v>
      </c>
      <c r="N160" s="31">
        <v>1</v>
      </c>
      <c r="O160" s="31">
        <v>1</v>
      </c>
      <c r="P160" s="73">
        <v>11</v>
      </c>
      <c r="Q160" s="74" t="s">
        <v>79</v>
      </c>
      <c r="R160" s="74" t="s">
        <v>80</v>
      </c>
      <c r="S160" s="81" t="s">
        <v>158</v>
      </c>
      <c r="T160" s="75">
        <f t="shared" si="12"/>
        <v>35500000</v>
      </c>
      <c r="U160" s="76">
        <f t="shared" si="13"/>
        <v>35500000</v>
      </c>
      <c r="V160" s="31" t="s">
        <v>76</v>
      </c>
      <c r="W160" s="31" t="s">
        <v>81</v>
      </c>
      <c r="X160" s="77" t="s">
        <v>82</v>
      </c>
      <c r="Y160" s="32" t="s">
        <v>83</v>
      </c>
      <c r="Z160" s="33" t="s">
        <v>3</v>
      </c>
      <c r="AA160" s="30" t="s">
        <v>84</v>
      </c>
      <c r="AB160" s="78" t="s">
        <v>85</v>
      </c>
      <c r="AC160" s="31" t="s">
        <v>76</v>
      </c>
      <c r="AD160" s="31" t="s">
        <v>86</v>
      </c>
      <c r="AE160" s="79" t="s">
        <v>87</v>
      </c>
      <c r="AF160" s="79" t="s">
        <v>88</v>
      </c>
      <c r="AG160" s="79" t="s">
        <v>89</v>
      </c>
      <c r="AH160" s="79" t="s">
        <v>90</v>
      </c>
      <c r="AI160" s="79" t="s">
        <v>90</v>
      </c>
      <c r="AJ160" s="79" t="s">
        <v>90</v>
      </c>
      <c r="AK160" s="80"/>
      <c r="AL160" s="80"/>
      <c r="AM160" s="80"/>
    </row>
    <row r="161" spans="1:39" s="35" customFormat="1" ht="48" customHeight="1">
      <c r="A161" s="53"/>
      <c r="B161" s="28" t="s">
        <v>3</v>
      </c>
      <c r="C161" s="52" t="s">
        <v>142</v>
      </c>
      <c r="D161" s="52" t="s">
        <v>72</v>
      </c>
      <c r="E161" s="52" t="s">
        <v>9</v>
      </c>
      <c r="F161" s="52" t="s">
        <v>133</v>
      </c>
      <c r="G161" s="52" t="s">
        <v>338</v>
      </c>
      <c r="H161" s="47">
        <v>10000000</v>
      </c>
      <c r="I161" s="52" t="s">
        <v>86</v>
      </c>
      <c r="J161" s="29" t="s">
        <v>76</v>
      </c>
      <c r="K161" s="71" t="s">
        <v>339</v>
      </c>
      <c r="L161" s="72">
        <v>72101500</v>
      </c>
      <c r="M161" s="52" t="str">
        <f t="shared" si="11"/>
        <v>Realizar mantenimiento de los equipos de hidropresión de las diferentes instalaciones de la UPN</v>
      </c>
      <c r="N161" s="31">
        <v>1</v>
      </c>
      <c r="O161" s="31">
        <v>1</v>
      </c>
      <c r="P161" s="73">
        <v>11</v>
      </c>
      <c r="Q161" s="74" t="s">
        <v>79</v>
      </c>
      <c r="R161" s="74" t="s">
        <v>80</v>
      </c>
      <c r="S161" s="81" t="s">
        <v>158</v>
      </c>
      <c r="T161" s="75">
        <f t="shared" si="12"/>
        <v>10000000</v>
      </c>
      <c r="U161" s="76">
        <f t="shared" si="13"/>
        <v>10000000</v>
      </c>
      <c r="V161" s="31" t="s">
        <v>76</v>
      </c>
      <c r="W161" s="31" t="s">
        <v>81</v>
      </c>
      <c r="X161" s="77" t="s">
        <v>82</v>
      </c>
      <c r="Y161" s="32" t="s">
        <v>83</v>
      </c>
      <c r="Z161" s="33" t="s">
        <v>3</v>
      </c>
      <c r="AA161" s="30" t="s">
        <v>84</v>
      </c>
      <c r="AB161" s="78" t="s">
        <v>85</v>
      </c>
      <c r="AC161" s="31" t="s">
        <v>76</v>
      </c>
      <c r="AD161" s="31" t="s">
        <v>86</v>
      </c>
      <c r="AE161" s="79" t="s">
        <v>87</v>
      </c>
      <c r="AF161" s="79" t="s">
        <v>88</v>
      </c>
      <c r="AG161" s="79" t="s">
        <v>89</v>
      </c>
      <c r="AH161" s="79" t="s">
        <v>90</v>
      </c>
      <c r="AI161" s="79" t="s">
        <v>90</v>
      </c>
      <c r="AJ161" s="79" t="s">
        <v>90</v>
      </c>
      <c r="AK161" s="80"/>
      <c r="AL161" s="80"/>
      <c r="AM161" s="80"/>
    </row>
    <row r="162" spans="1:39" s="35" customFormat="1" ht="48" customHeight="1">
      <c r="A162" s="53"/>
      <c r="B162" s="28" t="s">
        <v>3</v>
      </c>
      <c r="C162" s="52" t="s">
        <v>142</v>
      </c>
      <c r="D162" s="52" t="s">
        <v>72</v>
      </c>
      <c r="E162" s="52" t="s">
        <v>9</v>
      </c>
      <c r="F162" s="52" t="s">
        <v>133</v>
      </c>
      <c r="G162" s="52" t="s">
        <v>340</v>
      </c>
      <c r="H162" s="47">
        <v>63320974</v>
      </c>
      <c r="I162" s="52" t="s">
        <v>86</v>
      </c>
      <c r="J162" s="29" t="s">
        <v>76</v>
      </c>
      <c r="K162" s="71" t="s">
        <v>341</v>
      </c>
      <c r="L162" s="72" t="s">
        <v>342</v>
      </c>
      <c r="M162" s="52" t="str">
        <f t="shared" si="11"/>
        <v>Realizar el control integrado de Plagas de las diferentes instalaciones de la Universidad Pedagógica Nacional</v>
      </c>
      <c r="N162" s="31">
        <v>1</v>
      </c>
      <c r="O162" s="31">
        <v>1</v>
      </c>
      <c r="P162" s="73">
        <v>11</v>
      </c>
      <c r="Q162" s="74" t="s">
        <v>79</v>
      </c>
      <c r="R162" s="74" t="s">
        <v>80</v>
      </c>
      <c r="S162" s="81" t="s">
        <v>158</v>
      </c>
      <c r="T162" s="75">
        <f t="shared" si="12"/>
        <v>63320974</v>
      </c>
      <c r="U162" s="76">
        <f t="shared" si="13"/>
        <v>63320974</v>
      </c>
      <c r="V162" s="31" t="s">
        <v>76</v>
      </c>
      <c r="W162" s="31" t="s">
        <v>81</v>
      </c>
      <c r="X162" s="77" t="s">
        <v>82</v>
      </c>
      <c r="Y162" s="32" t="s">
        <v>83</v>
      </c>
      <c r="Z162" s="33" t="s">
        <v>3</v>
      </c>
      <c r="AA162" s="30" t="s">
        <v>84</v>
      </c>
      <c r="AB162" s="78" t="s">
        <v>85</v>
      </c>
      <c r="AC162" s="31" t="s">
        <v>76</v>
      </c>
      <c r="AD162" s="31" t="s">
        <v>86</v>
      </c>
      <c r="AE162" s="79" t="s">
        <v>87</v>
      </c>
      <c r="AF162" s="79" t="s">
        <v>88</v>
      </c>
      <c r="AG162" s="79" t="s">
        <v>89</v>
      </c>
      <c r="AH162" s="79" t="s">
        <v>90</v>
      </c>
      <c r="AI162" s="79" t="s">
        <v>90</v>
      </c>
      <c r="AJ162" s="79" t="s">
        <v>90</v>
      </c>
      <c r="AK162" s="80"/>
      <c r="AL162" s="80"/>
      <c r="AM162" s="80"/>
    </row>
    <row r="163" spans="1:39" s="35" customFormat="1" ht="48" customHeight="1">
      <c r="A163" s="53"/>
      <c r="B163" s="28" t="s">
        <v>3</v>
      </c>
      <c r="C163" s="52" t="s">
        <v>142</v>
      </c>
      <c r="D163" s="52" t="s">
        <v>72</v>
      </c>
      <c r="E163" s="52" t="s">
        <v>9</v>
      </c>
      <c r="F163" s="52" t="s">
        <v>133</v>
      </c>
      <c r="G163" s="52" t="s">
        <v>343</v>
      </c>
      <c r="H163" s="47">
        <v>45000000</v>
      </c>
      <c r="I163" s="52" t="s">
        <v>86</v>
      </c>
      <c r="J163" s="29" t="s">
        <v>76</v>
      </c>
      <c r="K163" s="71" t="s">
        <v>344</v>
      </c>
      <c r="L163" s="72" t="s">
        <v>345</v>
      </c>
      <c r="M163" s="52" t="str">
        <f t="shared" si="11"/>
        <v>Realizar el mantenimiento preventivo y correctivo de los ascensores y equipos de transporte vertical  de las diferentes instalaciones de la Universidad Pedagógica Nacional.</v>
      </c>
      <c r="N163" s="31">
        <v>1</v>
      </c>
      <c r="O163" s="31">
        <v>1</v>
      </c>
      <c r="P163" s="73">
        <v>11</v>
      </c>
      <c r="Q163" s="74" t="s">
        <v>79</v>
      </c>
      <c r="R163" s="74" t="s">
        <v>80</v>
      </c>
      <c r="S163" s="81" t="s">
        <v>158</v>
      </c>
      <c r="T163" s="75">
        <f t="shared" si="12"/>
        <v>45000000</v>
      </c>
      <c r="U163" s="76">
        <f t="shared" si="13"/>
        <v>45000000</v>
      </c>
      <c r="V163" s="31" t="s">
        <v>76</v>
      </c>
      <c r="W163" s="31" t="s">
        <v>81</v>
      </c>
      <c r="X163" s="77" t="s">
        <v>82</v>
      </c>
      <c r="Y163" s="32" t="s">
        <v>83</v>
      </c>
      <c r="Z163" s="33" t="s">
        <v>3</v>
      </c>
      <c r="AA163" s="30" t="s">
        <v>84</v>
      </c>
      <c r="AB163" s="78" t="s">
        <v>85</v>
      </c>
      <c r="AC163" s="31" t="s">
        <v>76</v>
      </c>
      <c r="AD163" s="31" t="s">
        <v>86</v>
      </c>
      <c r="AE163" s="79" t="s">
        <v>87</v>
      </c>
      <c r="AF163" s="79" t="s">
        <v>88</v>
      </c>
      <c r="AG163" s="79" t="s">
        <v>89</v>
      </c>
      <c r="AH163" s="79" t="s">
        <v>90</v>
      </c>
      <c r="AI163" s="79" t="s">
        <v>90</v>
      </c>
      <c r="AJ163" s="79" t="s">
        <v>90</v>
      </c>
      <c r="AK163" s="80"/>
      <c r="AL163" s="80"/>
      <c r="AM163" s="80"/>
    </row>
    <row r="164" spans="1:39" s="35" customFormat="1" ht="48" customHeight="1">
      <c r="A164" s="53"/>
      <c r="B164" s="28" t="s">
        <v>3</v>
      </c>
      <c r="C164" s="52" t="s">
        <v>142</v>
      </c>
      <c r="D164" s="52" t="s">
        <v>72</v>
      </c>
      <c r="E164" s="52" t="s">
        <v>9</v>
      </c>
      <c r="F164" s="52" t="s">
        <v>133</v>
      </c>
      <c r="G164" s="52" t="s">
        <v>346</v>
      </c>
      <c r="H164" s="47">
        <v>39973264</v>
      </c>
      <c r="I164" s="52" t="s">
        <v>86</v>
      </c>
      <c r="J164" s="29" t="s">
        <v>76</v>
      </c>
      <c r="K164" s="71" t="s">
        <v>347</v>
      </c>
      <c r="L164" s="72">
        <v>76121700</v>
      </c>
      <c r="M164" s="52" t="str">
        <f t="shared" si="11"/>
        <v>Realizar el lavado de tanques de agua potable y el análisis físico-químico, biológico e IRCA de agua cruda para consumo de las diferentes instalaciones de la Universidad Pedagógica Nacional.</v>
      </c>
      <c r="N164" s="31">
        <v>1</v>
      </c>
      <c r="O164" s="31">
        <v>1</v>
      </c>
      <c r="P164" s="73">
        <v>11</v>
      </c>
      <c r="Q164" s="74" t="s">
        <v>79</v>
      </c>
      <c r="R164" s="74" t="s">
        <v>80</v>
      </c>
      <c r="S164" s="81" t="s">
        <v>158</v>
      </c>
      <c r="T164" s="75">
        <f t="shared" si="12"/>
        <v>39973264</v>
      </c>
      <c r="U164" s="76">
        <f>T164</f>
        <v>39973264</v>
      </c>
      <c r="V164" s="31" t="s">
        <v>76</v>
      </c>
      <c r="W164" s="31" t="s">
        <v>81</v>
      </c>
      <c r="X164" s="77" t="s">
        <v>82</v>
      </c>
      <c r="Y164" s="32" t="s">
        <v>83</v>
      </c>
      <c r="Z164" s="33" t="s">
        <v>3</v>
      </c>
      <c r="AA164" s="30" t="s">
        <v>84</v>
      </c>
      <c r="AB164" s="78" t="s">
        <v>85</v>
      </c>
      <c r="AC164" s="31" t="s">
        <v>76</v>
      </c>
      <c r="AD164" s="31" t="s">
        <v>86</v>
      </c>
      <c r="AE164" s="79" t="s">
        <v>87</v>
      </c>
      <c r="AF164" s="79" t="s">
        <v>88</v>
      </c>
      <c r="AG164" s="79" t="s">
        <v>89</v>
      </c>
      <c r="AH164" s="79" t="s">
        <v>90</v>
      </c>
      <c r="AI164" s="79" t="s">
        <v>90</v>
      </c>
      <c r="AJ164" s="79" t="s">
        <v>90</v>
      </c>
      <c r="AK164" s="80"/>
      <c r="AL164" s="80"/>
      <c r="AM164" s="80"/>
    </row>
    <row r="165" spans="1:39" s="35" customFormat="1" ht="48" customHeight="1">
      <c r="A165" s="53"/>
      <c r="B165" s="28" t="s">
        <v>3</v>
      </c>
      <c r="C165" s="52" t="s">
        <v>202</v>
      </c>
      <c r="D165" s="52" t="s">
        <v>203</v>
      </c>
      <c r="E165" s="52" t="s">
        <v>9</v>
      </c>
      <c r="F165" s="52" t="s">
        <v>133</v>
      </c>
      <c r="G165" s="52" t="s">
        <v>348</v>
      </c>
      <c r="H165" s="47">
        <v>5049600</v>
      </c>
      <c r="I165" s="52" t="s">
        <v>86</v>
      </c>
      <c r="J165" s="29" t="s">
        <v>76</v>
      </c>
      <c r="K165" s="71" t="s">
        <v>349</v>
      </c>
      <c r="L165" s="72" t="s">
        <v>350</v>
      </c>
      <c r="M165" s="52" t="str">
        <f t="shared" si="11"/>
        <v xml:space="preserve">Prestar el servicio para realizar los análisis fisicoquímicos y microbiológicos del agua de la piscina de calle 72.  </v>
      </c>
      <c r="N165" s="31">
        <v>1</v>
      </c>
      <c r="O165" s="31">
        <v>1</v>
      </c>
      <c r="P165" s="73">
        <v>11</v>
      </c>
      <c r="Q165" s="74" t="s">
        <v>79</v>
      </c>
      <c r="R165" s="74" t="s">
        <v>80</v>
      </c>
      <c r="S165" s="52" t="s">
        <v>1</v>
      </c>
      <c r="T165" s="75">
        <f t="shared" si="12"/>
        <v>5049600</v>
      </c>
      <c r="U165" s="76">
        <f>T165</f>
        <v>5049600</v>
      </c>
      <c r="V165" s="31" t="s">
        <v>76</v>
      </c>
      <c r="W165" s="31" t="s">
        <v>81</v>
      </c>
      <c r="X165" s="77" t="s">
        <v>82</v>
      </c>
      <c r="Y165" s="32" t="s">
        <v>83</v>
      </c>
      <c r="Z165" s="33" t="s">
        <v>3</v>
      </c>
      <c r="AA165" s="30" t="s">
        <v>84</v>
      </c>
      <c r="AB165" s="78" t="s">
        <v>85</v>
      </c>
      <c r="AC165" s="31" t="s">
        <v>76</v>
      </c>
      <c r="AD165" s="31" t="s">
        <v>86</v>
      </c>
      <c r="AE165" s="79" t="s">
        <v>87</v>
      </c>
      <c r="AF165" s="79" t="s">
        <v>88</v>
      </c>
      <c r="AG165" s="79" t="s">
        <v>89</v>
      </c>
      <c r="AH165" s="79" t="s">
        <v>90</v>
      </c>
      <c r="AI165" s="79" t="s">
        <v>90</v>
      </c>
      <c r="AJ165" s="79" t="s">
        <v>90</v>
      </c>
      <c r="AK165" s="80"/>
      <c r="AL165" s="80"/>
      <c r="AM165" s="80"/>
    </row>
    <row r="166" spans="1:39" s="35" customFormat="1" ht="48" customHeight="1">
      <c r="A166" s="53"/>
      <c r="B166" s="28" t="s">
        <v>3</v>
      </c>
      <c r="C166" s="52" t="s">
        <v>142</v>
      </c>
      <c r="D166" s="52" t="s">
        <v>72</v>
      </c>
      <c r="E166" s="52" t="s">
        <v>11</v>
      </c>
      <c r="F166" s="52" t="s">
        <v>12</v>
      </c>
      <c r="G166" s="52" t="s">
        <v>681</v>
      </c>
      <c r="H166" s="47">
        <f>16726800+9741688</f>
        <v>26468488</v>
      </c>
      <c r="I166" s="52" t="s">
        <v>86</v>
      </c>
      <c r="J166" s="29" t="s">
        <v>429</v>
      </c>
      <c r="K166" s="71" t="s">
        <v>351</v>
      </c>
      <c r="L166" s="72" t="s">
        <v>352</v>
      </c>
      <c r="M166" s="52" t="str">
        <f t="shared" si="11"/>
        <v>Realizar la recolección, transporte y disposición final de los residuos peligrosos y  especiales generados en las diferentes instalaciones de la UPN</v>
      </c>
      <c r="N166" s="31">
        <v>1</v>
      </c>
      <c r="O166" s="31">
        <v>1</v>
      </c>
      <c r="P166" s="73">
        <v>11</v>
      </c>
      <c r="Q166" s="74" t="s">
        <v>79</v>
      </c>
      <c r="R166" s="74" t="s">
        <v>80</v>
      </c>
      <c r="S166" s="81" t="s">
        <v>14</v>
      </c>
      <c r="T166" s="75">
        <f t="shared" si="12"/>
        <v>26468488</v>
      </c>
      <c r="U166" s="76">
        <f t="shared" si="13"/>
        <v>26468488</v>
      </c>
      <c r="V166" s="31" t="s">
        <v>76</v>
      </c>
      <c r="W166" s="31" t="s">
        <v>81</v>
      </c>
      <c r="X166" s="77" t="s">
        <v>82</v>
      </c>
      <c r="Y166" s="32" t="s">
        <v>83</v>
      </c>
      <c r="Z166" s="33" t="s">
        <v>3</v>
      </c>
      <c r="AA166" s="30" t="s">
        <v>84</v>
      </c>
      <c r="AB166" s="78" t="s">
        <v>85</v>
      </c>
      <c r="AC166" s="31" t="s">
        <v>76</v>
      </c>
      <c r="AD166" s="31" t="s">
        <v>86</v>
      </c>
      <c r="AE166" s="79" t="s">
        <v>87</v>
      </c>
      <c r="AF166" s="79" t="s">
        <v>88</v>
      </c>
      <c r="AG166" s="79" t="s">
        <v>89</v>
      </c>
      <c r="AH166" s="79" t="s">
        <v>90</v>
      </c>
      <c r="AI166" s="79" t="s">
        <v>90</v>
      </c>
      <c r="AJ166" s="79" t="s">
        <v>90</v>
      </c>
      <c r="AK166" s="80"/>
      <c r="AL166" s="80"/>
      <c r="AM166" s="80"/>
    </row>
    <row r="167" spans="1:39" s="35" customFormat="1" ht="48" customHeight="1">
      <c r="A167" s="53"/>
      <c r="B167" s="28" t="s">
        <v>3</v>
      </c>
      <c r="C167" s="52" t="s">
        <v>142</v>
      </c>
      <c r="D167" s="52" t="s">
        <v>72</v>
      </c>
      <c r="E167" s="52" t="s">
        <v>11</v>
      </c>
      <c r="F167" s="52" t="s">
        <v>12</v>
      </c>
      <c r="G167" s="52" t="s">
        <v>353</v>
      </c>
      <c r="H167" s="47">
        <f>9741688-9741688</f>
        <v>0</v>
      </c>
      <c r="I167" s="52" t="s">
        <v>86</v>
      </c>
      <c r="J167" s="29" t="s">
        <v>429</v>
      </c>
      <c r="K167" s="71" t="s">
        <v>354</v>
      </c>
      <c r="L167" s="72">
        <v>76121900</v>
      </c>
      <c r="M167" s="52" t="str">
        <f t="shared" si="11"/>
        <v>Realizar la recolección, transporte y disposición final de los residuos peligrosos generados en las diferentes instalaciones de la UPN</v>
      </c>
      <c r="N167" s="31">
        <v>1</v>
      </c>
      <c r="O167" s="31">
        <v>1</v>
      </c>
      <c r="P167" s="73">
        <v>11</v>
      </c>
      <c r="Q167" s="74" t="s">
        <v>79</v>
      </c>
      <c r="R167" s="74" t="s">
        <v>80</v>
      </c>
      <c r="S167" s="81" t="s">
        <v>14</v>
      </c>
      <c r="T167" s="75">
        <f t="shared" si="12"/>
        <v>0</v>
      </c>
      <c r="U167" s="76">
        <f t="shared" si="13"/>
        <v>0</v>
      </c>
      <c r="V167" s="31" t="s">
        <v>76</v>
      </c>
      <c r="W167" s="31" t="s">
        <v>81</v>
      </c>
      <c r="X167" s="77" t="s">
        <v>82</v>
      </c>
      <c r="Y167" s="32" t="s">
        <v>83</v>
      </c>
      <c r="Z167" s="33" t="s">
        <v>3</v>
      </c>
      <c r="AA167" s="30" t="s">
        <v>84</v>
      </c>
      <c r="AB167" s="78" t="s">
        <v>85</v>
      </c>
      <c r="AC167" s="31" t="s">
        <v>76</v>
      </c>
      <c r="AD167" s="31" t="s">
        <v>86</v>
      </c>
      <c r="AE167" s="79" t="s">
        <v>87</v>
      </c>
      <c r="AF167" s="79" t="s">
        <v>88</v>
      </c>
      <c r="AG167" s="79" t="s">
        <v>89</v>
      </c>
      <c r="AH167" s="79" t="s">
        <v>90</v>
      </c>
      <c r="AI167" s="79" t="s">
        <v>90</v>
      </c>
      <c r="AJ167" s="79" t="s">
        <v>90</v>
      </c>
      <c r="AK167" s="80"/>
      <c r="AL167" s="80"/>
      <c r="AM167" s="80"/>
    </row>
    <row r="168" spans="1:39" s="35" customFormat="1" ht="48" customHeight="1">
      <c r="A168" s="53"/>
      <c r="B168" s="28" t="s">
        <v>3</v>
      </c>
      <c r="C168" s="52" t="s">
        <v>142</v>
      </c>
      <c r="D168" s="52" t="s">
        <v>72</v>
      </c>
      <c r="E168" s="52" t="s">
        <v>26</v>
      </c>
      <c r="F168" s="52" t="s">
        <v>18</v>
      </c>
      <c r="G168" s="52" t="s">
        <v>355</v>
      </c>
      <c r="H168" s="47">
        <f>78687119-1118278</f>
        <v>77568841</v>
      </c>
      <c r="I168" s="52" t="s">
        <v>86</v>
      </c>
      <c r="J168" s="29" t="s">
        <v>429</v>
      </c>
      <c r="K168" s="71" t="s">
        <v>356</v>
      </c>
      <c r="L168" s="72">
        <v>14111700</v>
      </c>
      <c r="M168" s="52" t="str">
        <f t="shared" si="11"/>
        <v>Suministrar papel higiénico para las diferentes instalaciones de la Universidad Pedagógica Nacional.</v>
      </c>
      <c r="N168" s="31">
        <v>1</v>
      </c>
      <c r="O168" s="31">
        <v>1</v>
      </c>
      <c r="P168" s="73">
        <v>11</v>
      </c>
      <c r="Q168" s="74" t="s">
        <v>79</v>
      </c>
      <c r="R168" s="74" t="s">
        <v>80</v>
      </c>
      <c r="S168" s="81" t="s">
        <v>1</v>
      </c>
      <c r="T168" s="75">
        <f t="shared" si="12"/>
        <v>77568841</v>
      </c>
      <c r="U168" s="76">
        <f t="shared" si="13"/>
        <v>77568841</v>
      </c>
      <c r="V168" s="31" t="s">
        <v>76</v>
      </c>
      <c r="W168" s="31" t="s">
        <v>81</v>
      </c>
      <c r="X168" s="77" t="s">
        <v>82</v>
      </c>
      <c r="Y168" s="32" t="s">
        <v>83</v>
      </c>
      <c r="Z168" s="33" t="s">
        <v>3</v>
      </c>
      <c r="AA168" s="30" t="s">
        <v>84</v>
      </c>
      <c r="AB168" s="78" t="s">
        <v>85</v>
      </c>
      <c r="AC168" s="31" t="s">
        <v>76</v>
      </c>
      <c r="AD168" s="31" t="s">
        <v>86</v>
      </c>
      <c r="AE168" s="79" t="s">
        <v>87</v>
      </c>
      <c r="AF168" s="79" t="s">
        <v>88</v>
      </c>
      <c r="AG168" s="79" t="s">
        <v>89</v>
      </c>
      <c r="AH168" s="79" t="s">
        <v>90</v>
      </c>
      <c r="AI168" s="79" t="s">
        <v>90</v>
      </c>
      <c r="AJ168" s="79" t="s">
        <v>90</v>
      </c>
      <c r="AK168" s="80"/>
      <c r="AL168" s="80"/>
      <c r="AM168" s="80"/>
    </row>
    <row r="169" spans="1:39" s="35" customFormat="1" ht="48" customHeight="1">
      <c r="A169" s="53"/>
      <c r="B169" s="28" t="s">
        <v>3</v>
      </c>
      <c r="C169" s="52" t="s">
        <v>142</v>
      </c>
      <c r="D169" s="52" t="s">
        <v>72</v>
      </c>
      <c r="E169" s="52" t="s">
        <v>7</v>
      </c>
      <c r="F169" s="52" t="s">
        <v>8</v>
      </c>
      <c r="G169" s="52" t="s">
        <v>357</v>
      </c>
      <c r="H169" s="47">
        <v>100000000</v>
      </c>
      <c r="I169" s="52" t="s">
        <v>86</v>
      </c>
      <c r="J169" s="29" t="s">
        <v>76</v>
      </c>
      <c r="K169" s="71" t="s">
        <v>358</v>
      </c>
      <c r="L169" s="72">
        <v>80161800</v>
      </c>
      <c r="M169" s="52" t="str">
        <f t="shared" si="11"/>
        <v>Prestar el servicio de impresión, fotocopiado y scanner mediante el alquiler e instalación de equipos de última tecnología en las diferentes instalaciones de la Universidad Pedagógica Nacional</v>
      </c>
      <c r="N169" s="31">
        <v>1</v>
      </c>
      <c r="O169" s="31">
        <v>1</v>
      </c>
      <c r="P169" s="73">
        <v>11</v>
      </c>
      <c r="Q169" s="74" t="s">
        <v>79</v>
      </c>
      <c r="R169" s="74" t="s">
        <v>80</v>
      </c>
      <c r="S169" s="81" t="s">
        <v>1</v>
      </c>
      <c r="T169" s="75">
        <f t="shared" si="12"/>
        <v>100000000</v>
      </c>
      <c r="U169" s="76">
        <f t="shared" si="13"/>
        <v>100000000</v>
      </c>
      <c r="V169" s="31" t="s">
        <v>76</v>
      </c>
      <c r="W169" s="31" t="s">
        <v>81</v>
      </c>
      <c r="X169" s="77" t="s">
        <v>82</v>
      </c>
      <c r="Y169" s="32" t="s">
        <v>83</v>
      </c>
      <c r="Z169" s="33" t="s">
        <v>3</v>
      </c>
      <c r="AA169" s="30" t="s">
        <v>84</v>
      </c>
      <c r="AB169" s="78" t="s">
        <v>85</v>
      </c>
      <c r="AC169" s="31" t="s">
        <v>76</v>
      </c>
      <c r="AD169" s="31" t="s">
        <v>86</v>
      </c>
      <c r="AE169" s="79" t="s">
        <v>87</v>
      </c>
      <c r="AF169" s="79" t="s">
        <v>88</v>
      </c>
      <c r="AG169" s="79" t="s">
        <v>89</v>
      </c>
      <c r="AH169" s="79" t="s">
        <v>90</v>
      </c>
      <c r="AI169" s="79" t="s">
        <v>90</v>
      </c>
      <c r="AJ169" s="79" t="s">
        <v>90</v>
      </c>
      <c r="AK169" s="80"/>
      <c r="AL169" s="80"/>
      <c r="AM169" s="80"/>
    </row>
    <row r="170" spans="1:39" s="35" customFormat="1" ht="26.25" customHeight="1">
      <c r="A170" s="53"/>
      <c r="B170" s="28" t="s">
        <v>3</v>
      </c>
      <c r="C170" s="52" t="s">
        <v>142</v>
      </c>
      <c r="D170" s="52" t="s">
        <v>72</v>
      </c>
      <c r="E170" s="52" t="s">
        <v>7</v>
      </c>
      <c r="F170" s="52" t="s">
        <v>8</v>
      </c>
      <c r="G170" s="52" t="s">
        <v>359</v>
      </c>
      <c r="H170" s="47">
        <v>20000000</v>
      </c>
      <c r="I170" s="52" t="s">
        <v>76</v>
      </c>
      <c r="J170" s="29" t="s">
        <v>76</v>
      </c>
      <c r="K170" s="71" t="s">
        <v>360</v>
      </c>
      <c r="L170" s="72" t="s">
        <v>78</v>
      </c>
      <c r="M170" s="52" t="str">
        <f t="shared" si="11"/>
        <v>Pago de las cuotas de administración de los lotes 26 y 29 del Condominio Campestre Los Tulipanes propiedad de la UPN de la vigencia .</v>
      </c>
      <c r="N170" s="31">
        <v>1</v>
      </c>
      <c r="O170" s="31">
        <v>1</v>
      </c>
      <c r="P170" s="73">
        <v>11</v>
      </c>
      <c r="Q170" s="74" t="s">
        <v>79</v>
      </c>
      <c r="R170" s="74" t="s">
        <v>80</v>
      </c>
      <c r="S170" s="81" t="s">
        <v>1</v>
      </c>
      <c r="T170" s="75">
        <f t="shared" si="12"/>
        <v>20000000</v>
      </c>
      <c r="U170" s="76">
        <f t="shared" si="13"/>
        <v>20000000</v>
      </c>
      <c r="V170" s="31" t="s">
        <v>76</v>
      </c>
      <c r="W170" s="31" t="s">
        <v>81</v>
      </c>
      <c r="X170" s="77" t="s">
        <v>82</v>
      </c>
      <c r="Y170" s="32" t="s">
        <v>83</v>
      </c>
      <c r="Z170" s="33" t="s">
        <v>3</v>
      </c>
      <c r="AA170" s="30" t="s">
        <v>84</v>
      </c>
      <c r="AB170" s="78" t="s">
        <v>85</v>
      </c>
      <c r="AC170" s="31" t="s">
        <v>76</v>
      </c>
      <c r="AD170" s="31" t="s">
        <v>86</v>
      </c>
      <c r="AE170" s="79" t="s">
        <v>87</v>
      </c>
      <c r="AF170" s="79" t="s">
        <v>88</v>
      </c>
      <c r="AG170" s="79" t="s">
        <v>89</v>
      </c>
      <c r="AH170" s="79" t="s">
        <v>90</v>
      </c>
      <c r="AI170" s="79" t="s">
        <v>90</v>
      </c>
      <c r="AJ170" s="79" t="s">
        <v>90</v>
      </c>
      <c r="AK170" s="80"/>
      <c r="AL170" s="80"/>
      <c r="AM170" s="80"/>
    </row>
    <row r="171" spans="1:39" s="35" customFormat="1" ht="48" customHeight="1">
      <c r="A171" s="53"/>
      <c r="B171" s="28" t="s">
        <v>3</v>
      </c>
      <c r="C171" s="52" t="s">
        <v>142</v>
      </c>
      <c r="D171" s="52" t="s">
        <v>72</v>
      </c>
      <c r="E171" s="52" t="s">
        <v>9</v>
      </c>
      <c r="F171" s="52" t="s">
        <v>133</v>
      </c>
      <c r="G171" s="52" t="s">
        <v>361</v>
      </c>
      <c r="H171" s="47">
        <v>139916000</v>
      </c>
      <c r="I171" s="52" t="s">
        <v>86</v>
      </c>
      <c r="J171" s="29" t="s">
        <v>76</v>
      </c>
      <c r="K171" s="71" t="s">
        <v>362</v>
      </c>
      <c r="L171" s="72">
        <v>78181500</v>
      </c>
      <c r="M171" s="52" t="str">
        <f t="shared" si="11"/>
        <v xml:space="preserve">Realizar el mantenimiento  preventivo y correctivo a la flota vehicular de la Universidad Pedagógica Nacional </v>
      </c>
      <c r="N171" s="31">
        <v>1</v>
      </c>
      <c r="O171" s="31">
        <v>1</v>
      </c>
      <c r="P171" s="73">
        <v>11</v>
      </c>
      <c r="Q171" s="74" t="s">
        <v>79</v>
      </c>
      <c r="R171" s="74" t="s">
        <v>80</v>
      </c>
      <c r="S171" s="81" t="s">
        <v>5</v>
      </c>
      <c r="T171" s="75">
        <f t="shared" si="12"/>
        <v>139916000</v>
      </c>
      <c r="U171" s="76">
        <f t="shared" si="13"/>
        <v>139916000</v>
      </c>
      <c r="V171" s="31" t="s">
        <v>76</v>
      </c>
      <c r="W171" s="31" t="s">
        <v>81</v>
      </c>
      <c r="X171" s="77" t="s">
        <v>82</v>
      </c>
      <c r="Y171" s="32" t="s">
        <v>83</v>
      </c>
      <c r="Z171" s="33" t="s">
        <v>3</v>
      </c>
      <c r="AA171" s="30" t="s">
        <v>84</v>
      </c>
      <c r="AB171" s="78" t="s">
        <v>85</v>
      </c>
      <c r="AC171" s="31" t="s">
        <v>76</v>
      </c>
      <c r="AD171" s="31" t="s">
        <v>86</v>
      </c>
      <c r="AE171" s="79" t="s">
        <v>87</v>
      </c>
      <c r="AF171" s="79" t="s">
        <v>88</v>
      </c>
      <c r="AG171" s="79" t="s">
        <v>89</v>
      </c>
      <c r="AH171" s="79" t="s">
        <v>90</v>
      </c>
      <c r="AI171" s="79" t="s">
        <v>90</v>
      </c>
      <c r="AJ171" s="79" t="s">
        <v>90</v>
      </c>
      <c r="AK171" s="80"/>
      <c r="AL171" s="80"/>
      <c r="AM171" s="80"/>
    </row>
    <row r="172" spans="1:39" s="35" customFormat="1" ht="48" customHeight="1">
      <c r="A172" s="53"/>
      <c r="B172" s="28" t="s">
        <v>3</v>
      </c>
      <c r="C172" s="52" t="s">
        <v>142</v>
      </c>
      <c r="D172" s="52" t="s">
        <v>72</v>
      </c>
      <c r="E172" s="52" t="s">
        <v>9</v>
      </c>
      <c r="F172" s="52" t="s">
        <v>133</v>
      </c>
      <c r="G172" s="52" t="s">
        <v>363</v>
      </c>
      <c r="H172" s="47">
        <v>68440000</v>
      </c>
      <c r="I172" s="52" t="s">
        <v>86</v>
      </c>
      <c r="J172" s="29" t="s">
        <v>76</v>
      </c>
      <c r="K172" s="105" t="s">
        <v>364</v>
      </c>
      <c r="L172" s="225" t="s">
        <v>365</v>
      </c>
      <c r="M172" s="228" t="str">
        <f>G172</f>
        <v>Prestar el servicio para la elaboración e impresión del material de divulgación requerido por la Universidad Pedagógica Nacional para atender los diferentes eventos y/o requerimientos institucionales.</v>
      </c>
      <c r="N172" s="31">
        <v>1</v>
      </c>
      <c r="O172" s="31">
        <v>1</v>
      </c>
      <c r="P172" s="73">
        <v>11</v>
      </c>
      <c r="Q172" s="74" t="s">
        <v>79</v>
      </c>
      <c r="R172" s="74" t="s">
        <v>80</v>
      </c>
      <c r="S172" s="81" t="s">
        <v>14</v>
      </c>
      <c r="T172" s="245">
        <f>H172+H173</f>
        <v>100000000</v>
      </c>
      <c r="U172" s="254">
        <f>T172</f>
        <v>100000000</v>
      </c>
      <c r="V172" s="31" t="s">
        <v>76</v>
      </c>
      <c r="W172" s="31" t="s">
        <v>81</v>
      </c>
      <c r="X172" s="77" t="s">
        <v>82</v>
      </c>
      <c r="Y172" s="32" t="s">
        <v>83</v>
      </c>
      <c r="Z172" s="33" t="s">
        <v>3</v>
      </c>
      <c r="AA172" s="30" t="s">
        <v>84</v>
      </c>
      <c r="AB172" s="78" t="s">
        <v>85</v>
      </c>
      <c r="AC172" s="31" t="s">
        <v>76</v>
      </c>
      <c r="AD172" s="31" t="s">
        <v>86</v>
      </c>
      <c r="AE172" s="79" t="s">
        <v>87</v>
      </c>
      <c r="AF172" s="79" t="s">
        <v>88</v>
      </c>
      <c r="AG172" s="79" t="s">
        <v>89</v>
      </c>
      <c r="AH172" s="79" t="s">
        <v>90</v>
      </c>
      <c r="AI172" s="79" t="s">
        <v>90</v>
      </c>
      <c r="AJ172" s="79" t="s">
        <v>90</v>
      </c>
      <c r="AK172" s="80"/>
      <c r="AL172" s="80"/>
      <c r="AM172" s="80"/>
    </row>
    <row r="173" spans="1:39" s="35" customFormat="1" ht="48" customHeight="1">
      <c r="A173" s="53"/>
      <c r="B173" s="28" t="s">
        <v>3</v>
      </c>
      <c r="C173" s="52" t="s">
        <v>142</v>
      </c>
      <c r="D173" s="52" t="s">
        <v>72</v>
      </c>
      <c r="E173" s="52" t="s">
        <v>9</v>
      </c>
      <c r="F173" s="52" t="s">
        <v>133</v>
      </c>
      <c r="G173" s="52" t="s">
        <v>363</v>
      </c>
      <c r="H173" s="47">
        <v>31560000</v>
      </c>
      <c r="I173" s="52" t="s">
        <v>86</v>
      </c>
      <c r="J173" s="29" t="s">
        <v>76</v>
      </c>
      <c r="K173" s="105" t="s">
        <v>364</v>
      </c>
      <c r="L173" s="226"/>
      <c r="M173" s="229"/>
      <c r="N173" s="31">
        <v>1</v>
      </c>
      <c r="O173" s="31">
        <v>1</v>
      </c>
      <c r="P173" s="73">
        <v>11</v>
      </c>
      <c r="Q173" s="74" t="s">
        <v>79</v>
      </c>
      <c r="R173" s="74" t="s">
        <v>80</v>
      </c>
      <c r="S173" s="81" t="s">
        <v>158</v>
      </c>
      <c r="T173" s="247"/>
      <c r="U173" s="255"/>
      <c r="V173" s="31" t="s">
        <v>76</v>
      </c>
      <c r="W173" s="31" t="s">
        <v>81</v>
      </c>
      <c r="X173" s="77" t="s">
        <v>82</v>
      </c>
      <c r="Y173" s="32" t="s">
        <v>83</v>
      </c>
      <c r="Z173" s="33" t="s">
        <v>3</v>
      </c>
      <c r="AA173" s="30" t="s">
        <v>84</v>
      </c>
      <c r="AB173" s="78" t="s">
        <v>85</v>
      </c>
      <c r="AC173" s="31" t="s">
        <v>76</v>
      </c>
      <c r="AD173" s="31" t="s">
        <v>86</v>
      </c>
      <c r="AE173" s="79" t="s">
        <v>87</v>
      </c>
      <c r="AF173" s="79" t="s">
        <v>88</v>
      </c>
      <c r="AG173" s="79" t="s">
        <v>89</v>
      </c>
      <c r="AH173" s="79" t="s">
        <v>90</v>
      </c>
      <c r="AI173" s="79" t="s">
        <v>90</v>
      </c>
      <c r="AJ173" s="79" t="s">
        <v>90</v>
      </c>
      <c r="AK173" s="80"/>
      <c r="AL173" s="80"/>
      <c r="AM173" s="80"/>
    </row>
    <row r="174" spans="1:39" s="35" customFormat="1" ht="48" customHeight="1">
      <c r="A174" s="53"/>
      <c r="B174" s="28" t="s">
        <v>3</v>
      </c>
      <c r="C174" s="52" t="s">
        <v>142</v>
      </c>
      <c r="D174" s="52" t="s">
        <v>72</v>
      </c>
      <c r="E174" s="52" t="s">
        <v>125</v>
      </c>
      <c r="F174" s="52" t="s">
        <v>126</v>
      </c>
      <c r="G174" s="52" t="s">
        <v>366</v>
      </c>
      <c r="H174" s="47">
        <v>36820000</v>
      </c>
      <c r="I174" s="52" t="s">
        <v>86</v>
      </c>
      <c r="J174" s="29" t="s">
        <v>76</v>
      </c>
      <c r="K174" s="71" t="s">
        <v>367</v>
      </c>
      <c r="L174" s="72" t="s">
        <v>368</v>
      </c>
      <c r="M174" s="52" t="str">
        <f t="shared" si="11"/>
        <v>Adquirir buzos, camisetas y gorras institucionales en el marco de la participación de la UPN en la Feria internacional del libro de Bogotá y librería</v>
      </c>
      <c r="N174" s="31">
        <v>1</v>
      </c>
      <c r="O174" s="31">
        <v>1</v>
      </c>
      <c r="P174" s="73">
        <v>11</v>
      </c>
      <c r="Q174" s="74" t="s">
        <v>79</v>
      </c>
      <c r="R174" s="74" t="s">
        <v>80</v>
      </c>
      <c r="S174" s="81" t="s">
        <v>1</v>
      </c>
      <c r="T174" s="75">
        <f t="shared" si="12"/>
        <v>36820000</v>
      </c>
      <c r="U174" s="76">
        <f t="shared" si="13"/>
        <v>36820000</v>
      </c>
      <c r="V174" s="31" t="s">
        <v>76</v>
      </c>
      <c r="W174" s="31" t="s">
        <v>81</v>
      </c>
      <c r="X174" s="77" t="s">
        <v>82</v>
      </c>
      <c r="Y174" s="32" t="s">
        <v>83</v>
      </c>
      <c r="Z174" s="33" t="s">
        <v>3</v>
      </c>
      <c r="AA174" s="30" t="s">
        <v>84</v>
      </c>
      <c r="AB174" s="78" t="s">
        <v>85</v>
      </c>
      <c r="AC174" s="31" t="s">
        <v>76</v>
      </c>
      <c r="AD174" s="31" t="s">
        <v>86</v>
      </c>
      <c r="AE174" s="79" t="s">
        <v>87</v>
      </c>
      <c r="AF174" s="79" t="s">
        <v>88</v>
      </c>
      <c r="AG174" s="79" t="s">
        <v>89</v>
      </c>
      <c r="AH174" s="79" t="s">
        <v>90</v>
      </c>
      <c r="AI174" s="79" t="s">
        <v>90</v>
      </c>
      <c r="AJ174" s="79" t="s">
        <v>90</v>
      </c>
      <c r="AK174" s="80"/>
      <c r="AL174" s="80"/>
      <c r="AM174" s="80"/>
    </row>
    <row r="175" spans="1:39" s="35" customFormat="1" ht="48" customHeight="1">
      <c r="A175" s="53"/>
      <c r="B175" s="28" t="s">
        <v>3</v>
      </c>
      <c r="C175" s="52" t="s">
        <v>142</v>
      </c>
      <c r="D175" s="52" t="s">
        <v>72</v>
      </c>
      <c r="E175" s="52" t="s">
        <v>9</v>
      </c>
      <c r="F175" s="52" t="s">
        <v>133</v>
      </c>
      <c r="G175" s="52" t="s">
        <v>369</v>
      </c>
      <c r="H175" s="47">
        <v>17109728</v>
      </c>
      <c r="I175" s="52" t="s">
        <v>86</v>
      </c>
      <c r="J175" s="29" t="s">
        <v>76</v>
      </c>
      <c r="K175" s="71" t="s">
        <v>370</v>
      </c>
      <c r="L175" s="72">
        <v>78181500</v>
      </c>
      <c r="M175" s="52" t="str">
        <f t="shared" si="11"/>
        <v>Realizar mantenimiento correctivo y preventivo de los tractores de la Universidad Pedagógica Nacional</v>
      </c>
      <c r="N175" s="31">
        <v>1</v>
      </c>
      <c r="O175" s="31">
        <v>1</v>
      </c>
      <c r="P175" s="73">
        <v>11</v>
      </c>
      <c r="Q175" s="74" t="s">
        <v>79</v>
      </c>
      <c r="R175" s="74" t="s">
        <v>80</v>
      </c>
      <c r="S175" s="81" t="s">
        <v>158</v>
      </c>
      <c r="T175" s="75">
        <f t="shared" si="12"/>
        <v>17109728</v>
      </c>
      <c r="U175" s="76">
        <f t="shared" si="13"/>
        <v>17109728</v>
      </c>
      <c r="V175" s="31" t="s">
        <v>76</v>
      </c>
      <c r="W175" s="31" t="s">
        <v>81</v>
      </c>
      <c r="X175" s="77" t="s">
        <v>82</v>
      </c>
      <c r="Y175" s="32" t="s">
        <v>83</v>
      </c>
      <c r="Z175" s="33" t="s">
        <v>3</v>
      </c>
      <c r="AA175" s="30" t="s">
        <v>84</v>
      </c>
      <c r="AB175" s="78" t="s">
        <v>85</v>
      </c>
      <c r="AC175" s="31" t="s">
        <v>76</v>
      </c>
      <c r="AD175" s="31" t="s">
        <v>86</v>
      </c>
      <c r="AE175" s="79" t="s">
        <v>87</v>
      </c>
      <c r="AF175" s="79" t="s">
        <v>88</v>
      </c>
      <c r="AG175" s="79" t="s">
        <v>89</v>
      </c>
      <c r="AH175" s="79" t="s">
        <v>90</v>
      </c>
      <c r="AI175" s="79" t="s">
        <v>90</v>
      </c>
      <c r="AJ175" s="79" t="s">
        <v>90</v>
      </c>
      <c r="AK175" s="80"/>
      <c r="AL175" s="80"/>
      <c r="AM175" s="80"/>
    </row>
    <row r="176" spans="1:39" s="35" customFormat="1" ht="48" customHeight="1">
      <c r="A176" s="53"/>
      <c r="B176" s="28" t="s">
        <v>3</v>
      </c>
      <c r="C176" s="52" t="s">
        <v>142</v>
      </c>
      <c r="D176" s="52" t="s">
        <v>72</v>
      </c>
      <c r="E176" s="52" t="s">
        <v>11</v>
      </c>
      <c r="F176" s="52" t="s">
        <v>12</v>
      </c>
      <c r="G176" s="52" t="s">
        <v>371</v>
      </c>
      <c r="H176" s="47">
        <v>12000000</v>
      </c>
      <c r="I176" s="52" t="s">
        <v>86</v>
      </c>
      <c r="J176" s="29" t="s">
        <v>76</v>
      </c>
      <c r="K176" s="71" t="s">
        <v>372</v>
      </c>
      <c r="L176" s="72">
        <v>92101900</v>
      </c>
      <c r="M176" s="52" t="str">
        <f t="shared" si="11"/>
        <v>Prestar el servicio de ambulancia en las diferentes actividades académicas y administrativas de la Universidad Pedagógica Nacional.</v>
      </c>
      <c r="N176" s="31">
        <v>1</v>
      </c>
      <c r="O176" s="31">
        <v>1</v>
      </c>
      <c r="P176" s="73">
        <v>11</v>
      </c>
      <c r="Q176" s="74" t="s">
        <v>79</v>
      </c>
      <c r="R176" s="74" t="s">
        <v>80</v>
      </c>
      <c r="S176" s="81" t="s">
        <v>14</v>
      </c>
      <c r="T176" s="75">
        <f t="shared" si="12"/>
        <v>12000000</v>
      </c>
      <c r="U176" s="76">
        <f t="shared" si="13"/>
        <v>12000000</v>
      </c>
      <c r="V176" s="31" t="s">
        <v>76</v>
      </c>
      <c r="W176" s="31" t="s">
        <v>81</v>
      </c>
      <c r="X176" s="77" t="s">
        <v>82</v>
      </c>
      <c r="Y176" s="32" t="s">
        <v>83</v>
      </c>
      <c r="Z176" s="33" t="s">
        <v>3</v>
      </c>
      <c r="AA176" s="30" t="s">
        <v>84</v>
      </c>
      <c r="AB176" s="78" t="s">
        <v>85</v>
      </c>
      <c r="AC176" s="31" t="s">
        <v>76</v>
      </c>
      <c r="AD176" s="31" t="s">
        <v>86</v>
      </c>
      <c r="AE176" s="79" t="s">
        <v>87</v>
      </c>
      <c r="AF176" s="79" t="s">
        <v>88</v>
      </c>
      <c r="AG176" s="79" t="s">
        <v>89</v>
      </c>
      <c r="AH176" s="79" t="s">
        <v>90</v>
      </c>
      <c r="AI176" s="79" t="s">
        <v>90</v>
      </c>
      <c r="AJ176" s="79" t="s">
        <v>90</v>
      </c>
      <c r="AK176" s="80"/>
      <c r="AL176" s="80"/>
      <c r="AM176" s="80"/>
    </row>
    <row r="177" spans="1:39" s="35" customFormat="1" ht="48" customHeight="1">
      <c r="A177" s="53"/>
      <c r="B177" s="28" t="s">
        <v>3</v>
      </c>
      <c r="C177" s="52" t="s">
        <v>202</v>
      </c>
      <c r="D177" s="52" t="s">
        <v>203</v>
      </c>
      <c r="E177" s="52" t="s">
        <v>9</v>
      </c>
      <c r="F177" s="52" t="s">
        <v>133</v>
      </c>
      <c r="G177" s="52" t="s">
        <v>373</v>
      </c>
      <c r="H177" s="47">
        <v>4000000</v>
      </c>
      <c r="I177" s="52" t="s">
        <v>86</v>
      </c>
      <c r="J177" s="29" t="s">
        <v>76</v>
      </c>
      <c r="K177" s="71" t="s">
        <v>374</v>
      </c>
      <c r="L177" s="72" t="s">
        <v>375</v>
      </c>
      <c r="M177" s="52" t="str">
        <f t="shared" si="11"/>
        <v>Prestar el servicio para la ejecución de  las autorizaciones técnicas emitidas por la CAR para poda y tala en las instalaciones fuera de Bogotá</v>
      </c>
      <c r="N177" s="31">
        <v>1</v>
      </c>
      <c r="O177" s="31">
        <v>1</v>
      </c>
      <c r="P177" s="73">
        <v>11</v>
      </c>
      <c r="Q177" s="74" t="s">
        <v>79</v>
      </c>
      <c r="R177" s="74" t="s">
        <v>80</v>
      </c>
      <c r="S177" s="52" t="s">
        <v>1</v>
      </c>
      <c r="T177" s="75">
        <f t="shared" si="12"/>
        <v>4000000</v>
      </c>
      <c r="U177" s="76">
        <f t="shared" si="13"/>
        <v>4000000</v>
      </c>
      <c r="V177" s="31" t="s">
        <v>76</v>
      </c>
      <c r="W177" s="31" t="s">
        <v>81</v>
      </c>
      <c r="X177" s="77" t="s">
        <v>82</v>
      </c>
      <c r="Y177" s="32" t="s">
        <v>83</v>
      </c>
      <c r="Z177" s="33" t="s">
        <v>3</v>
      </c>
      <c r="AA177" s="30" t="s">
        <v>84</v>
      </c>
      <c r="AB177" s="78" t="s">
        <v>85</v>
      </c>
      <c r="AC177" s="31" t="s">
        <v>76</v>
      </c>
      <c r="AD177" s="31" t="s">
        <v>86</v>
      </c>
      <c r="AE177" s="79" t="s">
        <v>87</v>
      </c>
      <c r="AF177" s="79" t="s">
        <v>88</v>
      </c>
      <c r="AG177" s="79" t="s">
        <v>89</v>
      </c>
      <c r="AH177" s="79" t="s">
        <v>90</v>
      </c>
      <c r="AI177" s="79" t="s">
        <v>90</v>
      </c>
      <c r="AJ177" s="79" t="s">
        <v>90</v>
      </c>
      <c r="AK177" s="80"/>
      <c r="AL177" s="80"/>
      <c r="AM177" s="80"/>
    </row>
    <row r="178" spans="1:39" s="35" customFormat="1" ht="48" customHeight="1">
      <c r="A178" s="53"/>
      <c r="B178" s="28" t="s">
        <v>3</v>
      </c>
      <c r="C178" s="52" t="s">
        <v>202</v>
      </c>
      <c r="D178" s="52" t="s">
        <v>203</v>
      </c>
      <c r="E178" s="52" t="s">
        <v>11</v>
      </c>
      <c r="F178" s="52" t="s">
        <v>12</v>
      </c>
      <c r="G178" s="52" t="s">
        <v>376</v>
      </c>
      <c r="H178" s="47">
        <v>7364000</v>
      </c>
      <c r="I178" s="52" t="s">
        <v>86</v>
      </c>
      <c r="J178" s="29" t="s">
        <v>76</v>
      </c>
      <c r="K178" s="71" t="s">
        <v>377</v>
      </c>
      <c r="L178" s="72" t="s">
        <v>378</v>
      </c>
      <c r="M178" s="52" t="str">
        <f t="shared" si="11"/>
        <v>Realizar la recolección, transporte y disposición final de los residuos biológicos  generados en las diferentes instalaciones de la UPN</v>
      </c>
      <c r="N178" s="31">
        <v>1</v>
      </c>
      <c r="O178" s="31">
        <v>1</v>
      </c>
      <c r="P178" s="73">
        <v>11</v>
      </c>
      <c r="Q178" s="74" t="s">
        <v>79</v>
      </c>
      <c r="R178" s="74" t="s">
        <v>80</v>
      </c>
      <c r="S178" s="52" t="s">
        <v>14</v>
      </c>
      <c r="T178" s="75">
        <f t="shared" si="12"/>
        <v>7364000</v>
      </c>
      <c r="U178" s="76">
        <f t="shared" si="13"/>
        <v>7364000</v>
      </c>
      <c r="V178" s="31" t="s">
        <v>76</v>
      </c>
      <c r="W178" s="31" t="s">
        <v>81</v>
      </c>
      <c r="X178" s="77" t="s">
        <v>82</v>
      </c>
      <c r="Y178" s="32" t="s">
        <v>83</v>
      </c>
      <c r="Z178" s="33" t="s">
        <v>3</v>
      </c>
      <c r="AA178" s="30" t="s">
        <v>84</v>
      </c>
      <c r="AB178" s="78" t="s">
        <v>85</v>
      </c>
      <c r="AC178" s="31" t="s">
        <v>76</v>
      </c>
      <c r="AD178" s="31" t="s">
        <v>86</v>
      </c>
      <c r="AE178" s="79" t="s">
        <v>87</v>
      </c>
      <c r="AF178" s="79" t="s">
        <v>88</v>
      </c>
      <c r="AG178" s="79" t="s">
        <v>89</v>
      </c>
      <c r="AH178" s="79" t="s">
        <v>90</v>
      </c>
      <c r="AI178" s="79" t="s">
        <v>90</v>
      </c>
      <c r="AJ178" s="79" t="s">
        <v>90</v>
      </c>
      <c r="AK178" s="80"/>
      <c r="AL178" s="80"/>
      <c r="AM178" s="80"/>
    </row>
    <row r="179" spans="1:39" s="35" customFormat="1" ht="48" customHeight="1">
      <c r="A179" s="53"/>
      <c r="B179" s="28" t="s">
        <v>3</v>
      </c>
      <c r="C179" s="52" t="s">
        <v>202</v>
      </c>
      <c r="D179" s="52" t="s">
        <v>203</v>
      </c>
      <c r="E179" s="52" t="s">
        <v>9</v>
      </c>
      <c r="F179" s="52" t="s">
        <v>133</v>
      </c>
      <c r="G179" s="52" t="s">
        <v>379</v>
      </c>
      <c r="H179" s="47">
        <v>1578000</v>
      </c>
      <c r="I179" s="52" t="s">
        <v>86</v>
      </c>
      <c r="J179" s="29" t="s">
        <v>76</v>
      </c>
      <c r="K179" s="71" t="s">
        <v>380</v>
      </c>
      <c r="L179" s="72" t="s">
        <v>381</v>
      </c>
      <c r="M179" s="52" t="str">
        <f t="shared" si="11"/>
        <v>Prestar el servicio de toma de muestras y análisis para determinación del contenido de PCBs de la subestación ubicada en las instalaciones de calle 72 de la UPN.</v>
      </c>
      <c r="N179" s="31">
        <v>1</v>
      </c>
      <c r="O179" s="31">
        <v>1</v>
      </c>
      <c r="P179" s="73">
        <v>11</v>
      </c>
      <c r="Q179" s="74" t="s">
        <v>79</v>
      </c>
      <c r="R179" s="74" t="s">
        <v>80</v>
      </c>
      <c r="S179" s="52" t="s">
        <v>1</v>
      </c>
      <c r="T179" s="75">
        <f t="shared" si="12"/>
        <v>1578000</v>
      </c>
      <c r="U179" s="76">
        <f t="shared" si="13"/>
        <v>1578000</v>
      </c>
      <c r="V179" s="31" t="s">
        <v>76</v>
      </c>
      <c r="W179" s="31" t="s">
        <v>81</v>
      </c>
      <c r="X179" s="77" t="s">
        <v>82</v>
      </c>
      <c r="Y179" s="32" t="s">
        <v>83</v>
      </c>
      <c r="Z179" s="33" t="s">
        <v>3</v>
      </c>
      <c r="AA179" s="30" t="s">
        <v>84</v>
      </c>
      <c r="AB179" s="78" t="s">
        <v>85</v>
      </c>
      <c r="AC179" s="31" t="s">
        <v>76</v>
      </c>
      <c r="AD179" s="31" t="s">
        <v>86</v>
      </c>
      <c r="AE179" s="79" t="s">
        <v>87</v>
      </c>
      <c r="AF179" s="79" t="s">
        <v>88</v>
      </c>
      <c r="AG179" s="79" t="s">
        <v>89</v>
      </c>
      <c r="AH179" s="79" t="s">
        <v>90</v>
      </c>
      <c r="AI179" s="79" t="s">
        <v>90</v>
      </c>
      <c r="AJ179" s="79" t="s">
        <v>90</v>
      </c>
      <c r="AK179" s="80"/>
      <c r="AL179" s="80"/>
      <c r="AM179" s="80"/>
    </row>
    <row r="180" spans="1:39" s="35" customFormat="1" ht="48" customHeight="1">
      <c r="A180" s="53"/>
      <c r="B180" s="28" t="s">
        <v>3</v>
      </c>
      <c r="C180" s="52" t="s">
        <v>202</v>
      </c>
      <c r="D180" s="52" t="s">
        <v>203</v>
      </c>
      <c r="E180" s="52" t="s">
        <v>9</v>
      </c>
      <c r="F180" s="52" t="s">
        <v>133</v>
      </c>
      <c r="G180" s="52" t="s">
        <v>382</v>
      </c>
      <c r="H180" s="47">
        <v>132552000</v>
      </c>
      <c r="I180" s="52" t="s">
        <v>86</v>
      </c>
      <c r="J180" s="29" t="s">
        <v>76</v>
      </c>
      <c r="K180" s="71" t="s">
        <v>383</v>
      </c>
      <c r="L180" s="72" t="s">
        <v>384</v>
      </c>
      <c r="M180" s="52" t="str">
        <f t="shared" si="11"/>
        <v xml:space="preserve">Prestar el servicio de ejecución de Planes de poda de las instalaciones de la Universidad Pedagógica Nacional de acuerdo a los conceptos técnicos de la SDA.
</v>
      </c>
      <c r="N180" s="31">
        <v>1</v>
      </c>
      <c r="O180" s="31">
        <v>1</v>
      </c>
      <c r="P180" s="73">
        <v>11</v>
      </c>
      <c r="Q180" s="74" t="s">
        <v>79</v>
      </c>
      <c r="R180" s="74" t="s">
        <v>80</v>
      </c>
      <c r="S180" s="52" t="s">
        <v>1</v>
      </c>
      <c r="T180" s="75">
        <f t="shared" si="12"/>
        <v>132552000</v>
      </c>
      <c r="U180" s="76">
        <f t="shared" si="13"/>
        <v>132552000</v>
      </c>
      <c r="V180" s="31" t="s">
        <v>76</v>
      </c>
      <c r="W180" s="31" t="s">
        <v>81</v>
      </c>
      <c r="X180" s="77" t="s">
        <v>82</v>
      </c>
      <c r="Y180" s="32" t="s">
        <v>83</v>
      </c>
      <c r="Z180" s="33" t="s">
        <v>3</v>
      </c>
      <c r="AA180" s="30" t="s">
        <v>84</v>
      </c>
      <c r="AB180" s="78" t="s">
        <v>85</v>
      </c>
      <c r="AC180" s="31" t="s">
        <v>76</v>
      </c>
      <c r="AD180" s="31" t="s">
        <v>86</v>
      </c>
      <c r="AE180" s="79" t="s">
        <v>87</v>
      </c>
      <c r="AF180" s="79" t="s">
        <v>88</v>
      </c>
      <c r="AG180" s="79" t="s">
        <v>89</v>
      </c>
      <c r="AH180" s="79" t="s">
        <v>90</v>
      </c>
      <c r="AI180" s="79" t="s">
        <v>90</v>
      </c>
      <c r="AJ180" s="79" t="s">
        <v>90</v>
      </c>
      <c r="AK180" s="80"/>
      <c r="AL180" s="80"/>
      <c r="AM180" s="80"/>
    </row>
    <row r="181" spans="1:39" s="35" customFormat="1" ht="48" customHeight="1">
      <c r="A181" s="53"/>
      <c r="B181" s="28" t="s">
        <v>3</v>
      </c>
      <c r="C181" s="52" t="s">
        <v>202</v>
      </c>
      <c r="D181" s="52" t="s">
        <v>203</v>
      </c>
      <c r="E181" s="52" t="s">
        <v>9</v>
      </c>
      <c r="F181" s="52" t="s">
        <v>133</v>
      </c>
      <c r="G181" s="52" t="s">
        <v>385</v>
      </c>
      <c r="H181" s="47">
        <v>19146400</v>
      </c>
      <c r="I181" s="52" t="s">
        <v>86</v>
      </c>
      <c r="J181" s="29" t="s">
        <v>76</v>
      </c>
      <c r="K181" s="71" t="s">
        <v>386</v>
      </c>
      <c r="L181" s="72" t="s">
        <v>684</v>
      </c>
      <c r="M181" s="52" t="str">
        <f t="shared" si="11"/>
        <v>Prestar el servicio de caracterización de vertimientos de los diferentes laboratorios de las instalaciones de la Universidad Pedagógica Nacional".</v>
      </c>
      <c r="N181" s="31">
        <v>1</v>
      </c>
      <c r="O181" s="31">
        <v>1</v>
      </c>
      <c r="P181" s="73">
        <v>11</v>
      </c>
      <c r="Q181" s="74" t="s">
        <v>79</v>
      </c>
      <c r="R181" s="74" t="s">
        <v>80</v>
      </c>
      <c r="S181" s="52" t="s">
        <v>1</v>
      </c>
      <c r="T181" s="75">
        <f t="shared" si="12"/>
        <v>19146400</v>
      </c>
      <c r="U181" s="76">
        <f t="shared" si="13"/>
        <v>19146400</v>
      </c>
      <c r="V181" s="31" t="s">
        <v>76</v>
      </c>
      <c r="W181" s="31" t="s">
        <v>81</v>
      </c>
      <c r="X181" s="77" t="s">
        <v>82</v>
      </c>
      <c r="Y181" s="32" t="s">
        <v>83</v>
      </c>
      <c r="Z181" s="33" t="s">
        <v>3</v>
      </c>
      <c r="AA181" s="30" t="s">
        <v>84</v>
      </c>
      <c r="AB181" s="78" t="s">
        <v>85</v>
      </c>
      <c r="AC181" s="31" t="s">
        <v>76</v>
      </c>
      <c r="AD181" s="31" t="s">
        <v>86</v>
      </c>
      <c r="AE181" s="79" t="s">
        <v>87</v>
      </c>
      <c r="AF181" s="79" t="s">
        <v>88</v>
      </c>
      <c r="AG181" s="79" t="s">
        <v>89</v>
      </c>
      <c r="AH181" s="79" t="s">
        <v>90</v>
      </c>
      <c r="AI181" s="79" t="s">
        <v>90</v>
      </c>
      <c r="AJ181" s="79" t="s">
        <v>90</v>
      </c>
      <c r="AK181" s="80"/>
      <c r="AL181" s="80"/>
      <c r="AM181" s="80"/>
    </row>
    <row r="182" spans="1:39" s="35" customFormat="1" ht="48" customHeight="1">
      <c r="A182" s="53"/>
      <c r="B182" s="28" t="s">
        <v>3</v>
      </c>
      <c r="C182" s="52" t="s">
        <v>202</v>
      </c>
      <c r="D182" s="52" t="s">
        <v>203</v>
      </c>
      <c r="E182" s="52" t="s">
        <v>9</v>
      </c>
      <c r="F182" s="52" t="s">
        <v>133</v>
      </c>
      <c r="G182" s="52" t="s">
        <v>387</v>
      </c>
      <c r="H182" s="47">
        <v>100000000</v>
      </c>
      <c r="I182" s="52" t="s">
        <v>86</v>
      </c>
      <c r="J182" s="29" t="s">
        <v>76</v>
      </c>
      <c r="K182" s="71" t="s">
        <v>388</v>
      </c>
      <c r="L182" s="72" t="s">
        <v>384</v>
      </c>
      <c r="M182" s="52" t="str">
        <f t="shared" si="11"/>
        <v>Realizar la adquisición, siembra y conservación de especies arbóreas para garantizar las compensaciones forestales en cumplimiento de los conceptos técnicos emitidos por las autoridades ambientales en las diferentes instalaciones de la Universidad Pedagógica Nacional</v>
      </c>
      <c r="N182" s="31">
        <v>1</v>
      </c>
      <c r="O182" s="31">
        <v>1</v>
      </c>
      <c r="P182" s="73">
        <v>11</v>
      </c>
      <c r="Q182" s="74" t="s">
        <v>79</v>
      </c>
      <c r="R182" s="74" t="s">
        <v>80</v>
      </c>
      <c r="S182" s="52" t="s">
        <v>1</v>
      </c>
      <c r="T182" s="75">
        <f t="shared" si="12"/>
        <v>100000000</v>
      </c>
      <c r="U182" s="76">
        <f t="shared" si="13"/>
        <v>100000000</v>
      </c>
      <c r="V182" s="31" t="s">
        <v>76</v>
      </c>
      <c r="W182" s="31" t="s">
        <v>81</v>
      </c>
      <c r="X182" s="77" t="s">
        <v>82</v>
      </c>
      <c r="Y182" s="32" t="s">
        <v>83</v>
      </c>
      <c r="Z182" s="33" t="s">
        <v>3</v>
      </c>
      <c r="AA182" s="30" t="s">
        <v>84</v>
      </c>
      <c r="AB182" s="78" t="s">
        <v>85</v>
      </c>
      <c r="AC182" s="31" t="s">
        <v>76</v>
      </c>
      <c r="AD182" s="31" t="s">
        <v>86</v>
      </c>
      <c r="AE182" s="79" t="s">
        <v>87</v>
      </c>
      <c r="AF182" s="79" t="s">
        <v>88</v>
      </c>
      <c r="AG182" s="79" t="s">
        <v>89</v>
      </c>
      <c r="AH182" s="79" t="s">
        <v>90</v>
      </c>
      <c r="AI182" s="79" t="s">
        <v>90</v>
      </c>
      <c r="AJ182" s="79" t="s">
        <v>90</v>
      </c>
      <c r="AK182" s="80"/>
      <c r="AL182" s="80"/>
      <c r="AM182" s="80"/>
    </row>
    <row r="183" spans="1:39" s="35" customFormat="1" ht="48" customHeight="1">
      <c r="A183" s="53"/>
      <c r="B183" s="28" t="s">
        <v>27</v>
      </c>
      <c r="C183" s="52" t="s">
        <v>209</v>
      </c>
      <c r="D183" s="52" t="s">
        <v>210</v>
      </c>
      <c r="E183" s="52" t="s">
        <v>9</v>
      </c>
      <c r="F183" s="52" t="s">
        <v>133</v>
      </c>
      <c r="G183" s="52" t="s">
        <v>389</v>
      </c>
      <c r="H183" s="47">
        <v>105200000</v>
      </c>
      <c r="I183" s="52" t="s">
        <v>86</v>
      </c>
      <c r="J183" s="29" t="s">
        <v>76</v>
      </c>
      <c r="K183" s="71" t="s">
        <v>390</v>
      </c>
      <c r="L183" s="72">
        <v>82101500</v>
      </c>
      <c r="M183" s="52" t="str">
        <f t="shared" si="11"/>
        <v>Prestar el servicio  de elaboración e impresión de los insumos que se requieren para cubrir las necesidades de la Subdirección de Admisiones y Registro de la Universidad Pedagógica Nacional.</v>
      </c>
      <c r="N183" s="31">
        <v>1</v>
      </c>
      <c r="O183" s="31">
        <v>1</v>
      </c>
      <c r="P183" s="73">
        <v>11</v>
      </c>
      <c r="Q183" s="74" t="s">
        <v>79</v>
      </c>
      <c r="R183" s="74" t="s">
        <v>80</v>
      </c>
      <c r="S183" s="52" t="s">
        <v>1</v>
      </c>
      <c r="T183" s="75">
        <f t="shared" si="12"/>
        <v>105200000</v>
      </c>
      <c r="U183" s="76">
        <f t="shared" si="13"/>
        <v>105200000</v>
      </c>
      <c r="V183" s="31" t="s">
        <v>76</v>
      </c>
      <c r="W183" s="31" t="s">
        <v>81</v>
      </c>
      <c r="X183" s="77" t="s">
        <v>82</v>
      </c>
      <c r="Y183" s="32" t="s">
        <v>83</v>
      </c>
      <c r="Z183" s="33" t="s">
        <v>27</v>
      </c>
      <c r="AA183" s="30" t="s">
        <v>84</v>
      </c>
      <c r="AB183" s="78" t="s">
        <v>85</v>
      </c>
      <c r="AC183" s="31" t="s">
        <v>76</v>
      </c>
      <c r="AD183" s="31" t="s">
        <v>86</v>
      </c>
      <c r="AE183" s="79" t="s">
        <v>87</v>
      </c>
      <c r="AF183" s="79" t="s">
        <v>88</v>
      </c>
      <c r="AG183" s="79" t="s">
        <v>89</v>
      </c>
      <c r="AH183" s="79" t="s">
        <v>90</v>
      </c>
      <c r="AI183" s="79" t="s">
        <v>90</v>
      </c>
      <c r="AJ183" s="79" t="s">
        <v>90</v>
      </c>
      <c r="AK183" s="80"/>
      <c r="AL183" s="80"/>
      <c r="AM183" s="80"/>
    </row>
    <row r="184" spans="1:39" s="35" customFormat="1" ht="48" customHeight="1">
      <c r="A184" s="53"/>
      <c r="B184" s="28" t="s">
        <v>27</v>
      </c>
      <c r="C184" s="52" t="s">
        <v>209</v>
      </c>
      <c r="D184" s="52" t="s">
        <v>210</v>
      </c>
      <c r="E184" s="52" t="s">
        <v>26</v>
      </c>
      <c r="F184" s="52" t="s">
        <v>18</v>
      </c>
      <c r="G184" s="52" t="s">
        <v>391</v>
      </c>
      <c r="H184" s="47">
        <v>110297508</v>
      </c>
      <c r="I184" s="52" t="s">
        <v>86</v>
      </c>
      <c r="J184" s="29" t="s">
        <v>76</v>
      </c>
      <c r="K184" s="71" t="s">
        <v>392</v>
      </c>
      <c r="L184" s="72">
        <v>55121800</v>
      </c>
      <c r="M184" s="52" t="str">
        <f t="shared" si="11"/>
        <v>Adquirir carnés para la comunidad universitaria, atendiendo los requerimientos establecidos por la UPN</v>
      </c>
      <c r="N184" s="31">
        <v>1</v>
      </c>
      <c r="O184" s="31">
        <v>1</v>
      </c>
      <c r="P184" s="73">
        <v>11</v>
      </c>
      <c r="Q184" s="74" t="s">
        <v>79</v>
      </c>
      <c r="R184" s="74" t="s">
        <v>80</v>
      </c>
      <c r="S184" s="52" t="s">
        <v>1</v>
      </c>
      <c r="T184" s="75">
        <f t="shared" si="12"/>
        <v>110297508</v>
      </c>
      <c r="U184" s="76">
        <f t="shared" si="13"/>
        <v>110297508</v>
      </c>
      <c r="V184" s="31" t="s">
        <v>76</v>
      </c>
      <c r="W184" s="31" t="s">
        <v>81</v>
      </c>
      <c r="X184" s="77" t="s">
        <v>82</v>
      </c>
      <c r="Y184" s="32" t="s">
        <v>83</v>
      </c>
      <c r="Z184" s="33" t="s">
        <v>27</v>
      </c>
      <c r="AA184" s="30" t="s">
        <v>84</v>
      </c>
      <c r="AB184" s="78" t="s">
        <v>85</v>
      </c>
      <c r="AC184" s="31" t="s">
        <v>76</v>
      </c>
      <c r="AD184" s="31" t="s">
        <v>86</v>
      </c>
      <c r="AE184" s="79" t="s">
        <v>87</v>
      </c>
      <c r="AF184" s="79" t="s">
        <v>88</v>
      </c>
      <c r="AG184" s="79" t="s">
        <v>89</v>
      </c>
      <c r="AH184" s="79" t="s">
        <v>90</v>
      </c>
      <c r="AI184" s="79" t="s">
        <v>90</v>
      </c>
      <c r="AJ184" s="79" t="s">
        <v>90</v>
      </c>
      <c r="AK184" s="80"/>
      <c r="AL184" s="80"/>
      <c r="AM184" s="80"/>
    </row>
    <row r="185" spans="1:39" s="35" customFormat="1" ht="48" customHeight="1">
      <c r="A185" s="53"/>
      <c r="B185" s="28" t="s">
        <v>3</v>
      </c>
      <c r="C185" s="52" t="s">
        <v>159</v>
      </c>
      <c r="D185" s="52" t="s">
        <v>160</v>
      </c>
      <c r="E185" s="52" t="s">
        <v>161</v>
      </c>
      <c r="F185" s="52" t="s">
        <v>133</v>
      </c>
      <c r="G185" s="52" t="s">
        <v>393</v>
      </c>
      <c r="H185" s="47">
        <v>174000000</v>
      </c>
      <c r="I185" s="52" t="s">
        <v>86</v>
      </c>
      <c r="J185" s="29" t="s">
        <v>76</v>
      </c>
      <c r="K185" s="71" t="s">
        <v>394</v>
      </c>
      <c r="L185" s="72" t="s">
        <v>275</v>
      </c>
      <c r="M185" s="52" t="str">
        <f t="shared" si="11"/>
        <v>Prestar los servicios de soporte para el Sistema Académico CLASS</v>
      </c>
      <c r="N185" s="31">
        <v>1</v>
      </c>
      <c r="O185" s="31">
        <v>1</v>
      </c>
      <c r="P185" s="73">
        <v>12</v>
      </c>
      <c r="Q185" s="74" t="s">
        <v>79</v>
      </c>
      <c r="R185" s="74" t="s">
        <v>80</v>
      </c>
      <c r="S185" s="52" t="s">
        <v>1</v>
      </c>
      <c r="T185" s="75">
        <f t="shared" si="12"/>
        <v>174000000</v>
      </c>
      <c r="U185" s="76">
        <f t="shared" si="13"/>
        <v>174000000</v>
      </c>
      <c r="V185" s="31" t="s">
        <v>76</v>
      </c>
      <c r="W185" s="31" t="s">
        <v>81</v>
      </c>
      <c r="X185" s="77" t="s">
        <v>82</v>
      </c>
      <c r="Y185" s="32" t="s">
        <v>83</v>
      </c>
      <c r="Z185" s="33" t="s">
        <v>3</v>
      </c>
      <c r="AA185" s="30" t="s">
        <v>84</v>
      </c>
      <c r="AB185" s="78" t="s">
        <v>85</v>
      </c>
      <c r="AC185" s="31" t="s">
        <v>76</v>
      </c>
      <c r="AD185" s="31" t="s">
        <v>86</v>
      </c>
      <c r="AE185" s="79" t="s">
        <v>87</v>
      </c>
      <c r="AF185" s="79" t="s">
        <v>88</v>
      </c>
      <c r="AG185" s="79" t="s">
        <v>89</v>
      </c>
      <c r="AH185" s="79" t="s">
        <v>90</v>
      </c>
      <c r="AI185" s="79" t="s">
        <v>90</v>
      </c>
      <c r="AJ185" s="79" t="s">
        <v>90</v>
      </c>
      <c r="AK185" s="80"/>
      <c r="AL185" s="80"/>
      <c r="AM185" s="80"/>
    </row>
    <row r="186" spans="1:39" s="35" customFormat="1" ht="48" customHeight="1">
      <c r="A186" s="53"/>
      <c r="B186" s="28" t="s">
        <v>3</v>
      </c>
      <c r="C186" s="52" t="s">
        <v>159</v>
      </c>
      <c r="D186" s="52" t="s">
        <v>160</v>
      </c>
      <c r="E186" s="52" t="s">
        <v>161</v>
      </c>
      <c r="F186" s="52" t="s">
        <v>133</v>
      </c>
      <c r="G186" s="52" t="s">
        <v>395</v>
      </c>
      <c r="H186" s="47">
        <f>18000000-964100</f>
        <v>17035900</v>
      </c>
      <c r="I186" s="52" t="s">
        <v>86</v>
      </c>
      <c r="J186" s="29" t="s">
        <v>76</v>
      </c>
      <c r="K186" s="71" t="s">
        <v>396</v>
      </c>
      <c r="L186" s="72" t="s">
        <v>275</v>
      </c>
      <c r="M186" s="52" t="str">
        <f t="shared" si="11"/>
        <v>Prestar los servicios de soporte y mantenimiento para el sistema de notas en uso del Instituto Pedagógico Nacional INTEGRA PLATAFORMA ACADEMICA</v>
      </c>
      <c r="N186" s="31">
        <v>1</v>
      </c>
      <c r="O186" s="31">
        <v>1</v>
      </c>
      <c r="P186" s="73">
        <v>12</v>
      </c>
      <c r="Q186" s="74" t="s">
        <v>79</v>
      </c>
      <c r="R186" s="74" t="s">
        <v>80</v>
      </c>
      <c r="S186" s="52" t="s">
        <v>1</v>
      </c>
      <c r="T186" s="75">
        <f t="shared" si="12"/>
        <v>17035900</v>
      </c>
      <c r="U186" s="76">
        <f t="shared" si="13"/>
        <v>17035900</v>
      </c>
      <c r="V186" s="31" t="s">
        <v>76</v>
      </c>
      <c r="W186" s="31" t="s">
        <v>81</v>
      </c>
      <c r="X186" s="77" t="s">
        <v>82</v>
      </c>
      <c r="Y186" s="32" t="s">
        <v>83</v>
      </c>
      <c r="Z186" s="33" t="s">
        <v>3</v>
      </c>
      <c r="AA186" s="30" t="s">
        <v>84</v>
      </c>
      <c r="AB186" s="78" t="s">
        <v>85</v>
      </c>
      <c r="AC186" s="31" t="s">
        <v>76</v>
      </c>
      <c r="AD186" s="31" t="s">
        <v>86</v>
      </c>
      <c r="AE186" s="79" t="s">
        <v>87</v>
      </c>
      <c r="AF186" s="79" t="s">
        <v>88</v>
      </c>
      <c r="AG186" s="79" t="s">
        <v>89</v>
      </c>
      <c r="AH186" s="79" t="s">
        <v>90</v>
      </c>
      <c r="AI186" s="79" t="s">
        <v>90</v>
      </c>
      <c r="AJ186" s="79" t="s">
        <v>90</v>
      </c>
      <c r="AK186" s="80"/>
      <c r="AL186" s="80"/>
      <c r="AM186" s="80"/>
    </row>
    <row r="187" spans="1:39" s="35" customFormat="1" ht="48" customHeight="1">
      <c r="A187" s="53"/>
      <c r="B187" s="28" t="s">
        <v>3</v>
      </c>
      <c r="C187" s="52" t="s">
        <v>159</v>
      </c>
      <c r="D187" s="52" t="s">
        <v>160</v>
      </c>
      <c r="E187" s="52" t="s">
        <v>161</v>
      </c>
      <c r="F187" s="52" t="s">
        <v>133</v>
      </c>
      <c r="G187" s="52" t="s">
        <v>397</v>
      </c>
      <c r="H187" s="47">
        <f>100000000-4804963</f>
        <v>95195037</v>
      </c>
      <c r="I187" s="52" t="s">
        <v>86</v>
      </c>
      <c r="J187" s="29" t="s">
        <v>76</v>
      </c>
      <c r="K187" s="71" t="s">
        <v>398</v>
      </c>
      <c r="L187" s="72" t="s">
        <v>275</v>
      </c>
      <c r="M187" s="52" t="s">
        <v>399</v>
      </c>
      <c r="N187" s="31">
        <v>1</v>
      </c>
      <c r="O187" s="31">
        <v>1</v>
      </c>
      <c r="P187" s="73">
        <v>12</v>
      </c>
      <c r="Q187" s="74" t="s">
        <v>79</v>
      </c>
      <c r="R187" s="74" t="s">
        <v>80</v>
      </c>
      <c r="S187" s="52" t="s">
        <v>1</v>
      </c>
      <c r="T187" s="75">
        <f t="shared" si="12"/>
        <v>95195037</v>
      </c>
      <c r="U187" s="76">
        <f t="shared" si="13"/>
        <v>95195037</v>
      </c>
      <c r="V187" s="31" t="s">
        <v>76</v>
      </c>
      <c r="W187" s="31" t="s">
        <v>81</v>
      </c>
      <c r="X187" s="77" t="s">
        <v>82</v>
      </c>
      <c r="Y187" s="32" t="s">
        <v>83</v>
      </c>
      <c r="Z187" s="33" t="s">
        <v>3</v>
      </c>
      <c r="AA187" s="30" t="s">
        <v>84</v>
      </c>
      <c r="AB187" s="78" t="s">
        <v>85</v>
      </c>
      <c r="AC187" s="31" t="s">
        <v>76</v>
      </c>
      <c r="AD187" s="31" t="s">
        <v>86</v>
      </c>
      <c r="AE187" s="79" t="s">
        <v>87</v>
      </c>
      <c r="AF187" s="79" t="s">
        <v>88</v>
      </c>
      <c r="AG187" s="79" t="s">
        <v>89</v>
      </c>
      <c r="AH187" s="79" t="s">
        <v>90</v>
      </c>
      <c r="AI187" s="79" t="s">
        <v>90</v>
      </c>
      <c r="AJ187" s="79" t="s">
        <v>90</v>
      </c>
      <c r="AK187" s="80"/>
      <c r="AL187" s="80"/>
      <c r="AM187" s="80"/>
    </row>
    <row r="188" spans="1:39" s="35" customFormat="1" ht="48" customHeight="1">
      <c r="A188" s="53"/>
      <c r="B188" s="28" t="s">
        <v>3</v>
      </c>
      <c r="C188" s="212" t="s">
        <v>159</v>
      </c>
      <c r="D188" s="212" t="s">
        <v>160</v>
      </c>
      <c r="E188" s="212" t="s">
        <v>161</v>
      </c>
      <c r="F188" s="212" t="s">
        <v>133</v>
      </c>
      <c r="G188" s="212" t="s">
        <v>400</v>
      </c>
      <c r="H188" s="47">
        <f>90000000-3730650</f>
        <v>86269350</v>
      </c>
      <c r="I188" s="212" t="s">
        <v>86</v>
      </c>
      <c r="J188" s="218" t="s">
        <v>76</v>
      </c>
      <c r="K188" s="160" t="s">
        <v>401</v>
      </c>
      <c r="L188" s="213" t="s">
        <v>275</v>
      </c>
      <c r="M188" s="212" t="str">
        <f>G188</f>
        <v>Prestar los servicios de soporte y desarrollo para el Sistema de Gestión Documental software  Papiro Cloud en Nube</v>
      </c>
      <c r="N188" s="31">
        <v>1</v>
      </c>
      <c r="O188" s="31">
        <v>1</v>
      </c>
      <c r="P188" s="73">
        <v>12</v>
      </c>
      <c r="Q188" s="74" t="s">
        <v>79</v>
      </c>
      <c r="R188" s="74" t="s">
        <v>80</v>
      </c>
      <c r="S188" s="212" t="s">
        <v>1</v>
      </c>
      <c r="T188" s="215">
        <f t="shared" ref="T188" si="14">H188</f>
        <v>86269350</v>
      </c>
      <c r="U188" s="214">
        <f>T188</f>
        <v>86269350</v>
      </c>
      <c r="V188" s="31" t="s">
        <v>76</v>
      </c>
      <c r="W188" s="31" t="s">
        <v>81</v>
      </c>
      <c r="X188" s="77" t="s">
        <v>82</v>
      </c>
      <c r="Y188" s="32" t="s">
        <v>83</v>
      </c>
      <c r="Z188" s="33" t="s">
        <v>3</v>
      </c>
      <c r="AA188" s="30" t="s">
        <v>84</v>
      </c>
      <c r="AB188" s="78" t="s">
        <v>85</v>
      </c>
      <c r="AC188" s="31" t="s">
        <v>76</v>
      </c>
      <c r="AD188" s="31" t="s">
        <v>86</v>
      </c>
      <c r="AE188" s="79" t="s">
        <v>87</v>
      </c>
      <c r="AF188" s="79" t="s">
        <v>88</v>
      </c>
      <c r="AG188" s="79" t="s">
        <v>89</v>
      </c>
      <c r="AH188" s="79" t="s">
        <v>90</v>
      </c>
      <c r="AI188" s="79" t="s">
        <v>90</v>
      </c>
      <c r="AJ188" s="79" t="s">
        <v>90</v>
      </c>
      <c r="AK188" s="80"/>
      <c r="AL188" s="80"/>
      <c r="AM188" s="80"/>
    </row>
    <row r="189" spans="1:39" s="35" customFormat="1" ht="48" customHeight="1">
      <c r="A189" s="53"/>
      <c r="B189" s="28" t="s">
        <v>3</v>
      </c>
      <c r="C189" s="52" t="s">
        <v>159</v>
      </c>
      <c r="D189" s="52" t="s">
        <v>160</v>
      </c>
      <c r="E189" s="52" t="s">
        <v>938</v>
      </c>
      <c r="F189" s="52" t="s">
        <v>939</v>
      </c>
      <c r="G189" s="52" t="s">
        <v>400</v>
      </c>
      <c r="H189" s="47">
        <v>3730650</v>
      </c>
      <c r="I189" s="52" t="s">
        <v>86</v>
      </c>
      <c r="J189" s="218" t="s">
        <v>76</v>
      </c>
      <c r="K189" s="71" t="s">
        <v>401</v>
      </c>
      <c r="L189" s="72" t="s">
        <v>275</v>
      </c>
      <c r="M189" s="52" t="str">
        <f>G189</f>
        <v>Prestar los servicios de soporte y desarrollo para el Sistema de Gestión Documental software  Papiro Cloud en Nube</v>
      </c>
      <c r="N189" s="31">
        <v>1</v>
      </c>
      <c r="O189" s="31">
        <v>1</v>
      </c>
      <c r="P189" s="73">
        <v>12</v>
      </c>
      <c r="Q189" s="74" t="s">
        <v>79</v>
      </c>
      <c r="R189" s="74" t="s">
        <v>80</v>
      </c>
      <c r="S189" s="52" t="s">
        <v>1</v>
      </c>
      <c r="T189" s="75">
        <f t="shared" si="12"/>
        <v>3730650</v>
      </c>
      <c r="U189" s="76">
        <f>T189</f>
        <v>3730650</v>
      </c>
      <c r="V189" s="31" t="s">
        <v>76</v>
      </c>
      <c r="W189" s="31" t="s">
        <v>81</v>
      </c>
      <c r="X189" s="77" t="s">
        <v>82</v>
      </c>
      <c r="Y189" s="32" t="s">
        <v>83</v>
      </c>
      <c r="Z189" s="33" t="s">
        <v>3</v>
      </c>
      <c r="AA189" s="30" t="s">
        <v>84</v>
      </c>
      <c r="AB189" s="78" t="s">
        <v>85</v>
      </c>
      <c r="AC189" s="31" t="s">
        <v>76</v>
      </c>
      <c r="AD189" s="31" t="s">
        <v>86</v>
      </c>
      <c r="AE189" s="79" t="s">
        <v>87</v>
      </c>
      <c r="AF189" s="79" t="s">
        <v>88</v>
      </c>
      <c r="AG189" s="79" t="s">
        <v>89</v>
      </c>
      <c r="AH189" s="79" t="s">
        <v>90</v>
      </c>
      <c r="AI189" s="79" t="s">
        <v>90</v>
      </c>
      <c r="AJ189" s="79" t="s">
        <v>90</v>
      </c>
      <c r="AK189" s="80"/>
      <c r="AL189" s="80"/>
      <c r="AM189" s="80"/>
    </row>
    <row r="190" spans="1:39" s="35" customFormat="1" ht="48" customHeight="1">
      <c r="A190" s="53"/>
      <c r="B190" s="28" t="s">
        <v>3</v>
      </c>
      <c r="C190" s="52" t="s">
        <v>159</v>
      </c>
      <c r="D190" s="52" t="s">
        <v>160</v>
      </c>
      <c r="E190" s="52" t="s">
        <v>161</v>
      </c>
      <c r="F190" s="52" t="s">
        <v>133</v>
      </c>
      <c r="G190" s="52" t="s">
        <v>402</v>
      </c>
      <c r="H190" s="47">
        <v>8000000</v>
      </c>
      <c r="I190" s="52" t="s">
        <v>86</v>
      </c>
      <c r="J190" s="29" t="s">
        <v>76</v>
      </c>
      <c r="K190" s="71" t="s">
        <v>403</v>
      </c>
      <c r="L190" s="72" t="s">
        <v>275</v>
      </c>
      <c r="M190" s="52" t="str">
        <f>G190</f>
        <v>Prestar los servicios de soporte y parametrización para el sistema GLPI.</v>
      </c>
      <c r="N190" s="31">
        <v>1</v>
      </c>
      <c r="O190" s="31">
        <v>1</v>
      </c>
      <c r="P190" s="73">
        <v>12</v>
      </c>
      <c r="Q190" s="74" t="s">
        <v>79</v>
      </c>
      <c r="R190" s="74" t="s">
        <v>80</v>
      </c>
      <c r="S190" s="52" t="s">
        <v>1</v>
      </c>
      <c r="T190" s="75">
        <f t="shared" si="12"/>
        <v>8000000</v>
      </c>
      <c r="U190" s="76">
        <f t="shared" si="13"/>
        <v>8000000</v>
      </c>
      <c r="V190" s="31" t="s">
        <v>76</v>
      </c>
      <c r="W190" s="31" t="s">
        <v>81</v>
      </c>
      <c r="X190" s="77" t="s">
        <v>82</v>
      </c>
      <c r="Y190" s="32" t="s">
        <v>83</v>
      </c>
      <c r="Z190" s="33" t="s">
        <v>3</v>
      </c>
      <c r="AA190" s="30" t="s">
        <v>84</v>
      </c>
      <c r="AB190" s="78" t="s">
        <v>85</v>
      </c>
      <c r="AC190" s="31" t="s">
        <v>76</v>
      </c>
      <c r="AD190" s="31" t="s">
        <v>86</v>
      </c>
      <c r="AE190" s="79" t="s">
        <v>87</v>
      </c>
      <c r="AF190" s="79" t="s">
        <v>88</v>
      </c>
      <c r="AG190" s="79" t="s">
        <v>89</v>
      </c>
      <c r="AH190" s="79" t="s">
        <v>90</v>
      </c>
      <c r="AI190" s="79" t="s">
        <v>90</v>
      </c>
      <c r="AJ190" s="79" t="s">
        <v>90</v>
      </c>
      <c r="AK190" s="80"/>
      <c r="AL190" s="80"/>
      <c r="AM190" s="80"/>
    </row>
    <row r="191" spans="1:39" s="35" customFormat="1" ht="48" customHeight="1">
      <c r="A191" s="53"/>
      <c r="B191" s="28" t="s">
        <v>3</v>
      </c>
      <c r="C191" s="52" t="s">
        <v>159</v>
      </c>
      <c r="D191" s="52" t="s">
        <v>160</v>
      </c>
      <c r="E191" s="52" t="s">
        <v>161</v>
      </c>
      <c r="F191" s="52" t="s">
        <v>133</v>
      </c>
      <c r="G191" s="52" t="s">
        <v>404</v>
      </c>
      <c r="H191" s="47">
        <f>280000000+9132188</f>
        <v>289132188</v>
      </c>
      <c r="I191" s="52" t="s">
        <v>86</v>
      </c>
      <c r="J191" s="29" t="s">
        <v>76</v>
      </c>
      <c r="K191" s="71" t="s">
        <v>405</v>
      </c>
      <c r="L191" s="72" t="s">
        <v>275</v>
      </c>
      <c r="M191" s="52" t="str">
        <f>G191</f>
        <v>Prestar los servicios de soporte para la Plataforma Software GOOBI</v>
      </c>
      <c r="N191" s="31">
        <v>1</v>
      </c>
      <c r="O191" s="31">
        <v>1</v>
      </c>
      <c r="P191" s="73">
        <v>12</v>
      </c>
      <c r="Q191" s="74" t="s">
        <v>79</v>
      </c>
      <c r="R191" s="74" t="s">
        <v>80</v>
      </c>
      <c r="S191" s="52" t="s">
        <v>1</v>
      </c>
      <c r="T191" s="75">
        <f t="shared" si="12"/>
        <v>289132188</v>
      </c>
      <c r="U191" s="76">
        <f t="shared" si="13"/>
        <v>289132188</v>
      </c>
      <c r="V191" s="31" t="s">
        <v>76</v>
      </c>
      <c r="W191" s="31" t="s">
        <v>81</v>
      </c>
      <c r="X191" s="77" t="s">
        <v>82</v>
      </c>
      <c r="Y191" s="32" t="s">
        <v>83</v>
      </c>
      <c r="Z191" s="33" t="s">
        <v>3</v>
      </c>
      <c r="AA191" s="30" t="s">
        <v>84</v>
      </c>
      <c r="AB191" s="78" t="s">
        <v>85</v>
      </c>
      <c r="AC191" s="31" t="s">
        <v>76</v>
      </c>
      <c r="AD191" s="31" t="s">
        <v>86</v>
      </c>
      <c r="AE191" s="79" t="s">
        <v>87</v>
      </c>
      <c r="AF191" s="79" t="s">
        <v>88</v>
      </c>
      <c r="AG191" s="79" t="s">
        <v>89</v>
      </c>
      <c r="AH191" s="79" t="s">
        <v>90</v>
      </c>
      <c r="AI191" s="79" t="s">
        <v>90</v>
      </c>
      <c r="AJ191" s="79" t="s">
        <v>90</v>
      </c>
      <c r="AK191" s="80"/>
      <c r="AL191" s="80"/>
      <c r="AM191" s="80"/>
    </row>
    <row r="192" spans="1:39" s="35" customFormat="1" ht="48" customHeight="1">
      <c r="A192" s="53"/>
      <c r="B192" s="28" t="s">
        <v>3</v>
      </c>
      <c r="C192" s="52" t="s">
        <v>159</v>
      </c>
      <c r="D192" s="52" t="s">
        <v>160</v>
      </c>
      <c r="E192" s="52" t="s">
        <v>161</v>
      </c>
      <c r="F192" s="52" t="s">
        <v>133</v>
      </c>
      <c r="G192" s="52" t="s">
        <v>406</v>
      </c>
      <c r="H192" s="47">
        <v>71360165</v>
      </c>
      <c r="I192" s="52" t="s">
        <v>86</v>
      </c>
      <c r="J192" s="29" t="s">
        <v>76</v>
      </c>
      <c r="K192" s="71" t="s">
        <v>407</v>
      </c>
      <c r="L192" s="72" t="s">
        <v>275</v>
      </c>
      <c r="M192" s="52" t="str">
        <f>G192</f>
        <v>Prestar los servicios de soporte y mantenimiento para la planta telefónica de la Universidad Pedagógica Nacional</v>
      </c>
      <c r="N192" s="31">
        <v>1</v>
      </c>
      <c r="O192" s="31">
        <v>1</v>
      </c>
      <c r="P192" s="73">
        <v>12</v>
      </c>
      <c r="Q192" s="74" t="s">
        <v>79</v>
      </c>
      <c r="R192" s="74" t="s">
        <v>80</v>
      </c>
      <c r="S192" s="52" t="s">
        <v>1</v>
      </c>
      <c r="T192" s="75">
        <f t="shared" si="12"/>
        <v>71360165</v>
      </c>
      <c r="U192" s="76">
        <f t="shared" si="13"/>
        <v>71360165</v>
      </c>
      <c r="V192" s="31" t="s">
        <v>76</v>
      </c>
      <c r="W192" s="31" t="s">
        <v>81</v>
      </c>
      <c r="X192" s="77" t="s">
        <v>82</v>
      </c>
      <c r="Y192" s="32" t="s">
        <v>83</v>
      </c>
      <c r="Z192" s="33" t="s">
        <v>3</v>
      </c>
      <c r="AA192" s="30" t="s">
        <v>84</v>
      </c>
      <c r="AB192" s="78" t="s">
        <v>85</v>
      </c>
      <c r="AC192" s="31" t="s">
        <v>76</v>
      </c>
      <c r="AD192" s="31" t="s">
        <v>86</v>
      </c>
      <c r="AE192" s="79" t="s">
        <v>87</v>
      </c>
      <c r="AF192" s="79" t="s">
        <v>88</v>
      </c>
      <c r="AG192" s="79" t="s">
        <v>89</v>
      </c>
      <c r="AH192" s="79" t="s">
        <v>90</v>
      </c>
      <c r="AI192" s="79" t="s">
        <v>90</v>
      </c>
      <c r="AJ192" s="79" t="s">
        <v>90</v>
      </c>
      <c r="AK192" s="80"/>
      <c r="AL192" s="80"/>
      <c r="AM192" s="80"/>
    </row>
    <row r="193" spans="1:39" s="35" customFormat="1" ht="48" customHeight="1">
      <c r="A193" s="53"/>
      <c r="B193" s="28" t="s">
        <v>3</v>
      </c>
      <c r="C193" s="52" t="s">
        <v>159</v>
      </c>
      <c r="D193" s="52" t="s">
        <v>160</v>
      </c>
      <c r="E193" s="52" t="s">
        <v>161</v>
      </c>
      <c r="F193" s="52" t="s">
        <v>133</v>
      </c>
      <c r="G193" s="52" t="s">
        <v>408</v>
      </c>
      <c r="H193" s="47">
        <f>44617003-3631590</f>
        <v>40985413</v>
      </c>
      <c r="I193" s="52" t="s">
        <v>86</v>
      </c>
      <c r="J193" s="29" t="s">
        <v>76</v>
      </c>
      <c r="K193" s="71" t="s">
        <v>409</v>
      </c>
      <c r="L193" s="72" t="s">
        <v>275</v>
      </c>
      <c r="M193" s="52" t="s">
        <v>410</v>
      </c>
      <c r="N193" s="31">
        <v>1</v>
      </c>
      <c r="O193" s="31">
        <v>1</v>
      </c>
      <c r="P193" s="73">
        <v>12</v>
      </c>
      <c r="Q193" s="74" t="s">
        <v>79</v>
      </c>
      <c r="R193" s="74" t="s">
        <v>80</v>
      </c>
      <c r="S193" s="52" t="s">
        <v>1</v>
      </c>
      <c r="T193" s="75">
        <f t="shared" si="12"/>
        <v>40985413</v>
      </c>
      <c r="U193" s="76">
        <f t="shared" si="13"/>
        <v>40985413</v>
      </c>
      <c r="V193" s="31" t="s">
        <v>76</v>
      </c>
      <c r="W193" s="31" t="s">
        <v>81</v>
      </c>
      <c r="X193" s="77" t="s">
        <v>82</v>
      </c>
      <c r="Y193" s="32" t="s">
        <v>83</v>
      </c>
      <c r="Z193" s="33" t="s">
        <v>3</v>
      </c>
      <c r="AA193" s="30" t="s">
        <v>84</v>
      </c>
      <c r="AB193" s="78" t="s">
        <v>85</v>
      </c>
      <c r="AC193" s="31" t="s">
        <v>76</v>
      </c>
      <c r="AD193" s="31" t="s">
        <v>86</v>
      </c>
      <c r="AE193" s="79" t="s">
        <v>87</v>
      </c>
      <c r="AF193" s="79" t="s">
        <v>88</v>
      </c>
      <c r="AG193" s="79" t="s">
        <v>89</v>
      </c>
      <c r="AH193" s="79" t="s">
        <v>90</v>
      </c>
      <c r="AI193" s="79" t="s">
        <v>90</v>
      </c>
      <c r="AJ193" s="79" t="s">
        <v>90</v>
      </c>
      <c r="AK193" s="80"/>
      <c r="AL193" s="80"/>
      <c r="AM193" s="80"/>
    </row>
    <row r="194" spans="1:39" s="35" customFormat="1" ht="48" customHeight="1">
      <c r="A194" s="53"/>
      <c r="B194" s="28" t="s">
        <v>3</v>
      </c>
      <c r="C194" s="52" t="s">
        <v>159</v>
      </c>
      <c r="D194" s="52" t="s">
        <v>160</v>
      </c>
      <c r="E194" s="52" t="s">
        <v>161</v>
      </c>
      <c r="F194" s="52" t="s">
        <v>133</v>
      </c>
      <c r="G194" s="52" t="s">
        <v>411</v>
      </c>
      <c r="H194" s="47">
        <v>40000000</v>
      </c>
      <c r="I194" s="52" t="s">
        <v>86</v>
      </c>
      <c r="J194" s="29" t="s">
        <v>76</v>
      </c>
      <c r="K194" s="71" t="s">
        <v>412</v>
      </c>
      <c r="L194" s="72" t="s">
        <v>275</v>
      </c>
      <c r="M194" s="52" t="str">
        <f t="shared" ref="M194:M204" si="15">G194</f>
        <v xml:space="preserve">Prestar los servicios de operación para la facturación electrónica de venta de la Universidad Pedagógica Nacional. </v>
      </c>
      <c r="N194" s="31">
        <v>1</v>
      </c>
      <c r="O194" s="31">
        <v>1</v>
      </c>
      <c r="P194" s="73">
        <v>12</v>
      </c>
      <c r="Q194" s="74" t="s">
        <v>79</v>
      </c>
      <c r="R194" s="74" t="s">
        <v>80</v>
      </c>
      <c r="S194" s="52" t="s">
        <v>1</v>
      </c>
      <c r="T194" s="75">
        <f t="shared" si="12"/>
        <v>40000000</v>
      </c>
      <c r="U194" s="76">
        <f t="shared" si="13"/>
        <v>40000000</v>
      </c>
      <c r="V194" s="31" t="s">
        <v>76</v>
      </c>
      <c r="W194" s="31" t="s">
        <v>81</v>
      </c>
      <c r="X194" s="77" t="s">
        <v>82</v>
      </c>
      <c r="Y194" s="32" t="s">
        <v>83</v>
      </c>
      <c r="Z194" s="33" t="s">
        <v>3</v>
      </c>
      <c r="AA194" s="30" t="s">
        <v>84</v>
      </c>
      <c r="AB194" s="78" t="s">
        <v>85</v>
      </c>
      <c r="AC194" s="31" t="s">
        <v>76</v>
      </c>
      <c r="AD194" s="31" t="s">
        <v>86</v>
      </c>
      <c r="AE194" s="79" t="s">
        <v>87</v>
      </c>
      <c r="AF194" s="79" t="s">
        <v>88</v>
      </c>
      <c r="AG194" s="79" t="s">
        <v>89</v>
      </c>
      <c r="AH194" s="79" t="s">
        <v>90</v>
      </c>
      <c r="AI194" s="79" t="s">
        <v>90</v>
      </c>
      <c r="AJ194" s="79" t="s">
        <v>90</v>
      </c>
      <c r="AK194" s="80"/>
      <c r="AL194" s="80"/>
      <c r="AM194" s="80"/>
    </row>
    <row r="195" spans="1:39" s="35" customFormat="1" ht="48" customHeight="1">
      <c r="A195" s="53"/>
      <c r="B195" s="28" t="s">
        <v>3</v>
      </c>
      <c r="C195" s="52" t="s">
        <v>159</v>
      </c>
      <c r="D195" s="52" t="s">
        <v>160</v>
      </c>
      <c r="E195" s="52" t="s">
        <v>161</v>
      </c>
      <c r="F195" s="52" t="s">
        <v>133</v>
      </c>
      <c r="G195" s="52" t="s">
        <v>413</v>
      </c>
      <c r="H195" s="47">
        <f>94680000-20911696</f>
        <v>73768304</v>
      </c>
      <c r="I195" s="52" t="s">
        <v>86</v>
      </c>
      <c r="J195" s="131" t="s">
        <v>76</v>
      </c>
      <c r="K195" s="71" t="s">
        <v>414</v>
      </c>
      <c r="L195" s="72" t="s">
        <v>275</v>
      </c>
      <c r="M195" s="52" t="str">
        <f t="shared" si="15"/>
        <v xml:space="preserve">Prestar el Servicios de mantenimiento y reparación de  maquinaria y otro equipo DATACENTER </v>
      </c>
      <c r="N195" s="31">
        <v>1</v>
      </c>
      <c r="O195" s="31">
        <v>1</v>
      </c>
      <c r="P195" s="73">
        <v>12</v>
      </c>
      <c r="Q195" s="74" t="s">
        <v>79</v>
      </c>
      <c r="R195" s="74" t="s">
        <v>80</v>
      </c>
      <c r="S195" s="52" t="s">
        <v>1</v>
      </c>
      <c r="T195" s="75">
        <f t="shared" si="12"/>
        <v>73768304</v>
      </c>
      <c r="U195" s="76">
        <f>T195</f>
        <v>73768304</v>
      </c>
      <c r="V195" s="31" t="s">
        <v>76</v>
      </c>
      <c r="W195" s="31" t="s">
        <v>81</v>
      </c>
      <c r="X195" s="77" t="s">
        <v>82</v>
      </c>
      <c r="Y195" s="32" t="s">
        <v>83</v>
      </c>
      <c r="Z195" s="33" t="s">
        <v>3</v>
      </c>
      <c r="AA195" s="30" t="s">
        <v>84</v>
      </c>
      <c r="AB195" s="78" t="s">
        <v>85</v>
      </c>
      <c r="AC195" s="31" t="s">
        <v>76</v>
      </c>
      <c r="AD195" s="31" t="s">
        <v>86</v>
      </c>
      <c r="AE195" s="79" t="s">
        <v>87</v>
      </c>
      <c r="AF195" s="79" t="s">
        <v>88</v>
      </c>
      <c r="AG195" s="79" t="s">
        <v>89</v>
      </c>
      <c r="AH195" s="79" t="s">
        <v>90</v>
      </c>
      <c r="AI195" s="79" t="s">
        <v>90</v>
      </c>
      <c r="AJ195" s="79" t="s">
        <v>90</v>
      </c>
      <c r="AK195" s="80"/>
      <c r="AL195" s="80"/>
      <c r="AM195" s="80"/>
    </row>
    <row r="196" spans="1:39" s="35" customFormat="1" ht="48" customHeight="1">
      <c r="A196" s="53"/>
      <c r="B196" s="28" t="s">
        <v>27</v>
      </c>
      <c r="C196" s="52" t="s">
        <v>415</v>
      </c>
      <c r="D196" s="52" t="s">
        <v>416</v>
      </c>
      <c r="E196" s="52" t="s">
        <v>9</v>
      </c>
      <c r="F196" s="52" t="s">
        <v>133</v>
      </c>
      <c r="G196" s="52" t="s">
        <v>417</v>
      </c>
      <c r="H196" s="47">
        <v>2297568</v>
      </c>
      <c r="I196" s="52" t="s">
        <v>86</v>
      </c>
      <c r="J196" s="29" t="s">
        <v>76</v>
      </c>
      <c r="K196" s="71" t="s">
        <v>418</v>
      </c>
      <c r="L196" s="72" t="s">
        <v>419</v>
      </c>
      <c r="M196" s="52" t="str">
        <f t="shared" si="15"/>
        <v xml:space="preserve">Realizar el mantenimiento de  equipos (luces y sonido) LAE de la Facultad de Bellas Artes - UPN. </v>
      </c>
      <c r="N196" s="31">
        <v>1</v>
      </c>
      <c r="O196" s="31">
        <v>1</v>
      </c>
      <c r="P196" s="73">
        <v>11</v>
      </c>
      <c r="Q196" s="74" t="s">
        <v>79</v>
      </c>
      <c r="R196" s="74" t="s">
        <v>80</v>
      </c>
      <c r="S196" s="52" t="s">
        <v>1</v>
      </c>
      <c r="T196" s="75">
        <f t="shared" si="12"/>
        <v>2297568</v>
      </c>
      <c r="U196" s="76">
        <f t="shared" si="13"/>
        <v>2297568</v>
      </c>
      <c r="V196" s="31" t="s">
        <v>76</v>
      </c>
      <c r="W196" s="31" t="s">
        <v>81</v>
      </c>
      <c r="X196" s="77" t="s">
        <v>82</v>
      </c>
      <c r="Y196" s="32" t="s">
        <v>83</v>
      </c>
      <c r="Z196" s="33" t="s">
        <v>27</v>
      </c>
      <c r="AA196" s="30" t="s">
        <v>84</v>
      </c>
      <c r="AB196" s="78" t="s">
        <v>85</v>
      </c>
      <c r="AC196" s="31" t="s">
        <v>76</v>
      </c>
      <c r="AD196" s="31" t="s">
        <v>86</v>
      </c>
      <c r="AE196" s="79" t="s">
        <v>87</v>
      </c>
      <c r="AF196" s="79" t="s">
        <v>88</v>
      </c>
      <c r="AG196" s="79" t="s">
        <v>89</v>
      </c>
      <c r="AH196" s="79" t="s">
        <v>90</v>
      </c>
      <c r="AI196" s="79" t="s">
        <v>90</v>
      </c>
      <c r="AJ196" s="79" t="s">
        <v>90</v>
      </c>
      <c r="AK196" s="80"/>
      <c r="AL196" s="80"/>
      <c r="AM196" s="80"/>
    </row>
    <row r="197" spans="1:39" s="35" customFormat="1" ht="48" customHeight="1">
      <c r="A197" s="53"/>
      <c r="B197" s="28" t="s">
        <v>27</v>
      </c>
      <c r="C197" s="52" t="s">
        <v>415</v>
      </c>
      <c r="D197" s="52" t="s">
        <v>416</v>
      </c>
      <c r="E197" s="52" t="s">
        <v>11</v>
      </c>
      <c r="F197" s="52" t="s">
        <v>12</v>
      </c>
      <c r="G197" s="52" t="s">
        <v>420</v>
      </c>
      <c r="H197" s="47">
        <v>5786000</v>
      </c>
      <c r="I197" s="52" t="s">
        <v>86</v>
      </c>
      <c r="J197" s="29" t="s">
        <v>76</v>
      </c>
      <c r="K197" s="71" t="s">
        <v>421</v>
      </c>
      <c r="L197" s="72">
        <v>91111500</v>
      </c>
      <c r="M197" s="52" t="str">
        <f t="shared" si="15"/>
        <v>Prestar el servicio de Lavado de Vestuario LAE de la Facultad de Bellas Artes - UPN.</v>
      </c>
      <c r="N197" s="31">
        <v>1</v>
      </c>
      <c r="O197" s="31">
        <v>1</v>
      </c>
      <c r="P197" s="73">
        <v>11</v>
      </c>
      <c r="Q197" s="74" t="s">
        <v>79</v>
      </c>
      <c r="R197" s="74" t="s">
        <v>80</v>
      </c>
      <c r="S197" s="52" t="s">
        <v>14</v>
      </c>
      <c r="T197" s="75">
        <f t="shared" si="12"/>
        <v>5786000</v>
      </c>
      <c r="U197" s="76">
        <f t="shared" si="13"/>
        <v>5786000</v>
      </c>
      <c r="V197" s="31" t="s">
        <v>76</v>
      </c>
      <c r="W197" s="31" t="s">
        <v>81</v>
      </c>
      <c r="X197" s="77" t="s">
        <v>82</v>
      </c>
      <c r="Y197" s="32" t="s">
        <v>83</v>
      </c>
      <c r="Z197" s="33" t="s">
        <v>27</v>
      </c>
      <c r="AA197" s="30" t="s">
        <v>84</v>
      </c>
      <c r="AB197" s="78" t="s">
        <v>85</v>
      </c>
      <c r="AC197" s="31" t="s">
        <v>76</v>
      </c>
      <c r="AD197" s="31" t="s">
        <v>86</v>
      </c>
      <c r="AE197" s="79" t="s">
        <v>87</v>
      </c>
      <c r="AF197" s="79" t="s">
        <v>88</v>
      </c>
      <c r="AG197" s="79" t="s">
        <v>89</v>
      </c>
      <c r="AH197" s="79" t="s">
        <v>90</v>
      </c>
      <c r="AI197" s="79" t="s">
        <v>90</v>
      </c>
      <c r="AJ197" s="79" t="s">
        <v>90</v>
      </c>
      <c r="AK197" s="80"/>
      <c r="AL197" s="80"/>
      <c r="AM197" s="80"/>
    </row>
    <row r="198" spans="1:39" s="35" customFormat="1" ht="48" customHeight="1">
      <c r="A198" s="53"/>
      <c r="B198" s="28" t="s">
        <v>27</v>
      </c>
      <c r="C198" s="52" t="s">
        <v>415</v>
      </c>
      <c r="D198" s="52" t="s">
        <v>416</v>
      </c>
      <c r="E198" s="52" t="s">
        <v>9</v>
      </c>
      <c r="F198" s="52" t="s">
        <v>133</v>
      </c>
      <c r="G198" s="52" t="s">
        <v>422</v>
      </c>
      <c r="H198" s="47">
        <v>21040000</v>
      </c>
      <c r="I198" s="52" t="s">
        <v>86</v>
      </c>
      <c r="J198" s="29" t="s">
        <v>76</v>
      </c>
      <c r="K198" s="71" t="s">
        <v>423</v>
      </c>
      <c r="L198" s="72">
        <v>72154200</v>
      </c>
      <c r="M198" s="52" t="str">
        <f t="shared" si="15"/>
        <v>Prestar los servicios de mantenimiento preventivo y correctivo de los instrumentos musicales de la Facultad de Bellas Artes.</v>
      </c>
      <c r="N198" s="31">
        <v>1</v>
      </c>
      <c r="O198" s="31">
        <v>1</v>
      </c>
      <c r="P198" s="73">
        <v>11</v>
      </c>
      <c r="Q198" s="74" t="s">
        <v>79</v>
      </c>
      <c r="R198" s="74" t="s">
        <v>80</v>
      </c>
      <c r="S198" s="52" t="s">
        <v>1</v>
      </c>
      <c r="T198" s="75">
        <f t="shared" si="12"/>
        <v>21040000</v>
      </c>
      <c r="U198" s="76">
        <f t="shared" si="13"/>
        <v>21040000</v>
      </c>
      <c r="V198" s="31" t="s">
        <v>76</v>
      </c>
      <c r="W198" s="31" t="s">
        <v>81</v>
      </c>
      <c r="X198" s="77" t="s">
        <v>82</v>
      </c>
      <c r="Y198" s="32" t="s">
        <v>83</v>
      </c>
      <c r="Z198" s="33" t="s">
        <v>27</v>
      </c>
      <c r="AA198" s="30" t="s">
        <v>84</v>
      </c>
      <c r="AB198" s="78" t="s">
        <v>85</v>
      </c>
      <c r="AC198" s="31" t="s">
        <v>76</v>
      </c>
      <c r="AD198" s="31" t="s">
        <v>86</v>
      </c>
      <c r="AE198" s="79" t="s">
        <v>87</v>
      </c>
      <c r="AF198" s="79" t="s">
        <v>88</v>
      </c>
      <c r="AG198" s="79" t="s">
        <v>89</v>
      </c>
      <c r="AH198" s="79" t="s">
        <v>90</v>
      </c>
      <c r="AI198" s="79" t="s">
        <v>90</v>
      </c>
      <c r="AJ198" s="79" t="s">
        <v>90</v>
      </c>
      <c r="AK198" s="80"/>
      <c r="AL198" s="80"/>
      <c r="AM198" s="80"/>
    </row>
    <row r="199" spans="1:39" s="35" customFormat="1" ht="48" customHeight="1">
      <c r="A199" s="53"/>
      <c r="B199" s="28" t="s">
        <v>27</v>
      </c>
      <c r="C199" s="52" t="s">
        <v>415</v>
      </c>
      <c r="D199" s="52" t="s">
        <v>416</v>
      </c>
      <c r="E199" s="52" t="s">
        <v>9</v>
      </c>
      <c r="F199" s="52" t="s">
        <v>133</v>
      </c>
      <c r="G199" s="52" t="s">
        <v>424</v>
      </c>
      <c r="H199" s="47">
        <v>10000000</v>
      </c>
      <c r="I199" s="52" t="s">
        <v>86</v>
      </c>
      <c r="J199" s="29" t="s">
        <v>76</v>
      </c>
      <c r="K199" s="71" t="s">
        <v>425</v>
      </c>
      <c r="L199" s="72" t="s">
        <v>419</v>
      </c>
      <c r="M199" s="52" t="str">
        <f t="shared" si="15"/>
        <v>Prestar el servicio de mantenimiento para los equipos de laboratorios y talleres de los programas de la Facultad de Bellas Artes de la Universidad Pedagógica Nacional.</v>
      </c>
      <c r="N199" s="31">
        <v>1</v>
      </c>
      <c r="O199" s="31">
        <v>1</v>
      </c>
      <c r="P199" s="73">
        <v>11</v>
      </c>
      <c r="Q199" s="74" t="s">
        <v>79</v>
      </c>
      <c r="R199" s="74" t="s">
        <v>80</v>
      </c>
      <c r="S199" s="52" t="s">
        <v>1</v>
      </c>
      <c r="T199" s="75">
        <f t="shared" si="12"/>
        <v>10000000</v>
      </c>
      <c r="U199" s="76">
        <f t="shared" si="13"/>
        <v>10000000</v>
      </c>
      <c r="V199" s="31" t="s">
        <v>76</v>
      </c>
      <c r="W199" s="31" t="s">
        <v>81</v>
      </c>
      <c r="X199" s="77" t="s">
        <v>82</v>
      </c>
      <c r="Y199" s="32" t="s">
        <v>83</v>
      </c>
      <c r="Z199" s="33" t="s">
        <v>27</v>
      </c>
      <c r="AA199" s="30" t="s">
        <v>84</v>
      </c>
      <c r="AB199" s="78" t="s">
        <v>85</v>
      </c>
      <c r="AC199" s="31" t="s">
        <v>76</v>
      </c>
      <c r="AD199" s="31" t="s">
        <v>86</v>
      </c>
      <c r="AE199" s="79" t="s">
        <v>87</v>
      </c>
      <c r="AF199" s="79" t="s">
        <v>88</v>
      </c>
      <c r="AG199" s="79" t="s">
        <v>89</v>
      </c>
      <c r="AH199" s="79" t="s">
        <v>90</v>
      </c>
      <c r="AI199" s="79" t="s">
        <v>90</v>
      </c>
      <c r="AJ199" s="79" t="s">
        <v>90</v>
      </c>
      <c r="AK199" s="80"/>
      <c r="AL199" s="80"/>
      <c r="AM199" s="80"/>
    </row>
    <row r="200" spans="1:39" s="35" customFormat="1" ht="58.5" customHeight="1">
      <c r="A200" s="53"/>
      <c r="B200" s="28" t="s">
        <v>27</v>
      </c>
      <c r="C200" s="52" t="s">
        <v>415</v>
      </c>
      <c r="D200" s="52" t="s">
        <v>416</v>
      </c>
      <c r="E200" s="52" t="s">
        <v>9</v>
      </c>
      <c r="F200" s="52" t="s">
        <v>133</v>
      </c>
      <c r="G200" s="52" t="s">
        <v>426</v>
      </c>
      <c r="H200" s="47">
        <v>50000000</v>
      </c>
      <c r="I200" s="52" t="s">
        <v>86</v>
      </c>
      <c r="J200" s="29" t="s">
        <v>76</v>
      </c>
      <c r="K200" s="71" t="s">
        <v>427</v>
      </c>
      <c r="L200" s="72">
        <v>81141600</v>
      </c>
      <c r="M200" s="52" t="str">
        <f t="shared" si="15"/>
        <v>Contratar el servicio de logística, preproducción y creación teatral con el fin de amparar las actividades de los Montajes correspondientes a los Procesos Autónomos de Creación - Teatro Circular , de la Licenciatura en Artes Escénicas de la Facultad de Bellas Artes de la Universidad Pedagógica Nacional.</v>
      </c>
      <c r="N200" s="31">
        <v>1</v>
      </c>
      <c r="O200" s="31">
        <v>1</v>
      </c>
      <c r="P200" s="73">
        <v>11</v>
      </c>
      <c r="Q200" s="74" t="s">
        <v>79</v>
      </c>
      <c r="R200" s="74" t="s">
        <v>80</v>
      </c>
      <c r="S200" s="52" t="s">
        <v>1</v>
      </c>
      <c r="T200" s="75">
        <f t="shared" si="12"/>
        <v>50000000</v>
      </c>
      <c r="U200" s="76">
        <f t="shared" si="13"/>
        <v>50000000</v>
      </c>
      <c r="V200" s="31" t="s">
        <v>76</v>
      </c>
      <c r="W200" s="31" t="s">
        <v>81</v>
      </c>
      <c r="X200" s="77" t="s">
        <v>82</v>
      </c>
      <c r="Y200" s="32" t="s">
        <v>83</v>
      </c>
      <c r="Z200" s="33" t="s">
        <v>27</v>
      </c>
      <c r="AA200" s="30" t="s">
        <v>84</v>
      </c>
      <c r="AB200" s="78" t="s">
        <v>85</v>
      </c>
      <c r="AC200" s="31" t="s">
        <v>76</v>
      </c>
      <c r="AD200" s="31" t="s">
        <v>86</v>
      </c>
      <c r="AE200" s="79" t="s">
        <v>87</v>
      </c>
      <c r="AF200" s="79" t="s">
        <v>88</v>
      </c>
      <c r="AG200" s="79" t="s">
        <v>89</v>
      </c>
      <c r="AH200" s="79" t="s">
        <v>90</v>
      </c>
      <c r="AI200" s="79" t="s">
        <v>90</v>
      </c>
      <c r="AJ200" s="79" t="s">
        <v>90</v>
      </c>
      <c r="AK200" s="80"/>
      <c r="AL200" s="80"/>
      <c r="AM200" s="80"/>
    </row>
    <row r="201" spans="1:39" s="35" customFormat="1" ht="63.75" customHeight="1">
      <c r="A201" s="53"/>
      <c r="B201" s="28" t="s">
        <v>27</v>
      </c>
      <c r="C201" s="52" t="s">
        <v>415</v>
      </c>
      <c r="D201" s="52" t="s">
        <v>416</v>
      </c>
      <c r="E201" s="52" t="s">
        <v>26</v>
      </c>
      <c r="F201" s="52" t="s">
        <v>18</v>
      </c>
      <c r="G201" s="52" t="s">
        <v>428</v>
      </c>
      <c r="H201" s="47">
        <v>31560000</v>
      </c>
      <c r="I201" s="52" t="s">
        <v>86</v>
      </c>
      <c r="J201" s="29" t="s">
        <v>429</v>
      </c>
      <c r="K201" s="105" t="s">
        <v>430</v>
      </c>
      <c r="L201" s="72" t="s">
        <v>431</v>
      </c>
      <c r="M201" s="52" t="str">
        <f t="shared" si="15"/>
        <v>Contratar la adquisición de materiales y suministros necesarios para el desarrollo de la actividades  de la Facultad de Bellas Artes de la Universidad Pedagógica 
Nacional.</v>
      </c>
      <c r="N201" s="31">
        <v>1</v>
      </c>
      <c r="O201" s="31">
        <v>1</v>
      </c>
      <c r="P201" s="73">
        <v>11</v>
      </c>
      <c r="Q201" s="74" t="s">
        <v>79</v>
      </c>
      <c r="R201" s="74" t="s">
        <v>80</v>
      </c>
      <c r="S201" s="52" t="s">
        <v>1</v>
      </c>
      <c r="T201" s="233">
        <f>H201+H202</f>
        <v>39976000</v>
      </c>
      <c r="U201" s="232">
        <f t="shared" si="13"/>
        <v>39976000</v>
      </c>
      <c r="V201" s="31" t="s">
        <v>76</v>
      </c>
      <c r="W201" s="31" t="s">
        <v>81</v>
      </c>
      <c r="X201" s="77" t="s">
        <v>82</v>
      </c>
      <c r="Y201" s="32" t="s">
        <v>83</v>
      </c>
      <c r="Z201" s="33" t="s">
        <v>27</v>
      </c>
      <c r="AA201" s="30" t="s">
        <v>84</v>
      </c>
      <c r="AB201" s="78" t="s">
        <v>85</v>
      </c>
      <c r="AC201" s="31" t="s">
        <v>76</v>
      </c>
      <c r="AD201" s="31" t="s">
        <v>86</v>
      </c>
      <c r="AE201" s="79" t="s">
        <v>87</v>
      </c>
      <c r="AF201" s="79" t="s">
        <v>88</v>
      </c>
      <c r="AG201" s="79" t="s">
        <v>89</v>
      </c>
      <c r="AH201" s="79" t="s">
        <v>90</v>
      </c>
      <c r="AI201" s="79" t="s">
        <v>90</v>
      </c>
      <c r="AJ201" s="79" t="s">
        <v>90</v>
      </c>
      <c r="AK201" s="80"/>
      <c r="AL201" s="80"/>
      <c r="AM201" s="80"/>
    </row>
    <row r="202" spans="1:39" s="35" customFormat="1" ht="57" customHeight="1">
      <c r="A202" s="53"/>
      <c r="B202" s="28" t="s">
        <v>27</v>
      </c>
      <c r="C202" s="52" t="s">
        <v>415</v>
      </c>
      <c r="D202" s="52" t="s">
        <v>416</v>
      </c>
      <c r="E202" s="52" t="s">
        <v>129</v>
      </c>
      <c r="F202" s="52" t="s">
        <v>130</v>
      </c>
      <c r="G202" s="52" t="s">
        <v>428</v>
      </c>
      <c r="H202" s="47">
        <v>8416000</v>
      </c>
      <c r="I202" s="52" t="s">
        <v>86</v>
      </c>
      <c r="J202" s="29" t="s">
        <v>429</v>
      </c>
      <c r="K202" s="105" t="s">
        <v>430</v>
      </c>
      <c r="L202" s="72" t="s">
        <v>432</v>
      </c>
      <c r="M202" s="52" t="str">
        <f t="shared" si="15"/>
        <v>Contratar la adquisición de materiales y suministros necesarios para el desarrollo de la actividades  de la Facultad de Bellas Artes de la Universidad Pedagógica 
Nacional.</v>
      </c>
      <c r="N202" s="31">
        <v>1</v>
      </c>
      <c r="O202" s="31">
        <v>1</v>
      </c>
      <c r="P202" s="73">
        <v>11</v>
      </c>
      <c r="Q202" s="74" t="s">
        <v>79</v>
      </c>
      <c r="R202" s="74" t="s">
        <v>80</v>
      </c>
      <c r="S202" s="52" t="s">
        <v>1</v>
      </c>
      <c r="T202" s="233"/>
      <c r="U202" s="232"/>
      <c r="V202" s="31" t="s">
        <v>76</v>
      </c>
      <c r="W202" s="31" t="s">
        <v>81</v>
      </c>
      <c r="X202" s="77" t="s">
        <v>82</v>
      </c>
      <c r="Y202" s="32" t="s">
        <v>83</v>
      </c>
      <c r="Z202" s="33" t="s">
        <v>27</v>
      </c>
      <c r="AA202" s="30" t="s">
        <v>84</v>
      </c>
      <c r="AB202" s="78" t="s">
        <v>85</v>
      </c>
      <c r="AC202" s="31" t="s">
        <v>76</v>
      </c>
      <c r="AD202" s="31" t="s">
        <v>86</v>
      </c>
      <c r="AE202" s="79" t="s">
        <v>87</v>
      </c>
      <c r="AF202" s="79" t="s">
        <v>88</v>
      </c>
      <c r="AG202" s="79" t="s">
        <v>89</v>
      </c>
      <c r="AH202" s="79" t="s">
        <v>90</v>
      </c>
      <c r="AI202" s="79" t="s">
        <v>90</v>
      </c>
      <c r="AJ202" s="79" t="s">
        <v>90</v>
      </c>
      <c r="AK202" s="80"/>
      <c r="AL202" s="80"/>
      <c r="AM202" s="80"/>
    </row>
    <row r="203" spans="1:39" s="8" customFormat="1" ht="57.75" customHeight="1">
      <c r="A203" s="53"/>
      <c r="B203" s="28" t="s">
        <v>3</v>
      </c>
      <c r="C203" s="52" t="s">
        <v>142</v>
      </c>
      <c r="D203" s="52" t="s">
        <v>72</v>
      </c>
      <c r="E203" s="52" t="s">
        <v>9</v>
      </c>
      <c r="F203" s="52" t="s">
        <v>133</v>
      </c>
      <c r="G203" s="52" t="s">
        <v>433</v>
      </c>
      <c r="H203" s="47">
        <v>39730334</v>
      </c>
      <c r="I203" s="52" t="s">
        <v>86</v>
      </c>
      <c r="J203" s="29" t="s">
        <v>76</v>
      </c>
      <c r="K203" s="71" t="s">
        <v>434</v>
      </c>
      <c r="L203" s="72" t="s">
        <v>275</v>
      </c>
      <c r="M203" s="52" t="str">
        <f t="shared" si="15"/>
        <v xml:space="preserve">Prestar los servicio de soporte y mantenimiento de la licencia de uso del software ISOLUCION  (HSEQ, riesgos, Seguridad de la Información), herramienta especializada en la administración y  automatización para el Sistema de Gestión Integral de la Universidad Pedagógica Nacional. </v>
      </c>
      <c r="N203" s="31">
        <v>1</v>
      </c>
      <c r="O203" s="31">
        <v>1</v>
      </c>
      <c r="P203" s="73">
        <v>11</v>
      </c>
      <c r="Q203" s="74" t="s">
        <v>79</v>
      </c>
      <c r="R203" s="74" t="s">
        <v>80</v>
      </c>
      <c r="S203" s="81" t="s">
        <v>158</v>
      </c>
      <c r="T203" s="75">
        <f>H203</f>
        <v>39730334</v>
      </c>
      <c r="U203" s="76">
        <f>T203</f>
        <v>39730334</v>
      </c>
      <c r="V203" s="31" t="s">
        <v>76</v>
      </c>
      <c r="W203" s="31" t="s">
        <v>81</v>
      </c>
      <c r="X203" s="77" t="s">
        <v>82</v>
      </c>
      <c r="Y203" s="32" t="s">
        <v>83</v>
      </c>
      <c r="Z203" s="33" t="s">
        <v>3</v>
      </c>
      <c r="AA203" s="30" t="s">
        <v>84</v>
      </c>
      <c r="AB203" s="78" t="s">
        <v>85</v>
      </c>
      <c r="AC203" s="31" t="s">
        <v>76</v>
      </c>
      <c r="AD203" s="31" t="s">
        <v>86</v>
      </c>
      <c r="AE203" s="79" t="s">
        <v>87</v>
      </c>
      <c r="AF203" s="79" t="s">
        <v>88</v>
      </c>
      <c r="AG203" s="79" t="s">
        <v>89</v>
      </c>
      <c r="AH203" s="79" t="s">
        <v>90</v>
      </c>
      <c r="AI203" s="79" t="s">
        <v>90</v>
      </c>
      <c r="AJ203" s="79" t="s">
        <v>90</v>
      </c>
    </row>
    <row r="204" spans="1:39" s="35" customFormat="1" ht="48" customHeight="1">
      <c r="A204" s="53"/>
      <c r="B204" s="28" t="s">
        <v>27</v>
      </c>
      <c r="C204" s="52" t="s">
        <v>435</v>
      </c>
      <c r="D204" s="52" t="s">
        <v>436</v>
      </c>
      <c r="E204" s="52" t="s">
        <v>26</v>
      </c>
      <c r="F204" s="52" t="s">
        <v>18</v>
      </c>
      <c r="G204" s="52" t="s">
        <v>437</v>
      </c>
      <c r="H204" s="47">
        <v>17675800</v>
      </c>
      <c r="I204" s="52" t="s">
        <v>86</v>
      </c>
      <c r="J204" s="29" t="s">
        <v>76</v>
      </c>
      <c r="K204" s="105" t="s">
        <v>438</v>
      </c>
      <c r="L204" s="225" t="s">
        <v>439</v>
      </c>
      <c r="M204" s="230" t="str">
        <f t="shared" si="15"/>
        <v>Suministrar materiales y reactivos para el Laboratorio del Departamento de Química de la Universidad Pedagógica Nacional.</v>
      </c>
      <c r="N204" s="31">
        <v>1</v>
      </c>
      <c r="O204" s="31">
        <v>1</v>
      </c>
      <c r="P204" s="73">
        <v>11</v>
      </c>
      <c r="Q204" s="74" t="s">
        <v>79</v>
      </c>
      <c r="R204" s="74" t="s">
        <v>80</v>
      </c>
      <c r="S204" s="81" t="s">
        <v>1</v>
      </c>
      <c r="T204" s="233">
        <f>H204+H205+H206</f>
        <v>24331800</v>
      </c>
      <c r="U204" s="232">
        <f>T204</f>
        <v>24331800</v>
      </c>
      <c r="V204" s="31" t="s">
        <v>76</v>
      </c>
      <c r="W204" s="31" t="s">
        <v>81</v>
      </c>
      <c r="X204" s="77" t="s">
        <v>82</v>
      </c>
      <c r="Y204" s="32" t="s">
        <v>83</v>
      </c>
      <c r="Z204" s="33" t="s">
        <v>27</v>
      </c>
      <c r="AA204" s="30" t="s">
        <v>84</v>
      </c>
      <c r="AB204" s="78" t="s">
        <v>85</v>
      </c>
      <c r="AC204" s="31" t="s">
        <v>76</v>
      </c>
      <c r="AD204" s="31" t="s">
        <v>86</v>
      </c>
      <c r="AE204" s="79" t="s">
        <v>87</v>
      </c>
      <c r="AF204" s="79" t="s">
        <v>88</v>
      </c>
      <c r="AG204" s="79" t="s">
        <v>89</v>
      </c>
      <c r="AH204" s="79" t="s">
        <v>90</v>
      </c>
      <c r="AI204" s="79" t="s">
        <v>90</v>
      </c>
      <c r="AJ204" s="79" t="s">
        <v>90</v>
      </c>
      <c r="AK204" s="80"/>
      <c r="AL204" s="80"/>
      <c r="AM204" s="80"/>
    </row>
    <row r="205" spans="1:39" s="35" customFormat="1" ht="48" customHeight="1">
      <c r="A205" s="53"/>
      <c r="B205" s="28" t="s">
        <v>27</v>
      </c>
      <c r="C205" s="52" t="s">
        <v>435</v>
      </c>
      <c r="D205" s="52" t="s">
        <v>436</v>
      </c>
      <c r="E205" s="52" t="s">
        <v>129</v>
      </c>
      <c r="F205" s="52" t="s">
        <v>130</v>
      </c>
      <c r="G205" s="52" t="s">
        <v>437</v>
      </c>
      <c r="H205" s="47">
        <v>4756000</v>
      </c>
      <c r="I205" s="52" t="s">
        <v>86</v>
      </c>
      <c r="J205" s="29" t="s">
        <v>76</v>
      </c>
      <c r="K205" s="105" t="s">
        <v>438</v>
      </c>
      <c r="L205" s="227"/>
      <c r="M205" s="230"/>
      <c r="N205" s="31">
        <v>1</v>
      </c>
      <c r="O205" s="31">
        <v>1</v>
      </c>
      <c r="P205" s="73">
        <v>11</v>
      </c>
      <c r="Q205" s="74" t="s">
        <v>79</v>
      </c>
      <c r="R205" s="74" t="s">
        <v>80</v>
      </c>
      <c r="S205" s="81" t="s">
        <v>1</v>
      </c>
      <c r="T205" s="233"/>
      <c r="U205" s="232"/>
      <c r="V205" s="31" t="s">
        <v>76</v>
      </c>
      <c r="W205" s="31" t="s">
        <v>81</v>
      </c>
      <c r="X205" s="77" t="s">
        <v>82</v>
      </c>
      <c r="Y205" s="32" t="s">
        <v>83</v>
      </c>
      <c r="Z205" s="33" t="s">
        <v>27</v>
      </c>
      <c r="AA205" s="30" t="s">
        <v>84</v>
      </c>
      <c r="AB205" s="78" t="s">
        <v>85</v>
      </c>
      <c r="AC205" s="31" t="s">
        <v>76</v>
      </c>
      <c r="AD205" s="31" t="s">
        <v>86</v>
      </c>
      <c r="AE205" s="79" t="s">
        <v>87</v>
      </c>
      <c r="AF205" s="79" t="s">
        <v>88</v>
      </c>
      <c r="AG205" s="79" t="s">
        <v>89</v>
      </c>
      <c r="AH205" s="79" t="s">
        <v>90</v>
      </c>
      <c r="AI205" s="79" t="s">
        <v>90</v>
      </c>
      <c r="AJ205" s="79" t="s">
        <v>90</v>
      </c>
      <c r="AK205" s="80"/>
      <c r="AL205" s="80"/>
      <c r="AM205" s="80"/>
    </row>
    <row r="206" spans="1:39" s="35" customFormat="1" ht="48" customHeight="1">
      <c r="A206" s="53"/>
      <c r="B206" s="28" t="s">
        <v>27</v>
      </c>
      <c r="C206" s="52" t="s">
        <v>435</v>
      </c>
      <c r="D206" s="52" t="s">
        <v>436</v>
      </c>
      <c r="E206" s="37" t="s">
        <v>440</v>
      </c>
      <c r="F206" s="52" t="s">
        <v>441</v>
      </c>
      <c r="G206" s="52" t="s">
        <v>437</v>
      </c>
      <c r="H206" s="85">
        <v>1900000</v>
      </c>
      <c r="I206" s="52" t="s">
        <v>86</v>
      </c>
      <c r="J206" s="29" t="s">
        <v>76</v>
      </c>
      <c r="K206" s="105" t="s">
        <v>438</v>
      </c>
      <c r="L206" s="226"/>
      <c r="M206" s="230"/>
      <c r="N206" s="31">
        <v>1</v>
      </c>
      <c r="O206" s="31">
        <v>1</v>
      </c>
      <c r="P206" s="73">
        <v>11</v>
      </c>
      <c r="Q206" s="74" t="s">
        <v>79</v>
      </c>
      <c r="R206" s="74" t="s">
        <v>80</v>
      </c>
      <c r="S206" s="81" t="s">
        <v>1</v>
      </c>
      <c r="T206" s="233"/>
      <c r="U206" s="232"/>
      <c r="V206" s="31"/>
      <c r="W206" s="31"/>
      <c r="X206" s="77" t="s">
        <v>82</v>
      </c>
      <c r="Y206" s="32"/>
      <c r="Z206" s="33" t="s">
        <v>27</v>
      </c>
      <c r="AA206" s="30"/>
      <c r="AB206" s="78"/>
      <c r="AC206" s="31"/>
      <c r="AD206" s="31"/>
      <c r="AE206" s="79"/>
      <c r="AF206" s="79"/>
      <c r="AG206" s="79"/>
      <c r="AH206" s="79"/>
      <c r="AI206" s="79"/>
      <c r="AJ206" s="79"/>
      <c r="AK206" s="80"/>
      <c r="AL206" s="80"/>
      <c r="AM206" s="80"/>
    </row>
    <row r="207" spans="1:39" s="35" customFormat="1" ht="48" customHeight="1">
      <c r="A207" s="53"/>
      <c r="B207" s="28" t="s">
        <v>27</v>
      </c>
      <c r="C207" s="52" t="s">
        <v>435</v>
      </c>
      <c r="D207" s="52" t="s">
        <v>436</v>
      </c>
      <c r="E207" s="52" t="s">
        <v>26</v>
      </c>
      <c r="F207" s="52" t="s">
        <v>18</v>
      </c>
      <c r="G207" s="52" t="s">
        <v>442</v>
      </c>
      <c r="H207" s="47">
        <v>17597547</v>
      </c>
      <c r="I207" s="52" t="s">
        <v>86</v>
      </c>
      <c r="J207" s="29" t="s">
        <v>76</v>
      </c>
      <c r="K207" s="105" t="s">
        <v>443</v>
      </c>
      <c r="L207" s="225" t="s">
        <v>439</v>
      </c>
      <c r="M207" s="230" t="str">
        <f>G207</f>
        <v>Suministrar materiales y reactivos para Laboratorio Bioclinico del Departamento de Biología de la Universidad Pedagógica Nacional.</v>
      </c>
      <c r="N207" s="31">
        <v>1</v>
      </c>
      <c r="O207" s="31">
        <v>1</v>
      </c>
      <c r="P207" s="73">
        <v>11</v>
      </c>
      <c r="Q207" s="74" t="s">
        <v>79</v>
      </c>
      <c r="R207" s="74" t="s">
        <v>80</v>
      </c>
      <c r="S207" s="81" t="s">
        <v>1</v>
      </c>
      <c r="T207" s="233">
        <f>H207+H208+H209</f>
        <v>19668266</v>
      </c>
      <c r="U207" s="232">
        <f>T207</f>
        <v>19668266</v>
      </c>
      <c r="V207" s="31" t="s">
        <v>76</v>
      </c>
      <c r="W207" s="31" t="s">
        <v>81</v>
      </c>
      <c r="X207" s="77" t="s">
        <v>82</v>
      </c>
      <c r="Y207" s="32" t="s">
        <v>83</v>
      </c>
      <c r="Z207" s="33" t="s">
        <v>27</v>
      </c>
      <c r="AA207" s="30" t="s">
        <v>84</v>
      </c>
      <c r="AB207" s="78" t="s">
        <v>85</v>
      </c>
      <c r="AC207" s="31" t="s">
        <v>76</v>
      </c>
      <c r="AD207" s="31" t="s">
        <v>86</v>
      </c>
      <c r="AE207" s="79" t="s">
        <v>87</v>
      </c>
      <c r="AF207" s="79" t="s">
        <v>88</v>
      </c>
      <c r="AG207" s="79" t="s">
        <v>89</v>
      </c>
      <c r="AH207" s="79" t="s">
        <v>90</v>
      </c>
      <c r="AI207" s="79" t="s">
        <v>90</v>
      </c>
      <c r="AJ207" s="79" t="s">
        <v>90</v>
      </c>
      <c r="AK207" s="80"/>
      <c r="AL207" s="80"/>
      <c r="AM207" s="80"/>
    </row>
    <row r="208" spans="1:39" s="35" customFormat="1" ht="48" customHeight="1">
      <c r="A208" s="53"/>
      <c r="B208" s="28" t="s">
        <v>27</v>
      </c>
      <c r="C208" s="52" t="s">
        <v>435</v>
      </c>
      <c r="D208" s="52" t="s">
        <v>436</v>
      </c>
      <c r="E208" s="52" t="s">
        <v>129</v>
      </c>
      <c r="F208" s="52" t="s">
        <v>130</v>
      </c>
      <c r="G208" s="52" t="s">
        <v>442</v>
      </c>
      <c r="H208" s="47">
        <v>1413720</v>
      </c>
      <c r="I208" s="52" t="s">
        <v>86</v>
      </c>
      <c r="J208" s="29" t="s">
        <v>76</v>
      </c>
      <c r="K208" s="105" t="s">
        <v>443</v>
      </c>
      <c r="L208" s="227"/>
      <c r="M208" s="230"/>
      <c r="N208" s="31">
        <v>1</v>
      </c>
      <c r="O208" s="31">
        <v>1</v>
      </c>
      <c r="P208" s="73">
        <v>11</v>
      </c>
      <c r="Q208" s="74" t="s">
        <v>79</v>
      </c>
      <c r="R208" s="74" t="s">
        <v>80</v>
      </c>
      <c r="S208" s="81" t="s">
        <v>1</v>
      </c>
      <c r="T208" s="233"/>
      <c r="U208" s="232"/>
      <c r="V208" s="31" t="s">
        <v>76</v>
      </c>
      <c r="W208" s="31" t="s">
        <v>81</v>
      </c>
      <c r="X208" s="77" t="s">
        <v>82</v>
      </c>
      <c r="Y208" s="32" t="s">
        <v>83</v>
      </c>
      <c r="Z208" s="33" t="s">
        <v>27</v>
      </c>
      <c r="AA208" s="30" t="s">
        <v>84</v>
      </c>
      <c r="AB208" s="78" t="s">
        <v>85</v>
      </c>
      <c r="AC208" s="31" t="s">
        <v>76</v>
      </c>
      <c r="AD208" s="31" t="s">
        <v>86</v>
      </c>
      <c r="AE208" s="79" t="s">
        <v>87</v>
      </c>
      <c r="AF208" s="79" t="s">
        <v>88</v>
      </c>
      <c r="AG208" s="79" t="s">
        <v>89</v>
      </c>
      <c r="AH208" s="79" t="s">
        <v>90</v>
      </c>
      <c r="AI208" s="79" t="s">
        <v>90</v>
      </c>
      <c r="AJ208" s="79" t="s">
        <v>90</v>
      </c>
      <c r="AK208" s="80"/>
      <c r="AL208" s="80"/>
      <c r="AM208" s="80"/>
    </row>
    <row r="209" spans="1:39" s="35" customFormat="1" ht="48" customHeight="1">
      <c r="A209" s="53"/>
      <c r="B209" s="28" t="s">
        <v>27</v>
      </c>
      <c r="C209" s="52" t="s">
        <v>435</v>
      </c>
      <c r="D209" s="52" t="s">
        <v>436</v>
      </c>
      <c r="E209" s="52" t="s">
        <v>125</v>
      </c>
      <c r="F209" s="52" t="s">
        <v>444</v>
      </c>
      <c r="G209" s="52" t="s">
        <v>442</v>
      </c>
      <c r="H209" s="47">
        <v>656999</v>
      </c>
      <c r="I209" s="52" t="s">
        <v>86</v>
      </c>
      <c r="J209" s="29" t="s">
        <v>76</v>
      </c>
      <c r="K209" s="105" t="s">
        <v>443</v>
      </c>
      <c r="L209" s="226"/>
      <c r="M209" s="230"/>
      <c r="N209" s="31">
        <v>1</v>
      </c>
      <c r="O209" s="31">
        <v>1</v>
      </c>
      <c r="P209" s="73">
        <v>11</v>
      </c>
      <c r="Q209" s="74" t="s">
        <v>79</v>
      </c>
      <c r="R209" s="74" t="s">
        <v>80</v>
      </c>
      <c r="S209" s="81" t="s">
        <v>1</v>
      </c>
      <c r="T209" s="233"/>
      <c r="U209" s="232"/>
      <c r="V209" s="31" t="s">
        <v>76</v>
      </c>
      <c r="W209" s="31" t="s">
        <v>81</v>
      </c>
      <c r="X209" s="77" t="s">
        <v>82</v>
      </c>
      <c r="Y209" s="32" t="s">
        <v>83</v>
      </c>
      <c r="Z209" s="33" t="s">
        <v>27</v>
      </c>
      <c r="AA209" s="30" t="s">
        <v>84</v>
      </c>
      <c r="AB209" s="78" t="s">
        <v>85</v>
      </c>
      <c r="AC209" s="31" t="s">
        <v>76</v>
      </c>
      <c r="AD209" s="31" t="s">
        <v>86</v>
      </c>
      <c r="AE209" s="79" t="s">
        <v>87</v>
      </c>
      <c r="AF209" s="79" t="s">
        <v>88</v>
      </c>
      <c r="AG209" s="79" t="s">
        <v>89</v>
      </c>
      <c r="AH209" s="79" t="s">
        <v>90</v>
      </c>
      <c r="AI209" s="79" t="s">
        <v>90</v>
      </c>
      <c r="AJ209" s="79" t="s">
        <v>90</v>
      </c>
      <c r="AK209" s="80"/>
      <c r="AL209" s="80"/>
      <c r="AM209" s="80"/>
    </row>
    <row r="210" spans="1:39" s="35" customFormat="1" ht="48" customHeight="1">
      <c r="A210" s="53"/>
      <c r="B210" s="28" t="s">
        <v>27</v>
      </c>
      <c r="C210" s="52" t="s">
        <v>435</v>
      </c>
      <c r="D210" s="52" t="s">
        <v>436</v>
      </c>
      <c r="E210" s="52" t="s">
        <v>26</v>
      </c>
      <c r="F210" s="52" t="s">
        <v>18</v>
      </c>
      <c r="G210" s="52" t="s">
        <v>445</v>
      </c>
      <c r="H210" s="47">
        <v>3352005</v>
      </c>
      <c r="I210" s="52" t="s">
        <v>86</v>
      </c>
      <c r="J210" s="29" t="s">
        <v>76</v>
      </c>
      <c r="K210" s="105" t="s">
        <v>446</v>
      </c>
      <c r="L210" s="225" t="s">
        <v>439</v>
      </c>
      <c r="M210" s="230" t="str">
        <f>G210</f>
        <v>Suministrar materiales para el Departamento de Matemáticas de la Universidad Pedagógica Nacional.</v>
      </c>
      <c r="N210" s="31">
        <v>1</v>
      </c>
      <c r="O210" s="31">
        <v>1</v>
      </c>
      <c r="P210" s="73">
        <v>11</v>
      </c>
      <c r="Q210" s="74" t="s">
        <v>79</v>
      </c>
      <c r="R210" s="74" t="s">
        <v>80</v>
      </c>
      <c r="S210" s="81" t="s">
        <v>1</v>
      </c>
      <c r="T210" s="233">
        <f>H210+H211</f>
        <v>5387005</v>
      </c>
      <c r="U210" s="232">
        <f>T210</f>
        <v>5387005</v>
      </c>
      <c r="V210" s="31" t="s">
        <v>76</v>
      </c>
      <c r="W210" s="31" t="s">
        <v>81</v>
      </c>
      <c r="X210" s="77" t="s">
        <v>82</v>
      </c>
      <c r="Y210" s="32" t="s">
        <v>83</v>
      </c>
      <c r="Z210" s="33" t="s">
        <v>27</v>
      </c>
      <c r="AA210" s="30" t="s">
        <v>84</v>
      </c>
      <c r="AB210" s="78" t="s">
        <v>85</v>
      </c>
      <c r="AC210" s="31" t="s">
        <v>76</v>
      </c>
      <c r="AD210" s="31" t="s">
        <v>86</v>
      </c>
      <c r="AE210" s="79" t="s">
        <v>87</v>
      </c>
      <c r="AF210" s="79" t="s">
        <v>88</v>
      </c>
      <c r="AG210" s="79" t="s">
        <v>89</v>
      </c>
      <c r="AH210" s="79" t="s">
        <v>90</v>
      </c>
      <c r="AI210" s="79" t="s">
        <v>90</v>
      </c>
      <c r="AJ210" s="79" t="s">
        <v>90</v>
      </c>
      <c r="AK210" s="80"/>
      <c r="AL210" s="80"/>
      <c r="AM210" s="80"/>
    </row>
    <row r="211" spans="1:39" s="35" customFormat="1" ht="48" customHeight="1">
      <c r="A211" s="53"/>
      <c r="B211" s="28" t="s">
        <v>27</v>
      </c>
      <c r="C211" s="52" t="s">
        <v>435</v>
      </c>
      <c r="D211" s="52" t="s">
        <v>436</v>
      </c>
      <c r="E211" s="52" t="s">
        <v>129</v>
      </c>
      <c r="F211" s="52" t="s">
        <v>130</v>
      </c>
      <c r="G211" s="52" t="s">
        <v>445</v>
      </c>
      <c r="H211" s="47">
        <v>2035000</v>
      </c>
      <c r="I211" s="52" t="s">
        <v>86</v>
      </c>
      <c r="J211" s="29" t="s">
        <v>76</v>
      </c>
      <c r="K211" s="105" t="s">
        <v>446</v>
      </c>
      <c r="L211" s="226"/>
      <c r="M211" s="230"/>
      <c r="N211" s="31">
        <v>1</v>
      </c>
      <c r="O211" s="31">
        <v>1</v>
      </c>
      <c r="P211" s="73">
        <v>11</v>
      </c>
      <c r="Q211" s="74" t="s">
        <v>79</v>
      </c>
      <c r="R211" s="74" t="s">
        <v>80</v>
      </c>
      <c r="S211" s="81" t="s">
        <v>1</v>
      </c>
      <c r="T211" s="233"/>
      <c r="U211" s="232"/>
      <c r="V211" s="31" t="s">
        <v>76</v>
      </c>
      <c r="W211" s="31" t="s">
        <v>81</v>
      </c>
      <c r="X211" s="77" t="s">
        <v>82</v>
      </c>
      <c r="Y211" s="32" t="s">
        <v>83</v>
      </c>
      <c r="Z211" s="33" t="s">
        <v>27</v>
      </c>
      <c r="AA211" s="30" t="s">
        <v>84</v>
      </c>
      <c r="AB211" s="78" t="s">
        <v>85</v>
      </c>
      <c r="AC211" s="31" t="s">
        <v>76</v>
      </c>
      <c r="AD211" s="31" t="s">
        <v>86</v>
      </c>
      <c r="AE211" s="79" t="s">
        <v>87</v>
      </c>
      <c r="AF211" s="79" t="s">
        <v>88</v>
      </c>
      <c r="AG211" s="79" t="s">
        <v>89</v>
      </c>
      <c r="AH211" s="79" t="s">
        <v>90</v>
      </c>
      <c r="AI211" s="79" t="s">
        <v>90</v>
      </c>
      <c r="AJ211" s="79" t="s">
        <v>90</v>
      </c>
      <c r="AK211" s="80"/>
      <c r="AL211" s="80"/>
      <c r="AM211" s="80"/>
    </row>
    <row r="212" spans="1:39" s="35" customFormat="1" ht="48" customHeight="1">
      <c r="A212" s="53"/>
      <c r="B212" s="28" t="s">
        <v>27</v>
      </c>
      <c r="C212" s="52" t="s">
        <v>435</v>
      </c>
      <c r="D212" s="52" t="s">
        <v>436</v>
      </c>
      <c r="E212" s="52" t="s">
        <v>9</v>
      </c>
      <c r="F212" s="52" t="s">
        <v>133</v>
      </c>
      <c r="G212" s="52" t="s">
        <v>447</v>
      </c>
      <c r="H212" s="47">
        <v>13000000</v>
      </c>
      <c r="I212" s="52" t="s">
        <v>86</v>
      </c>
      <c r="J212" s="29" t="s">
        <v>76</v>
      </c>
      <c r="K212" s="71" t="s">
        <v>448</v>
      </c>
      <c r="L212" s="72" t="s">
        <v>449</v>
      </c>
      <c r="M212" s="52" t="str">
        <f>G212</f>
        <v>Prestar el servicio de mantenimiento para los equipos del  Laboratorio del Departamento de Física de la Universidad Pedagógica Nacional.</v>
      </c>
      <c r="N212" s="31">
        <v>1</v>
      </c>
      <c r="O212" s="31">
        <v>1</v>
      </c>
      <c r="P212" s="73">
        <v>11</v>
      </c>
      <c r="Q212" s="74" t="s">
        <v>79</v>
      </c>
      <c r="R212" s="74" t="s">
        <v>80</v>
      </c>
      <c r="S212" s="81" t="s">
        <v>1</v>
      </c>
      <c r="T212" s="75">
        <f>H212</f>
        <v>13000000</v>
      </c>
      <c r="U212" s="76">
        <f>T212</f>
        <v>13000000</v>
      </c>
      <c r="V212" s="31" t="s">
        <v>76</v>
      </c>
      <c r="W212" s="31" t="s">
        <v>81</v>
      </c>
      <c r="X212" s="77" t="s">
        <v>82</v>
      </c>
      <c r="Y212" s="32" t="s">
        <v>83</v>
      </c>
      <c r="Z212" s="33" t="s">
        <v>27</v>
      </c>
      <c r="AA212" s="30" t="s">
        <v>84</v>
      </c>
      <c r="AB212" s="78" t="s">
        <v>85</v>
      </c>
      <c r="AC212" s="31" t="s">
        <v>76</v>
      </c>
      <c r="AD212" s="31" t="s">
        <v>86</v>
      </c>
      <c r="AE212" s="79" t="s">
        <v>87</v>
      </c>
      <c r="AF212" s="79" t="s">
        <v>88</v>
      </c>
      <c r="AG212" s="79" t="s">
        <v>89</v>
      </c>
      <c r="AH212" s="79" t="s">
        <v>90</v>
      </c>
      <c r="AI212" s="79" t="s">
        <v>90</v>
      </c>
      <c r="AJ212" s="79" t="s">
        <v>90</v>
      </c>
      <c r="AK212" s="80"/>
      <c r="AL212" s="80"/>
      <c r="AM212" s="80"/>
    </row>
    <row r="213" spans="1:39" s="35" customFormat="1" ht="48" customHeight="1">
      <c r="A213" s="53"/>
      <c r="B213" s="28" t="s">
        <v>3</v>
      </c>
      <c r="C213" s="52" t="s">
        <v>450</v>
      </c>
      <c r="D213" s="52" t="s">
        <v>128</v>
      </c>
      <c r="E213" s="52" t="s">
        <v>129</v>
      </c>
      <c r="F213" s="52" t="s">
        <v>130</v>
      </c>
      <c r="G213" s="52" t="s">
        <v>451</v>
      </c>
      <c r="H213" s="47">
        <v>4263600</v>
      </c>
      <c r="I213" s="52" t="s">
        <v>86</v>
      </c>
      <c r="J213" s="29" t="s">
        <v>76</v>
      </c>
      <c r="K213" s="105" t="s">
        <v>452</v>
      </c>
      <c r="L213" s="225" t="s">
        <v>453</v>
      </c>
      <c r="M213" s="230" t="str">
        <f>G213</f>
        <v>Suministrar los elementos de limpieza y cafetería requeridos para los restaurantes y cafeterías de la Universidad Pedagógica Nacional</v>
      </c>
      <c r="N213" s="31">
        <v>1</v>
      </c>
      <c r="O213" s="31">
        <v>1</v>
      </c>
      <c r="P213" s="73">
        <v>11</v>
      </c>
      <c r="Q213" s="74" t="s">
        <v>79</v>
      </c>
      <c r="R213" s="74" t="s">
        <v>80</v>
      </c>
      <c r="S213" s="52" t="s">
        <v>1</v>
      </c>
      <c r="T213" s="233">
        <f>H213+H214</f>
        <v>92902590</v>
      </c>
      <c r="U213" s="232">
        <f>T213</f>
        <v>92902590</v>
      </c>
      <c r="V213" s="31" t="s">
        <v>76</v>
      </c>
      <c r="W213" s="31" t="s">
        <v>81</v>
      </c>
      <c r="X213" s="77" t="s">
        <v>82</v>
      </c>
      <c r="Y213" s="32" t="s">
        <v>83</v>
      </c>
      <c r="Z213" s="33" t="s">
        <v>3</v>
      </c>
      <c r="AA213" s="30" t="s">
        <v>84</v>
      </c>
      <c r="AB213" s="78" t="s">
        <v>85</v>
      </c>
      <c r="AC213" s="31" t="s">
        <v>76</v>
      </c>
      <c r="AD213" s="31" t="s">
        <v>86</v>
      </c>
      <c r="AE213" s="79" t="s">
        <v>87</v>
      </c>
      <c r="AF213" s="79" t="s">
        <v>88</v>
      </c>
      <c r="AG213" s="79" t="s">
        <v>89</v>
      </c>
      <c r="AH213" s="79" t="s">
        <v>90</v>
      </c>
      <c r="AI213" s="79" t="s">
        <v>90</v>
      </c>
      <c r="AJ213" s="79" t="s">
        <v>90</v>
      </c>
      <c r="AK213" s="80"/>
      <c r="AL213" s="80"/>
      <c r="AM213" s="80"/>
    </row>
    <row r="214" spans="1:39" s="35" customFormat="1" ht="48" customHeight="1">
      <c r="A214" s="53"/>
      <c r="B214" s="28" t="s">
        <v>3</v>
      </c>
      <c r="C214" s="52" t="s">
        <v>450</v>
      </c>
      <c r="D214" s="52" t="s">
        <v>128</v>
      </c>
      <c r="E214" s="52" t="s">
        <v>26</v>
      </c>
      <c r="F214" s="52" t="s">
        <v>18</v>
      </c>
      <c r="G214" s="52" t="s">
        <v>451</v>
      </c>
      <c r="H214" s="47">
        <v>88638990</v>
      </c>
      <c r="I214" s="52" t="s">
        <v>86</v>
      </c>
      <c r="J214" s="29" t="s">
        <v>76</v>
      </c>
      <c r="K214" s="105" t="s">
        <v>452</v>
      </c>
      <c r="L214" s="226"/>
      <c r="M214" s="230"/>
      <c r="N214" s="31">
        <v>1</v>
      </c>
      <c r="O214" s="31">
        <v>1</v>
      </c>
      <c r="P214" s="73">
        <v>11</v>
      </c>
      <c r="Q214" s="74" t="s">
        <v>79</v>
      </c>
      <c r="R214" s="74" t="s">
        <v>80</v>
      </c>
      <c r="S214" s="52" t="s">
        <v>1</v>
      </c>
      <c r="T214" s="233"/>
      <c r="U214" s="232"/>
      <c r="V214" s="31" t="s">
        <v>76</v>
      </c>
      <c r="W214" s="31" t="s">
        <v>81</v>
      </c>
      <c r="X214" s="77" t="s">
        <v>82</v>
      </c>
      <c r="Y214" s="32" t="s">
        <v>83</v>
      </c>
      <c r="Z214" s="33" t="s">
        <v>3</v>
      </c>
      <c r="AA214" s="30" t="s">
        <v>84</v>
      </c>
      <c r="AB214" s="78" t="s">
        <v>85</v>
      </c>
      <c r="AC214" s="31" t="s">
        <v>76</v>
      </c>
      <c r="AD214" s="31" t="s">
        <v>86</v>
      </c>
      <c r="AE214" s="79" t="s">
        <v>87</v>
      </c>
      <c r="AF214" s="79" t="s">
        <v>88</v>
      </c>
      <c r="AG214" s="79" t="s">
        <v>89</v>
      </c>
      <c r="AH214" s="79" t="s">
        <v>90</v>
      </c>
      <c r="AI214" s="79" t="s">
        <v>90</v>
      </c>
      <c r="AJ214" s="79" t="s">
        <v>90</v>
      </c>
      <c r="AK214" s="80"/>
      <c r="AL214" s="80"/>
      <c r="AM214" s="80"/>
    </row>
    <row r="215" spans="1:39" s="35" customFormat="1" ht="48" customHeight="1">
      <c r="A215" s="53"/>
      <c r="B215" s="28" t="s">
        <v>3</v>
      </c>
      <c r="C215" s="52" t="s">
        <v>151</v>
      </c>
      <c r="D215" s="52" t="s">
        <v>128</v>
      </c>
      <c r="E215" s="52" t="s">
        <v>4</v>
      </c>
      <c r="F215" s="52" t="s">
        <v>6</v>
      </c>
      <c r="G215" s="52" t="s">
        <v>454</v>
      </c>
      <c r="H215" s="47">
        <v>74363705</v>
      </c>
      <c r="I215" s="52" t="s">
        <v>86</v>
      </c>
      <c r="J215" s="29" t="s">
        <v>76</v>
      </c>
      <c r="K215" s="71" t="s">
        <v>455</v>
      </c>
      <c r="L215" s="72" t="s">
        <v>456</v>
      </c>
      <c r="M215" s="52" t="str">
        <f t="shared" ref="M215:M231" si="16">G215</f>
        <v>Prestar el servicio de transporte de alimentos, para los restaurantes y cafeterías de la Universidad Pedagógica Nacional.</v>
      </c>
      <c r="N215" s="31">
        <v>1</v>
      </c>
      <c r="O215" s="31">
        <v>1</v>
      </c>
      <c r="P215" s="73">
        <v>11</v>
      </c>
      <c r="Q215" s="74" t="s">
        <v>79</v>
      </c>
      <c r="R215" s="74" t="s">
        <v>80</v>
      </c>
      <c r="S215" s="81" t="s">
        <v>1</v>
      </c>
      <c r="T215" s="75">
        <f>H215</f>
        <v>74363705</v>
      </c>
      <c r="U215" s="76">
        <f>T215</f>
        <v>74363705</v>
      </c>
      <c r="V215" s="31" t="s">
        <v>76</v>
      </c>
      <c r="W215" s="31" t="s">
        <v>81</v>
      </c>
      <c r="X215" s="77" t="s">
        <v>82</v>
      </c>
      <c r="Y215" s="32" t="s">
        <v>83</v>
      </c>
      <c r="Z215" s="33" t="s">
        <v>3</v>
      </c>
      <c r="AA215" s="30" t="s">
        <v>84</v>
      </c>
      <c r="AB215" s="78" t="s">
        <v>85</v>
      </c>
      <c r="AC215" s="31" t="s">
        <v>76</v>
      </c>
      <c r="AD215" s="31" t="s">
        <v>86</v>
      </c>
      <c r="AE215" s="79" t="s">
        <v>87</v>
      </c>
      <c r="AF215" s="79" t="s">
        <v>88</v>
      </c>
      <c r="AG215" s="79" t="s">
        <v>89</v>
      </c>
      <c r="AH215" s="79" t="s">
        <v>90</v>
      </c>
      <c r="AI215" s="79" t="s">
        <v>90</v>
      </c>
      <c r="AJ215" s="79" t="s">
        <v>90</v>
      </c>
      <c r="AK215" s="80"/>
      <c r="AL215" s="80"/>
      <c r="AM215" s="80"/>
    </row>
    <row r="216" spans="1:39" s="35" customFormat="1" ht="48" customHeight="1">
      <c r="A216" s="53"/>
      <c r="B216" s="28" t="s">
        <v>3</v>
      </c>
      <c r="C216" s="52" t="s">
        <v>151</v>
      </c>
      <c r="D216" s="52" t="s">
        <v>128</v>
      </c>
      <c r="E216" s="52" t="s">
        <v>11</v>
      </c>
      <c r="F216" s="52" t="s">
        <v>12</v>
      </c>
      <c r="G216" s="52" t="s">
        <v>457</v>
      </c>
      <c r="H216" s="47">
        <v>41788766</v>
      </c>
      <c r="I216" s="52" t="s">
        <v>86</v>
      </c>
      <c r="J216" s="29" t="s">
        <v>76</v>
      </c>
      <c r="K216" s="71" t="s">
        <v>458</v>
      </c>
      <c r="L216" s="72">
        <v>76121600</v>
      </c>
      <c r="M216" s="52" t="str">
        <f t="shared" si="16"/>
        <v>Prestar el servicio para la recolección, transporte y disposición final de residuos sólidos orgánicos generados en los restaurantes y cafeterías de acuerdo a los horarios establecidos por la Universidad en las instalaciones de la UPN</v>
      </c>
      <c r="N216" s="31">
        <v>1</v>
      </c>
      <c r="O216" s="31">
        <v>1</v>
      </c>
      <c r="P216" s="73">
        <v>11</v>
      </c>
      <c r="Q216" s="74" t="s">
        <v>79</v>
      </c>
      <c r="R216" s="74" t="s">
        <v>80</v>
      </c>
      <c r="S216" s="52" t="s">
        <v>14</v>
      </c>
      <c r="T216" s="75">
        <f>H216</f>
        <v>41788766</v>
      </c>
      <c r="U216" s="76">
        <f>T216</f>
        <v>41788766</v>
      </c>
      <c r="V216" s="31" t="s">
        <v>76</v>
      </c>
      <c r="W216" s="31" t="s">
        <v>81</v>
      </c>
      <c r="X216" s="77" t="s">
        <v>82</v>
      </c>
      <c r="Y216" s="32" t="s">
        <v>83</v>
      </c>
      <c r="Z216" s="33" t="s">
        <v>3</v>
      </c>
      <c r="AA216" s="30" t="s">
        <v>84</v>
      </c>
      <c r="AB216" s="78" t="s">
        <v>85</v>
      </c>
      <c r="AC216" s="31" t="s">
        <v>76</v>
      </c>
      <c r="AD216" s="31" t="s">
        <v>86</v>
      </c>
      <c r="AE216" s="79" t="s">
        <v>87</v>
      </c>
      <c r="AF216" s="79" t="s">
        <v>88</v>
      </c>
      <c r="AG216" s="79" t="s">
        <v>89</v>
      </c>
      <c r="AH216" s="79" t="s">
        <v>90</v>
      </c>
      <c r="AI216" s="79" t="s">
        <v>90</v>
      </c>
      <c r="AJ216" s="79" t="s">
        <v>90</v>
      </c>
      <c r="AK216" s="80"/>
      <c r="AL216" s="80"/>
      <c r="AM216" s="80"/>
    </row>
    <row r="217" spans="1:39" s="38" customFormat="1" ht="48" customHeight="1">
      <c r="A217" s="53"/>
      <c r="B217" s="28" t="s">
        <v>3</v>
      </c>
      <c r="C217" s="52" t="s">
        <v>151</v>
      </c>
      <c r="D217" s="52" t="s">
        <v>128</v>
      </c>
      <c r="E217" s="52" t="s">
        <v>9</v>
      </c>
      <c r="F217" s="52" t="s">
        <v>133</v>
      </c>
      <c r="G217" s="52" t="s">
        <v>459</v>
      </c>
      <c r="H217" s="47">
        <v>101418964</v>
      </c>
      <c r="I217" s="52" t="s">
        <v>86</v>
      </c>
      <c r="J217" s="29" t="s">
        <v>76</v>
      </c>
      <c r="K217" s="71" t="s">
        <v>460</v>
      </c>
      <c r="L217" s="72">
        <v>73152100</v>
      </c>
      <c r="M217" s="52" t="str">
        <f t="shared" si="16"/>
        <v>Realizar el mantenimiento preventivo y correctivo para los equipos del Restaurante</v>
      </c>
      <c r="N217" s="31">
        <v>1</v>
      </c>
      <c r="O217" s="31">
        <v>1</v>
      </c>
      <c r="P217" s="73">
        <v>11</v>
      </c>
      <c r="Q217" s="74" t="s">
        <v>79</v>
      </c>
      <c r="R217" s="74" t="s">
        <v>80</v>
      </c>
      <c r="S217" s="52" t="s">
        <v>1</v>
      </c>
      <c r="T217" s="75">
        <f>H217</f>
        <v>101418964</v>
      </c>
      <c r="U217" s="76">
        <f>T217</f>
        <v>101418964</v>
      </c>
      <c r="V217" s="31" t="s">
        <v>76</v>
      </c>
      <c r="W217" s="31" t="s">
        <v>81</v>
      </c>
      <c r="X217" s="77" t="s">
        <v>82</v>
      </c>
      <c r="Y217" s="32" t="s">
        <v>83</v>
      </c>
      <c r="Z217" s="33" t="s">
        <v>3</v>
      </c>
      <c r="AA217" s="30" t="s">
        <v>84</v>
      </c>
      <c r="AB217" s="78" t="s">
        <v>85</v>
      </c>
      <c r="AC217" s="31" t="s">
        <v>76</v>
      </c>
      <c r="AD217" s="31" t="s">
        <v>86</v>
      </c>
      <c r="AE217" s="79" t="s">
        <v>87</v>
      </c>
      <c r="AF217" s="79" t="s">
        <v>88</v>
      </c>
      <c r="AG217" s="79" t="s">
        <v>89</v>
      </c>
      <c r="AH217" s="79" t="s">
        <v>90</v>
      </c>
      <c r="AI217" s="79" t="s">
        <v>90</v>
      </c>
      <c r="AJ217" s="79" t="s">
        <v>90</v>
      </c>
      <c r="AK217" s="86"/>
      <c r="AL217" s="86"/>
      <c r="AM217" s="86"/>
    </row>
    <row r="218" spans="1:39" s="35" customFormat="1" ht="48" customHeight="1">
      <c r="A218" s="53"/>
      <c r="B218" s="28" t="s">
        <v>3</v>
      </c>
      <c r="C218" s="52" t="s">
        <v>151</v>
      </c>
      <c r="D218" s="52" t="s">
        <v>128</v>
      </c>
      <c r="E218" s="52" t="s">
        <v>117</v>
      </c>
      <c r="F218" s="52" t="s">
        <v>713</v>
      </c>
      <c r="G218" s="52" t="s">
        <v>697</v>
      </c>
      <c r="H218" s="47">
        <v>46588965</v>
      </c>
      <c r="I218" s="52" t="s">
        <v>86</v>
      </c>
      <c r="J218" s="29" t="s">
        <v>429</v>
      </c>
      <c r="K218" s="71" t="s">
        <v>461</v>
      </c>
      <c r="L218" s="72" t="s">
        <v>671</v>
      </c>
      <c r="M218" s="52" t="str">
        <f t="shared" si="16"/>
        <v>Aduirir dos mesas mostrador autoservicio a vapor para el restaurante de la instalación de la calle 72 de la Universidad Pedagógica Nacional.</v>
      </c>
      <c r="N218" s="31">
        <v>1</v>
      </c>
      <c r="O218" s="31">
        <v>1</v>
      </c>
      <c r="P218" s="73">
        <v>11</v>
      </c>
      <c r="Q218" s="74" t="s">
        <v>79</v>
      </c>
      <c r="R218" s="74" t="s">
        <v>80</v>
      </c>
      <c r="S218" s="81" t="s">
        <v>1</v>
      </c>
      <c r="T218" s="75">
        <f t="shared" ref="T218:T230" si="17">H218</f>
        <v>46588965</v>
      </c>
      <c r="U218" s="76">
        <f t="shared" ref="U218:U231" si="18">T218</f>
        <v>46588965</v>
      </c>
      <c r="V218" s="31" t="s">
        <v>76</v>
      </c>
      <c r="W218" s="31" t="s">
        <v>81</v>
      </c>
      <c r="X218" s="77" t="s">
        <v>82</v>
      </c>
      <c r="Y218" s="32" t="s">
        <v>83</v>
      </c>
      <c r="Z218" s="33" t="s">
        <v>3</v>
      </c>
      <c r="AA218" s="30" t="s">
        <v>84</v>
      </c>
      <c r="AB218" s="78" t="s">
        <v>85</v>
      </c>
      <c r="AC218" s="31" t="s">
        <v>76</v>
      </c>
      <c r="AD218" s="31" t="s">
        <v>86</v>
      </c>
      <c r="AE218" s="79" t="s">
        <v>87</v>
      </c>
      <c r="AF218" s="79" t="s">
        <v>88</v>
      </c>
      <c r="AG218" s="79" t="s">
        <v>89</v>
      </c>
      <c r="AH218" s="79" t="s">
        <v>90</v>
      </c>
      <c r="AI218" s="79" t="s">
        <v>90</v>
      </c>
      <c r="AJ218" s="79" t="s">
        <v>90</v>
      </c>
      <c r="AK218" s="80"/>
      <c r="AL218" s="80"/>
      <c r="AM218" s="80"/>
    </row>
    <row r="219" spans="1:39" s="35" customFormat="1" ht="48" customHeight="1">
      <c r="A219" s="53"/>
      <c r="B219" s="28" t="s">
        <v>3</v>
      </c>
      <c r="C219" s="52" t="s">
        <v>151</v>
      </c>
      <c r="D219" s="52" t="s">
        <v>128</v>
      </c>
      <c r="E219" s="52" t="s">
        <v>26</v>
      </c>
      <c r="F219" s="52" t="s">
        <v>18</v>
      </c>
      <c r="G219" s="52" t="s">
        <v>462</v>
      </c>
      <c r="H219" s="47">
        <f>73640000-2962000</f>
        <v>70678000</v>
      </c>
      <c r="I219" s="52" t="s">
        <v>86</v>
      </c>
      <c r="J219" s="29" t="s">
        <v>76</v>
      </c>
      <c r="K219" s="71" t="s">
        <v>463</v>
      </c>
      <c r="L219" s="72" t="s">
        <v>464</v>
      </c>
      <c r="M219" s="52" t="str">
        <f>G219</f>
        <v>Adquirir menaje para el restaurante  de la Universidad Pedagógica Nacional.</v>
      </c>
      <c r="N219" s="31">
        <v>1</v>
      </c>
      <c r="O219" s="31">
        <v>1</v>
      </c>
      <c r="P219" s="73">
        <v>11</v>
      </c>
      <c r="Q219" s="74" t="s">
        <v>79</v>
      </c>
      <c r="R219" s="74" t="s">
        <v>80</v>
      </c>
      <c r="S219" s="52" t="s">
        <v>226</v>
      </c>
      <c r="T219" s="75">
        <f>H219</f>
        <v>70678000</v>
      </c>
      <c r="U219" s="76">
        <f>T219</f>
        <v>70678000</v>
      </c>
      <c r="V219" s="31" t="s">
        <v>76</v>
      </c>
      <c r="W219" s="31" t="s">
        <v>81</v>
      </c>
      <c r="X219" s="77" t="s">
        <v>82</v>
      </c>
      <c r="Y219" s="32" t="s">
        <v>83</v>
      </c>
      <c r="Z219" s="33" t="s">
        <v>3</v>
      </c>
      <c r="AA219" s="30" t="s">
        <v>84</v>
      </c>
      <c r="AB219" s="78" t="s">
        <v>85</v>
      </c>
      <c r="AC219" s="31" t="s">
        <v>76</v>
      </c>
      <c r="AD219" s="31" t="s">
        <v>86</v>
      </c>
      <c r="AE219" s="79" t="s">
        <v>87</v>
      </c>
      <c r="AF219" s="79" t="s">
        <v>88</v>
      </c>
      <c r="AG219" s="79" t="s">
        <v>89</v>
      </c>
      <c r="AH219" s="79" t="s">
        <v>90</v>
      </c>
      <c r="AI219" s="79" t="s">
        <v>90</v>
      </c>
      <c r="AJ219" s="79" t="s">
        <v>90</v>
      </c>
      <c r="AK219" s="80"/>
      <c r="AL219" s="80"/>
      <c r="AM219" s="80"/>
    </row>
    <row r="220" spans="1:39" s="35" customFormat="1" ht="48" customHeight="1">
      <c r="A220" s="53"/>
      <c r="B220" s="28" t="s">
        <v>3</v>
      </c>
      <c r="C220" s="52" t="s">
        <v>151</v>
      </c>
      <c r="D220" s="52" t="s">
        <v>128</v>
      </c>
      <c r="E220" s="52" t="s">
        <v>129</v>
      </c>
      <c r="F220" s="52" t="s">
        <v>130</v>
      </c>
      <c r="G220" s="52" t="s">
        <v>462</v>
      </c>
      <c r="H220" s="47">
        <v>2962000</v>
      </c>
      <c r="I220" s="52" t="s">
        <v>86</v>
      </c>
      <c r="J220" s="29" t="s">
        <v>76</v>
      </c>
      <c r="K220" s="71" t="s">
        <v>463</v>
      </c>
      <c r="L220" s="72" t="s">
        <v>464</v>
      </c>
      <c r="M220" s="52" t="str">
        <f t="shared" si="16"/>
        <v>Adquirir menaje para el restaurante  de la Universidad Pedagógica Nacional.</v>
      </c>
      <c r="N220" s="31">
        <v>1</v>
      </c>
      <c r="O220" s="31">
        <v>1</v>
      </c>
      <c r="P220" s="73">
        <v>11</v>
      </c>
      <c r="Q220" s="74" t="s">
        <v>79</v>
      </c>
      <c r="R220" s="74" t="s">
        <v>80</v>
      </c>
      <c r="S220" s="52" t="s">
        <v>226</v>
      </c>
      <c r="T220" s="75">
        <f t="shared" si="17"/>
        <v>2962000</v>
      </c>
      <c r="U220" s="76">
        <f t="shared" si="18"/>
        <v>2962000</v>
      </c>
      <c r="V220" s="31" t="s">
        <v>76</v>
      </c>
      <c r="W220" s="31" t="s">
        <v>81</v>
      </c>
      <c r="X220" s="77" t="s">
        <v>82</v>
      </c>
      <c r="Y220" s="32" t="s">
        <v>83</v>
      </c>
      <c r="Z220" s="33" t="s">
        <v>3</v>
      </c>
      <c r="AA220" s="30" t="s">
        <v>84</v>
      </c>
      <c r="AB220" s="78" t="s">
        <v>85</v>
      </c>
      <c r="AC220" s="31" t="s">
        <v>76</v>
      </c>
      <c r="AD220" s="31" t="s">
        <v>86</v>
      </c>
      <c r="AE220" s="79" t="s">
        <v>87</v>
      </c>
      <c r="AF220" s="79" t="s">
        <v>88</v>
      </c>
      <c r="AG220" s="79" t="s">
        <v>89</v>
      </c>
      <c r="AH220" s="79" t="s">
        <v>90</v>
      </c>
      <c r="AI220" s="79" t="s">
        <v>90</v>
      </c>
      <c r="AJ220" s="79" t="s">
        <v>90</v>
      </c>
      <c r="AK220" s="80"/>
      <c r="AL220" s="80"/>
      <c r="AM220" s="80"/>
    </row>
    <row r="221" spans="1:39" s="35" customFormat="1" ht="48" customHeight="1">
      <c r="A221" s="53"/>
      <c r="B221" s="28" t="s">
        <v>3</v>
      </c>
      <c r="C221" s="52" t="s">
        <v>465</v>
      </c>
      <c r="D221" s="52" t="s">
        <v>128</v>
      </c>
      <c r="E221" s="52" t="s">
        <v>125</v>
      </c>
      <c r="F221" s="52" t="s">
        <v>126</v>
      </c>
      <c r="G221" s="52" t="s">
        <v>466</v>
      </c>
      <c r="H221" s="47">
        <f>97540840-2969000</f>
        <v>94571840</v>
      </c>
      <c r="I221" s="52" t="s">
        <v>86</v>
      </c>
      <c r="J221" s="29" t="s">
        <v>76</v>
      </c>
      <c r="K221" s="71" t="s">
        <v>467</v>
      </c>
      <c r="L221" s="72" t="s">
        <v>468</v>
      </c>
      <c r="M221" s="52" t="str">
        <f t="shared" si="16"/>
        <v>Adquirir los uniformes para los estudiantes y funcionarios que representan a la Universidad Pedagógica Nacional en los encuentros deportivos.</v>
      </c>
      <c r="N221" s="31">
        <v>1</v>
      </c>
      <c r="O221" s="31">
        <v>1</v>
      </c>
      <c r="P221" s="73">
        <v>11</v>
      </c>
      <c r="Q221" s="74" t="s">
        <v>79</v>
      </c>
      <c r="R221" s="74" t="s">
        <v>80</v>
      </c>
      <c r="S221" s="81" t="s">
        <v>1</v>
      </c>
      <c r="T221" s="75">
        <f t="shared" si="17"/>
        <v>94571840</v>
      </c>
      <c r="U221" s="76">
        <f>T221</f>
        <v>94571840</v>
      </c>
      <c r="V221" s="31" t="s">
        <v>76</v>
      </c>
      <c r="W221" s="31" t="s">
        <v>81</v>
      </c>
      <c r="X221" s="77" t="s">
        <v>82</v>
      </c>
      <c r="Y221" s="32" t="s">
        <v>83</v>
      </c>
      <c r="Z221" s="33" t="s">
        <v>3</v>
      </c>
      <c r="AA221" s="30" t="s">
        <v>84</v>
      </c>
      <c r="AB221" s="78" t="s">
        <v>85</v>
      </c>
      <c r="AC221" s="31" t="s">
        <v>76</v>
      </c>
      <c r="AD221" s="31" t="s">
        <v>86</v>
      </c>
      <c r="AE221" s="79" t="s">
        <v>87</v>
      </c>
      <c r="AF221" s="79" t="s">
        <v>88</v>
      </c>
      <c r="AG221" s="79" t="s">
        <v>89</v>
      </c>
      <c r="AH221" s="79" t="s">
        <v>90</v>
      </c>
      <c r="AI221" s="79" t="s">
        <v>90</v>
      </c>
      <c r="AJ221" s="79" t="s">
        <v>90</v>
      </c>
      <c r="AK221" s="80"/>
      <c r="AL221" s="80"/>
      <c r="AM221" s="80"/>
    </row>
    <row r="222" spans="1:39" s="35" customFormat="1" ht="48" customHeight="1">
      <c r="A222" s="53"/>
      <c r="B222" s="28" t="s">
        <v>3</v>
      </c>
      <c r="C222" s="52" t="s">
        <v>465</v>
      </c>
      <c r="D222" s="52" t="s">
        <v>128</v>
      </c>
      <c r="E222" s="52" t="s">
        <v>11</v>
      </c>
      <c r="F222" s="52" t="s">
        <v>12</v>
      </c>
      <c r="G222" s="52" t="s">
        <v>469</v>
      </c>
      <c r="H222" s="47">
        <v>567000</v>
      </c>
      <c r="I222" s="52" t="s">
        <v>76</v>
      </c>
      <c r="J222" s="29" t="s">
        <v>76</v>
      </c>
      <c r="K222" s="71" t="s">
        <v>144</v>
      </c>
      <c r="L222" s="72" t="s">
        <v>78</v>
      </c>
      <c r="M222" s="52" t="str">
        <f>G222</f>
        <v>Amparar el pago de la inscripción juegos Distritales  -  ASCUN.</v>
      </c>
      <c r="N222" s="31">
        <v>1</v>
      </c>
      <c r="O222" s="31">
        <v>1</v>
      </c>
      <c r="P222" s="73">
        <v>11</v>
      </c>
      <c r="Q222" s="74" t="s">
        <v>79</v>
      </c>
      <c r="R222" s="74" t="s">
        <v>80</v>
      </c>
      <c r="S222" s="52" t="s">
        <v>14</v>
      </c>
      <c r="T222" s="75">
        <f>H222</f>
        <v>567000</v>
      </c>
      <c r="U222" s="76">
        <f>T222</f>
        <v>567000</v>
      </c>
      <c r="V222" s="31" t="s">
        <v>76</v>
      </c>
      <c r="W222" s="31" t="s">
        <v>81</v>
      </c>
      <c r="X222" s="77" t="s">
        <v>82</v>
      </c>
      <c r="Y222" s="32" t="s">
        <v>83</v>
      </c>
      <c r="Z222" s="33" t="s">
        <v>3</v>
      </c>
      <c r="AA222" s="30" t="s">
        <v>84</v>
      </c>
      <c r="AB222" s="78" t="s">
        <v>85</v>
      </c>
      <c r="AC222" s="31" t="s">
        <v>76</v>
      </c>
      <c r="AD222" s="31" t="s">
        <v>86</v>
      </c>
      <c r="AE222" s="79" t="s">
        <v>87</v>
      </c>
      <c r="AF222" s="79" t="s">
        <v>88</v>
      </c>
      <c r="AG222" s="79" t="s">
        <v>89</v>
      </c>
      <c r="AH222" s="79" t="s">
        <v>90</v>
      </c>
      <c r="AI222" s="79" t="s">
        <v>90</v>
      </c>
      <c r="AJ222" s="79" t="s">
        <v>90</v>
      </c>
      <c r="AK222" s="80"/>
      <c r="AL222" s="80"/>
      <c r="AM222" s="80"/>
    </row>
    <row r="223" spans="1:39" s="35" customFormat="1" ht="48" customHeight="1">
      <c r="A223" s="53"/>
      <c r="B223" s="28" t="s">
        <v>3</v>
      </c>
      <c r="C223" s="52" t="s">
        <v>465</v>
      </c>
      <c r="D223" s="52" t="s">
        <v>128</v>
      </c>
      <c r="E223" s="52" t="s">
        <v>11</v>
      </c>
      <c r="F223" s="52" t="s">
        <v>12</v>
      </c>
      <c r="G223" s="52" t="s">
        <v>469</v>
      </c>
      <c r="H223" s="47">
        <v>7969000</v>
      </c>
      <c r="I223" s="52" t="s">
        <v>76</v>
      </c>
      <c r="J223" s="29" t="s">
        <v>76</v>
      </c>
      <c r="K223" s="71" t="s">
        <v>144</v>
      </c>
      <c r="L223" s="72" t="s">
        <v>78</v>
      </c>
      <c r="M223" s="52" t="str">
        <f>G223</f>
        <v>Amparar el pago de la inscripción juegos Distritales  -  ASCUN.</v>
      </c>
      <c r="N223" s="31">
        <v>1</v>
      </c>
      <c r="O223" s="31">
        <v>1</v>
      </c>
      <c r="P223" s="73">
        <v>11</v>
      </c>
      <c r="Q223" s="74" t="s">
        <v>79</v>
      </c>
      <c r="R223" s="74" t="s">
        <v>80</v>
      </c>
      <c r="S223" s="52" t="s">
        <v>1</v>
      </c>
      <c r="T223" s="75">
        <f>H223</f>
        <v>7969000</v>
      </c>
      <c r="U223" s="76">
        <f>T223</f>
        <v>7969000</v>
      </c>
      <c r="V223" s="31" t="s">
        <v>76</v>
      </c>
      <c r="W223" s="31" t="s">
        <v>81</v>
      </c>
      <c r="X223" s="77" t="s">
        <v>82</v>
      </c>
      <c r="Y223" s="32" t="s">
        <v>83</v>
      </c>
      <c r="Z223" s="33" t="s">
        <v>3</v>
      </c>
      <c r="AA223" s="30" t="s">
        <v>84</v>
      </c>
      <c r="AB223" s="78" t="s">
        <v>85</v>
      </c>
      <c r="AC223" s="31" t="s">
        <v>76</v>
      </c>
      <c r="AD223" s="31" t="s">
        <v>86</v>
      </c>
      <c r="AE223" s="79" t="s">
        <v>87</v>
      </c>
      <c r="AF223" s="79" t="s">
        <v>88</v>
      </c>
      <c r="AG223" s="79" t="s">
        <v>89</v>
      </c>
      <c r="AH223" s="79" t="s">
        <v>90</v>
      </c>
      <c r="AI223" s="79" t="s">
        <v>90</v>
      </c>
      <c r="AJ223" s="79" t="s">
        <v>90</v>
      </c>
      <c r="AK223" s="80"/>
      <c r="AL223" s="80"/>
      <c r="AM223" s="80"/>
    </row>
    <row r="224" spans="1:39" s="35" customFormat="1" ht="26.25" customHeight="1">
      <c r="A224" s="53"/>
      <c r="B224" s="28" t="s">
        <v>3</v>
      </c>
      <c r="C224" s="52" t="s">
        <v>465</v>
      </c>
      <c r="D224" s="52" t="s">
        <v>128</v>
      </c>
      <c r="E224" s="52" t="s">
        <v>11</v>
      </c>
      <c r="F224" s="52" t="s">
        <v>12</v>
      </c>
      <c r="G224" s="52" t="s">
        <v>469</v>
      </c>
      <c r="H224" s="47">
        <f>24433000</f>
        <v>24433000</v>
      </c>
      <c r="I224" s="52" t="s">
        <v>76</v>
      </c>
      <c r="J224" s="29" t="s">
        <v>76</v>
      </c>
      <c r="K224" s="71" t="s">
        <v>144</v>
      </c>
      <c r="L224" s="72" t="s">
        <v>78</v>
      </c>
      <c r="M224" s="52" t="str">
        <f t="shared" si="16"/>
        <v>Amparar el pago de la inscripción juegos Distritales  -  ASCUN.</v>
      </c>
      <c r="N224" s="31">
        <v>1</v>
      </c>
      <c r="O224" s="31">
        <v>1</v>
      </c>
      <c r="P224" s="73">
        <v>11</v>
      </c>
      <c r="Q224" s="74" t="s">
        <v>79</v>
      </c>
      <c r="R224" s="74" t="s">
        <v>80</v>
      </c>
      <c r="S224" s="52" t="s">
        <v>5</v>
      </c>
      <c r="T224" s="75">
        <f t="shared" si="17"/>
        <v>24433000</v>
      </c>
      <c r="U224" s="76">
        <f t="shared" si="18"/>
        <v>24433000</v>
      </c>
      <c r="V224" s="31" t="s">
        <v>76</v>
      </c>
      <c r="W224" s="31" t="s">
        <v>81</v>
      </c>
      <c r="X224" s="77" t="s">
        <v>82</v>
      </c>
      <c r="Y224" s="32" t="s">
        <v>83</v>
      </c>
      <c r="Z224" s="33" t="s">
        <v>3</v>
      </c>
      <c r="AA224" s="30" t="s">
        <v>84</v>
      </c>
      <c r="AB224" s="78" t="s">
        <v>85</v>
      </c>
      <c r="AC224" s="31" t="s">
        <v>76</v>
      </c>
      <c r="AD224" s="31" t="s">
        <v>86</v>
      </c>
      <c r="AE224" s="79" t="s">
        <v>87</v>
      </c>
      <c r="AF224" s="79" t="s">
        <v>88</v>
      </c>
      <c r="AG224" s="79" t="s">
        <v>89</v>
      </c>
      <c r="AH224" s="79" t="s">
        <v>90</v>
      </c>
      <c r="AI224" s="79" t="s">
        <v>90</v>
      </c>
      <c r="AJ224" s="79" t="s">
        <v>90</v>
      </c>
      <c r="AK224" s="80"/>
      <c r="AL224" s="80"/>
      <c r="AM224" s="80"/>
    </row>
    <row r="225" spans="1:39" s="35" customFormat="1" ht="26.25" customHeight="1">
      <c r="A225" s="53"/>
      <c r="B225" s="28" t="s">
        <v>3</v>
      </c>
      <c r="C225" s="52" t="s">
        <v>465</v>
      </c>
      <c r="D225" s="52" t="s">
        <v>128</v>
      </c>
      <c r="E225" s="52" t="s">
        <v>11</v>
      </c>
      <c r="F225" s="52" t="s">
        <v>12</v>
      </c>
      <c r="G225" s="52" t="s">
        <v>470</v>
      </c>
      <c r="H225" s="47">
        <v>20000000</v>
      </c>
      <c r="I225" s="52" t="s">
        <v>76</v>
      </c>
      <c r="J225" s="29" t="s">
        <v>76</v>
      </c>
      <c r="K225" s="71" t="s">
        <v>144</v>
      </c>
      <c r="L225" s="72" t="s">
        <v>78</v>
      </c>
      <c r="M225" s="52" t="str">
        <f t="shared" si="16"/>
        <v>Amparar el pago de la inscripción juegos Nacionales -  ASCUN.</v>
      </c>
      <c r="N225" s="31">
        <v>1</v>
      </c>
      <c r="O225" s="31">
        <v>1</v>
      </c>
      <c r="P225" s="73">
        <v>11</v>
      </c>
      <c r="Q225" s="74" t="s">
        <v>79</v>
      </c>
      <c r="R225" s="74" t="s">
        <v>80</v>
      </c>
      <c r="S225" s="52" t="s">
        <v>14</v>
      </c>
      <c r="T225" s="75">
        <f t="shared" si="17"/>
        <v>20000000</v>
      </c>
      <c r="U225" s="76">
        <f t="shared" si="18"/>
        <v>20000000</v>
      </c>
      <c r="V225" s="31" t="s">
        <v>76</v>
      </c>
      <c r="W225" s="31" t="s">
        <v>81</v>
      </c>
      <c r="X225" s="77" t="s">
        <v>82</v>
      </c>
      <c r="Y225" s="32" t="s">
        <v>83</v>
      </c>
      <c r="Z225" s="33" t="s">
        <v>3</v>
      </c>
      <c r="AA225" s="30" t="s">
        <v>84</v>
      </c>
      <c r="AB225" s="78" t="s">
        <v>85</v>
      </c>
      <c r="AC225" s="31" t="s">
        <v>76</v>
      </c>
      <c r="AD225" s="31" t="s">
        <v>86</v>
      </c>
      <c r="AE225" s="79" t="s">
        <v>87</v>
      </c>
      <c r="AF225" s="79" t="s">
        <v>88</v>
      </c>
      <c r="AG225" s="79" t="s">
        <v>89</v>
      </c>
      <c r="AH225" s="79" t="s">
        <v>90</v>
      </c>
      <c r="AI225" s="79" t="s">
        <v>90</v>
      </c>
      <c r="AJ225" s="79" t="s">
        <v>90</v>
      </c>
      <c r="AK225" s="80"/>
      <c r="AL225" s="80"/>
      <c r="AM225" s="80"/>
    </row>
    <row r="226" spans="1:39" s="88" customFormat="1" ht="48" customHeight="1">
      <c r="A226" s="53"/>
      <c r="B226" s="28" t="s">
        <v>3</v>
      </c>
      <c r="C226" s="52" t="s">
        <v>465</v>
      </c>
      <c r="D226" s="52" t="s">
        <v>128</v>
      </c>
      <c r="E226" s="52" t="s">
        <v>11</v>
      </c>
      <c r="F226" s="52" t="s">
        <v>12</v>
      </c>
      <c r="G226" s="87" t="s">
        <v>471</v>
      </c>
      <c r="H226" s="47">
        <v>25000000</v>
      </c>
      <c r="I226" s="52" t="s">
        <v>86</v>
      </c>
      <c r="J226" s="29" t="s">
        <v>76</v>
      </c>
      <c r="K226" s="71" t="s">
        <v>472</v>
      </c>
      <c r="L226" s="72" t="s">
        <v>672</v>
      </c>
      <c r="M226" s="87" t="str">
        <f t="shared" si="16"/>
        <v xml:space="preserve">Prestar los servicios para atender todas las actividades relacionadas con la participación de la delegación deportiva de la Universidad Pedagógica Nacional, en la final de los juegos Universitarios Cerros </v>
      </c>
      <c r="N226" s="31">
        <v>1</v>
      </c>
      <c r="O226" s="31">
        <v>1</v>
      </c>
      <c r="P226" s="73">
        <v>11</v>
      </c>
      <c r="Q226" s="74" t="s">
        <v>79</v>
      </c>
      <c r="R226" s="74" t="s">
        <v>80</v>
      </c>
      <c r="S226" s="52" t="s">
        <v>14</v>
      </c>
      <c r="T226" s="75">
        <f>H226</f>
        <v>25000000</v>
      </c>
      <c r="U226" s="76">
        <f t="shared" si="18"/>
        <v>25000000</v>
      </c>
      <c r="V226" s="31" t="s">
        <v>76</v>
      </c>
      <c r="W226" s="31" t="s">
        <v>81</v>
      </c>
      <c r="X226" s="77" t="s">
        <v>82</v>
      </c>
      <c r="Y226" s="32" t="s">
        <v>83</v>
      </c>
      <c r="Z226" s="33" t="s">
        <v>3</v>
      </c>
      <c r="AA226" s="30" t="s">
        <v>84</v>
      </c>
      <c r="AB226" s="78" t="s">
        <v>85</v>
      </c>
      <c r="AC226" s="31" t="s">
        <v>76</v>
      </c>
      <c r="AD226" s="31" t="s">
        <v>86</v>
      </c>
      <c r="AE226" s="79" t="s">
        <v>87</v>
      </c>
      <c r="AF226" s="79" t="s">
        <v>88</v>
      </c>
      <c r="AG226" s="79" t="s">
        <v>89</v>
      </c>
      <c r="AH226" s="79" t="s">
        <v>90</v>
      </c>
      <c r="AI226" s="79" t="s">
        <v>90</v>
      </c>
      <c r="AJ226" s="79" t="s">
        <v>90</v>
      </c>
    </row>
    <row r="227" spans="1:39" s="8" customFormat="1" ht="48" customHeight="1">
      <c r="A227" s="53"/>
      <c r="B227" s="28" t="s">
        <v>3</v>
      </c>
      <c r="C227" s="52" t="s">
        <v>465</v>
      </c>
      <c r="D227" s="52" t="s">
        <v>128</v>
      </c>
      <c r="E227" s="52" t="s">
        <v>11</v>
      </c>
      <c r="F227" s="52" t="s">
        <v>12</v>
      </c>
      <c r="G227" s="52" t="s">
        <v>473</v>
      </c>
      <c r="H227" s="47">
        <v>25000000</v>
      </c>
      <c r="I227" s="52" t="s">
        <v>86</v>
      </c>
      <c r="J227" s="29" t="s">
        <v>76</v>
      </c>
      <c r="K227" s="71" t="s">
        <v>474</v>
      </c>
      <c r="L227" s="72" t="s">
        <v>673</v>
      </c>
      <c r="M227" s="52" t="str">
        <f t="shared" si="16"/>
        <v>Prestar los servicios para atender todas las actividades lúdico-deportivas correspondientes a las vacaciones recreativas, programadas desde la Subdirección de Bienestar Universitario.</v>
      </c>
      <c r="N227" s="31">
        <v>1</v>
      </c>
      <c r="O227" s="31">
        <v>1</v>
      </c>
      <c r="P227" s="73">
        <v>11</v>
      </c>
      <c r="Q227" s="74" t="s">
        <v>79</v>
      </c>
      <c r="R227" s="74" t="s">
        <v>80</v>
      </c>
      <c r="S227" s="52" t="s">
        <v>14</v>
      </c>
      <c r="T227" s="75">
        <f>H227</f>
        <v>25000000</v>
      </c>
      <c r="U227" s="76">
        <f t="shared" si="18"/>
        <v>25000000</v>
      </c>
      <c r="V227" s="31" t="s">
        <v>76</v>
      </c>
      <c r="W227" s="31" t="s">
        <v>81</v>
      </c>
      <c r="X227" s="77" t="s">
        <v>82</v>
      </c>
      <c r="Y227" s="32" t="s">
        <v>83</v>
      </c>
      <c r="Z227" s="33" t="s">
        <v>3</v>
      </c>
      <c r="AA227" s="30" t="s">
        <v>84</v>
      </c>
      <c r="AB227" s="78" t="s">
        <v>85</v>
      </c>
      <c r="AC227" s="31" t="s">
        <v>76</v>
      </c>
      <c r="AD227" s="31" t="s">
        <v>86</v>
      </c>
      <c r="AE227" s="79" t="s">
        <v>87</v>
      </c>
      <c r="AF227" s="79" t="s">
        <v>88</v>
      </c>
      <c r="AG227" s="79" t="s">
        <v>89</v>
      </c>
      <c r="AH227" s="79" t="s">
        <v>90</v>
      </c>
      <c r="AI227" s="79" t="s">
        <v>90</v>
      </c>
      <c r="AJ227" s="79" t="s">
        <v>90</v>
      </c>
      <c r="AK227" s="35"/>
      <c r="AL227" s="35"/>
      <c r="AM227" s="35"/>
    </row>
    <row r="228" spans="1:39" s="35" customFormat="1" ht="48" customHeight="1">
      <c r="A228" s="53"/>
      <c r="B228" s="28" t="s">
        <v>3</v>
      </c>
      <c r="C228" s="52" t="s">
        <v>465</v>
      </c>
      <c r="D228" s="52" t="s">
        <v>128</v>
      </c>
      <c r="E228" s="52" t="s">
        <v>4</v>
      </c>
      <c r="F228" s="52" t="s">
        <v>6</v>
      </c>
      <c r="G228" s="52" t="s">
        <v>476</v>
      </c>
      <c r="H228" s="47">
        <v>146877610</v>
      </c>
      <c r="I228" s="52" t="s">
        <v>86</v>
      </c>
      <c r="J228" s="29" t="s">
        <v>76</v>
      </c>
      <c r="K228" s="71" t="s">
        <v>477</v>
      </c>
      <c r="L228" s="72" t="s">
        <v>475</v>
      </c>
      <c r="M228" s="52" t="str">
        <f t="shared" si="16"/>
        <v>Prestar los servicios como operador logístico para atender el desplazamiento, alojamiento y alimentación de la delegación de la Universidad Pedagógica Nacional. (Participación deportiva organizada por ASCUN).</v>
      </c>
      <c r="N228" s="31">
        <v>1</v>
      </c>
      <c r="O228" s="31">
        <v>1</v>
      </c>
      <c r="P228" s="73">
        <v>11</v>
      </c>
      <c r="Q228" s="74" t="s">
        <v>79</v>
      </c>
      <c r="R228" s="74" t="s">
        <v>80</v>
      </c>
      <c r="S228" s="52" t="s">
        <v>1</v>
      </c>
      <c r="T228" s="75">
        <f t="shared" si="17"/>
        <v>146877610</v>
      </c>
      <c r="U228" s="76">
        <f t="shared" si="18"/>
        <v>146877610</v>
      </c>
      <c r="V228" s="31" t="s">
        <v>76</v>
      </c>
      <c r="W228" s="31" t="s">
        <v>81</v>
      </c>
      <c r="X228" s="77" t="s">
        <v>82</v>
      </c>
      <c r="Y228" s="32" t="s">
        <v>83</v>
      </c>
      <c r="Z228" s="33" t="s">
        <v>3</v>
      </c>
      <c r="AA228" s="30" t="s">
        <v>84</v>
      </c>
      <c r="AB228" s="78" t="s">
        <v>85</v>
      </c>
      <c r="AC228" s="31" t="s">
        <v>76</v>
      </c>
      <c r="AD228" s="31" t="s">
        <v>86</v>
      </c>
      <c r="AE228" s="79" t="s">
        <v>87</v>
      </c>
      <c r="AF228" s="79" t="s">
        <v>88</v>
      </c>
      <c r="AG228" s="79" t="s">
        <v>89</v>
      </c>
      <c r="AH228" s="79" t="s">
        <v>90</v>
      </c>
      <c r="AI228" s="79" t="s">
        <v>90</v>
      </c>
      <c r="AJ228" s="79" t="s">
        <v>90</v>
      </c>
      <c r="AK228" s="80"/>
      <c r="AL228" s="80"/>
      <c r="AM228" s="80"/>
    </row>
    <row r="229" spans="1:39" s="36" customFormat="1" ht="48" customHeight="1">
      <c r="A229" s="53"/>
      <c r="B229" s="28" t="s">
        <v>3</v>
      </c>
      <c r="C229" s="52" t="s">
        <v>465</v>
      </c>
      <c r="D229" s="52" t="s">
        <v>128</v>
      </c>
      <c r="E229" s="52" t="s">
        <v>9</v>
      </c>
      <c r="F229" s="52" t="s">
        <v>10</v>
      </c>
      <c r="G229" s="52" t="s">
        <v>478</v>
      </c>
      <c r="H229" s="47">
        <v>30520000</v>
      </c>
      <c r="I229" s="52" t="s">
        <v>86</v>
      </c>
      <c r="J229" s="29" t="s">
        <v>76</v>
      </c>
      <c r="K229" s="71" t="s">
        <v>479</v>
      </c>
      <c r="L229" s="52" t="s">
        <v>674</v>
      </c>
      <c r="M229" s="52" t="str">
        <f t="shared" si="16"/>
        <v>Prestar los servicios logísticos para el desarrollo de las actividades lúdico -deportivas en el marco de la Bienvenida de los estudiantes nuevos del I y II semestre 2026.</v>
      </c>
      <c r="N229" s="31">
        <v>1</v>
      </c>
      <c r="O229" s="31">
        <v>1</v>
      </c>
      <c r="P229" s="73">
        <v>11</v>
      </c>
      <c r="Q229" s="74" t="s">
        <v>79</v>
      </c>
      <c r="R229" s="74" t="s">
        <v>80</v>
      </c>
      <c r="S229" s="84" t="s">
        <v>1</v>
      </c>
      <c r="T229" s="76">
        <f t="shared" si="17"/>
        <v>30520000</v>
      </c>
      <c r="U229" s="76">
        <f t="shared" si="18"/>
        <v>30520000</v>
      </c>
      <c r="V229" s="31" t="s">
        <v>76</v>
      </c>
      <c r="W229" s="31" t="s">
        <v>81</v>
      </c>
      <c r="X229" s="77" t="s">
        <v>82</v>
      </c>
      <c r="Y229" s="32" t="s">
        <v>83</v>
      </c>
      <c r="Z229" s="33" t="s">
        <v>3</v>
      </c>
      <c r="AA229" s="78" t="s">
        <v>84</v>
      </c>
      <c r="AB229" s="78" t="s">
        <v>85</v>
      </c>
      <c r="AC229" s="31" t="s">
        <v>76</v>
      </c>
      <c r="AD229" s="31" t="s">
        <v>86</v>
      </c>
      <c r="AE229" s="79" t="s">
        <v>87</v>
      </c>
      <c r="AF229" s="79" t="s">
        <v>88</v>
      </c>
      <c r="AG229" s="79" t="s">
        <v>89</v>
      </c>
      <c r="AH229" s="79" t="s">
        <v>90</v>
      </c>
      <c r="AI229" s="79" t="s">
        <v>90</v>
      </c>
      <c r="AJ229" s="79" t="s">
        <v>90</v>
      </c>
      <c r="AK229" s="2"/>
      <c r="AL229" s="2"/>
      <c r="AM229" s="35"/>
    </row>
    <row r="230" spans="1:39" s="35" customFormat="1" ht="48" customHeight="1">
      <c r="A230" s="53"/>
      <c r="B230" s="28" t="s">
        <v>3</v>
      </c>
      <c r="C230" s="52" t="s">
        <v>127</v>
      </c>
      <c r="D230" s="52" t="s">
        <v>128</v>
      </c>
      <c r="E230" s="52" t="s">
        <v>9</v>
      </c>
      <c r="F230" s="52" t="s">
        <v>133</v>
      </c>
      <c r="G230" s="52" t="s">
        <v>481</v>
      </c>
      <c r="H230" s="47">
        <v>7000000</v>
      </c>
      <c r="I230" s="52" t="s">
        <v>86</v>
      </c>
      <c r="J230" s="29" t="s">
        <v>76</v>
      </c>
      <c r="K230" s="71" t="s">
        <v>482</v>
      </c>
      <c r="L230" s="72" t="s">
        <v>483</v>
      </c>
      <c r="M230" s="52" t="str">
        <f t="shared" si="16"/>
        <v>Realizar el mantenimiento preventivo y Correctivo de Equipos de la Unidad Odontológica y de salud de la universidad Pedagógica Nacional.</v>
      </c>
      <c r="N230" s="31">
        <v>1</v>
      </c>
      <c r="O230" s="31">
        <v>1</v>
      </c>
      <c r="P230" s="73">
        <v>11</v>
      </c>
      <c r="Q230" s="74" t="s">
        <v>79</v>
      </c>
      <c r="R230" s="74" t="s">
        <v>80</v>
      </c>
      <c r="S230" s="81" t="s">
        <v>1</v>
      </c>
      <c r="T230" s="75">
        <f t="shared" si="17"/>
        <v>7000000</v>
      </c>
      <c r="U230" s="76">
        <f t="shared" si="18"/>
        <v>7000000</v>
      </c>
      <c r="V230" s="31" t="s">
        <v>76</v>
      </c>
      <c r="W230" s="31" t="s">
        <v>81</v>
      </c>
      <c r="X230" s="77" t="s">
        <v>82</v>
      </c>
      <c r="Y230" s="32" t="s">
        <v>83</v>
      </c>
      <c r="Z230" s="33" t="s">
        <v>3</v>
      </c>
      <c r="AA230" s="30" t="s">
        <v>84</v>
      </c>
      <c r="AB230" s="78" t="s">
        <v>85</v>
      </c>
      <c r="AC230" s="31" t="s">
        <v>76</v>
      </c>
      <c r="AD230" s="31" t="s">
        <v>86</v>
      </c>
      <c r="AE230" s="79" t="s">
        <v>87</v>
      </c>
      <c r="AF230" s="79" t="s">
        <v>88</v>
      </c>
      <c r="AG230" s="79" t="s">
        <v>89</v>
      </c>
      <c r="AH230" s="79" t="s">
        <v>90</v>
      </c>
      <c r="AI230" s="79" t="s">
        <v>90</v>
      </c>
      <c r="AJ230" s="79" t="s">
        <v>90</v>
      </c>
      <c r="AK230" s="80"/>
      <c r="AL230" s="80"/>
      <c r="AM230" s="80"/>
    </row>
    <row r="231" spans="1:39" s="35" customFormat="1" ht="48" customHeight="1">
      <c r="A231" s="53"/>
      <c r="B231" s="28" t="s">
        <v>3</v>
      </c>
      <c r="C231" s="52" t="s">
        <v>127</v>
      </c>
      <c r="D231" s="52" t="s">
        <v>128</v>
      </c>
      <c r="E231" s="52" t="s">
        <v>125</v>
      </c>
      <c r="F231" s="52" t="s">
        <v>126</v>
      </c>
      <c r="G231" s="52" t="s">
        <v>484</v>
      </c>
      <c r="H231" s="47">
        <v>294530</v>
      </c>
      <c r="I231" s="52" t="s">
        <v>86</v>
      </c>
      <c r="J231" s="29" t="s">
        <v>76</v>
      </c>
      <c r="K231" s="105" t="s">
        <v>485</v>
      </c>
      <c r="L231" s="225" t="s">
        <v>486</v>
      </c>
      <c r="M231" s="230" t="str">
        <f t="shared" si="16"/>
        <v>Adquirir insumos odontológicos, requeridos para el normal funcionamiento y prestación del servicio del Programa de Salud de la Subdirección de Bienestar Universitario</v>
      </c>
      <c r="N231" s="31">
        <v>1</v>
      </c>
      <c r="O231" s="31">
        <v>1</v>
      </c>
      <c r="P231" s="73">
        <v>11</v>
      </c>
      <c r="Q231" s="74" t="s">
        <v>79</v>
      </c>
      <c r="R231" s="74" t="s">
        <v>80</v>
      </c>
      <c r="S231" s="81" t="s">
        <v>1</v>
      </c>
      <c r="T231" s="233">
        <f>H231+H232+H233+H234</f>
        <v>7531255</v>
      </c>
      <c r="U231" s="232">
        <f t="shared" si="18"/>
        <v>7531255</v>
      </c>
      <c r="V231" s="31" t="s">
        <v>76</v>
      </c>
      <c r="W231" s="31" t="s">
        <v>81</v>
      </c>
      <c r="X231" s="77" t="s">
        <v>82</v>
      </c>
      <c r="Y231" s="32" t="s">
        <v>83</v>
      </c>
      <c r="Z231" s="33" t="s">
        <v>3</v>
      </c>
      <c r="AA231" s="30" t="s">
        <v>84</v>
      </c>
      <c r="AB231" s="78" t="s">
        <v>85</v>
      </c>
      <c r="AC231" s="31" t="s">
        <v>76</v>
      </c>
      <c r="AD231" s="31" t="s">
        <v>86</v>
      </c>
      <c r="AE231" s="79" t="s">
        <v>87</v>
      </c>
      <c r="AF231" s="79" t="s">
        <v>88</v>
      </c>
      <c r="AG231" s="79" t="s">
        <v>89</v>
      </c>
      <c r="AH231" s="79" t="s">
        <v>90</v>
      </c>
      <c r="AI231" s="79" t="s">
        <v>90</v>
      </c>
      <c r="AJ231" s="79" t="s">
        <v>90</v>
      </c>
      <c r="AK231" s="80"/>
      <c r="AL231" s="80"/>
      <c r="AM231" s="80"/>
    </row>
    <row r="232" spans="1:39" s="35" customFormat="1" ht="48" customHeight="1">
      <c r="A232" s="53"/>
      <c r="B232" s="28" t="s">
        <v>3</v>
      </c>
      <c r="C232" s="52" t="s">
        <v>127</v>
      </c>
      <c r="D232" s="52" t="s">
        <v>128</v>
      </c>
      <c r="E232" s="52" t="s">
        <v>487</v>
      </c>
      <c r="F232" s="52" t="s">
        <v>488</v>
      </c>
      <c r="G232" s="52" t="s">
        <v>484</v>
      </c>
      <c r="H232" s="47">
        <v>1577999</v>
      </c>
      <c r="I232" s="52" t="s">
        <v>86</v>
      </c>
      <c r="J232" s="29" t="s">
        <v>76</v>
      </c>
      <c r="K232" s="105" t="s">
        <v>485</v>
      </c>
      <c r="L232" s="227"/>
      <c r="M232" s="230"/>
      <c r="N232" s="31">
        <v>1</v>
      </c>
      <c r="O232" s="31">
        <v>1</v>
      </c>
      <c r="P232" s="73">
        <v>11</v>
      </c>
      <c r="Q232" s="74" t="s">
        <v>79</v>
      </c>
      <c r="R232" s="74" t="s">
        <v>80</v>
      </c>
      <c r="S232" s="81" t="s">
        <v>1</v>
      </c>
      <c r="T232" s="233"/>
      <c r="U232" s="232"/>
      <c r="V232" s="31" t="s">
        <v>76</v>
      </c>
      <c r="W232" s="31" t="s">
        <v>81</v>
      </c>
      <c r="X232" s="77" t="s">
        <v>82</v>
      </c>
      <c r="Y232" s="32" t="s">
        <v>83</v>
      </c>
      <c r="Z232" s="33" t="s">
        <v>3</v>
      </c>
      <c r="AA232" s="30" t="s">
        <v>84</v>
      </c>
      <c r="AB232" s="78" t="s">
        <v>85</v>
      </c>
      <c r="AC232" s="31" t="s">
        <v>76</v>
      </c>
      <c r="AD232" s="31" t="s">
        <v>86</v>
      </c>
      <c r="AE232" s="79" t="s">
        <v>87</v>
      </c>
      <c r="AF232" s="79" t="s">
        <v>88</v>
      </c>
      <c r="AG232" s="79" t="s">
        <v>89</v>
      </c>
      <c r="AH232" s="79" t="s">
        <v>90</v>
      </c>
      <c r="AI232" s="79" t="s">
        <v>90</v>
      </c>
      <c r="AJ232" s="79" t="s">
        <v>90</v>
      </c>
      <c r="AK232" s="80"/>
      <c r="AL232" s="80"/>
      <c r="AM232" s="80"/>
    </row>
    <row r="233" spans="1:39" s="35" customFormat="1" ht="48" customHeight="1">
      <c r="A233" s="53"/>
      <c r="B233" s="28" t="s">
        <v>3</v>
      </c>
      <c r="C233" s="52" t="s">
        <v>127</v>
      </c>
      <c r="D233" s="52" t="s">
        <v>128</v>
      </c>
      <c r="E233" s="52" t="s">
        <v>26</v>
      </c>
      <c r="F233" s="52" t="s">
        <v>18</v>
      </c>
      <c r="G233" s="52" t="s">
        <v>484</v>
      </c>
      <c r="H233" s="47">
        <v>3878079</v>
      </c>
      <c r="I233" s="52" t="s">
        <v>86</v>
      </c>
      <c r="J233" s="29" t="s">
        <v>76</v>
      </c>
      <c r="K233" s="105" t="s">
        <v>485</v>
      </c>
      <c r="L233" s="227"/>
      <c r="M233" s="230"/>
      <c r="N233" s="31">
        <v>1</v>
      </c>
      <c r="O233" s="31">
        <v>1</v>
      </c>
      <c r="P233" s="73">
        <v>11</v>
      </c>
      <c r="Q233" s="74" t="s">
        <v>79</v>
      </c>
      <c r="R233" s="74" t="s">
        <v>80</v>
      </c>
      <c r="S233" s="81" t="s">
        <v>1</v>
      </c>
      <c r="T233" s="233"/>
      <c r="U233" s="232"/>
      <c r="V233" s="31" t="s">
        <v>76</v>
      </c>
      <c r="W233" s="31" t="s">
        <v>81</v>
      </c>
      <c r="X233" s="77" t="s">
        <v>82</v>
      </c>
      <c r="Y233" s="32" t="s">
        <v>83</v>
      </c>
      <c r="Z233" s="33" t="s">
        <v>3</v>
      </c>
      <c r="AA233" s="30" t="s">
        <v>84</v>
      </c>
      <c r="AB233" s="78" t="s">
        <v>85</v>
      </c>
      <c r="AC233" s="31" t="s">
        <v>76</v>
      </c>
      <c r="AD233" s="31" t="s">
        <v>86</v>
      </c>
      <c r="AE233" s="79" t="s">
        <v>87</v>
      </c>
      <c r="AF233" s="79" t="s">
        <v>88</v>
      </c>
      <c r="AG233" s="79" t="s">
        <v>89</v>
      </c>
      <c r="AH233" s="79" t="s">
        <v>90</v>
      </c>
      <c r="AI233" s="79" t="s">
        <v>90</v>
      </c>
      <c r="AJ233" s="79" t="s">
        <v>90</v>
      </c>
      <c r="AK233" s="80"/>
      <c r="AL233" s="80"/>
      <c r="AM233" s="80"/>
    </row>
    <row r="234" spans="1:39" s="35" customFormat="1" ht="48" customHeight="1">
      <c r="A234" s="53"/>
      <c r="B234" s="28" t="s">
        <v>3</v>
      </c>
      <c r="C234" s="52" t="s">
        <v>127</v>
      </c>
      <c r="D234" s="52" t="s">
        <v>128</v>
      </c>
      <c r="E234" s="52" t="s">
        <v>129</v>
      </c>
      <c r="F234" s="52" t="s">
        <v>130</v>
      </c>
      <c r="G234" s="52" t="s">
        <v>484</v>
      </c>
      <c r="H234" s="47">
        <v>1780647</v>
      </c>
      <c r="I234" s="52" t="s">
        <v>86</v>
      </c>
      <c r="J234" s="29" t="s">
        <v>76</v>
      </c>
      <c r="K234" s="105" t="s">
        <v>485</v>
      </c>
      <c r="L234" s="226"/>
      <c r="M234" s="230"/>
      <c r="N234" s="31">
        <v>1</v>
      </c>
      <c r="O234" s="31">
        <v>1</v>
      </c>
      <c r="P234" s="73">
        <v>11</v>
      </c>
      <c r="Q234" s="74" t="s">
        <v>79</v>
      </c>
      <c r="R234" s="74" t="s">
        <v>80</v>
      </c>
      <c r="S234" s="81" t="s">
        <v>1</v>
      </c>
      <c r="T234" s="233"/>
      <c r="U234" s="232"/>
      <c r="V234" s="31" t="s">
        <v>76</v>
      </c>
      <c r="W234" s="31" t="s">
        <v>81</v>
      </c>
      <c r="X234" s="77" t="s">
        <v>82</v>
      </c>
      <c r="Y234" s="32" t="s">
        <v>83</v>
      </c>
      <c r="Z234" s="33" t="s">
        <v>3</v>
      </c>
      <c r="AA234" s="30" t="s">
        <v>84</v>
      </c>
      <c r="AB234" s="78" t="s">
        <v>85</v>
      </c>
      <c r="AC234" s="31" t="s">
        <v>76</v>
      </c>
      <c r="AD234" s="31" t="s">
        <v>86</v>
      </c>
      <c r="AE234" s="79" t="s">
        <v>87</v>
      </c>
      <c r="AF234" s="79" t="s">
        <v>88</v>
      </c>
      <c r="AG234" s="79" t="s">
        <v>89</v>
      </c>
      <c r="AH234" s="79" t="s">
        <v>90</v>
      </c>
      <c r="AI234" s="79" t="s">
        <v>90</v>
      </c>
      <c r="AJ234" s="79" t="s">
        <v>90</v>
      </c>
      <c r="AK234" s="80"/>
      <c r="AL234" s="80"/>
      <c r="AM234" s="80"/>
    </row>
    <row r="235" spans="1:39" s="35" customFormat="1" ht="48" customHeight="1">
      <c r="A235" s="53"/>
      <c r="B235" s="28" t="s">
        <v>3</v>
      </c>
      <c r="C235" s="52" t="s">
        <v>127</v>
      </c>
      <c r="D235" s="52" t="s">
        <v>128</v>
      </c>
      <c r="E235" s="52" t="s">
        <v>26</v>
      </c>
      <c r="F235" s="52" t="s">
        <v>18</v>
      </c>
      <c r="G235" s="52" t="s">
        <v>489</v>
      </c>
      <c r="H235" s="47">
        <v>23608600</v>
      </c>
      <c r="I235" s="52" t="s">
        <v>86</v>
      </c>
      <c r="J235" s="29" t="s">
        <v>76</v>
      </c>
      <c r="K235" s="105" t="s">
        <v>490</v>
      </c>
      <c r="L235" s="225" t="s">
        <v>675</v>
      </c>
      <c r="M235" s="230" t="str">
        <f>G235</f>
        <v xml:space="preserve">Adquirir insumos médicos y de fisioterapia, requeridos para el normal funcionamiento y prestación del servicio del Programa de Salud de la Subdirección de Bienestar Universitario </v>
      </c>
      <c r="N235" s="31">
        <v>1</v>
      </c>
      <c r="O235" s="31">
        <v>1</v>
      </c>
      <c r="P235" s="73">
        <v>11</v>
      </c>
      <c r="Q235" s="74" t="s">
        <v>79</v>
      </c>
      <c r="R235" s="74" t="s">
        <v>80</v>
      </c>
      <c r="S235" s="81" t="s">
        <v>1</v>
      </c>
      <c r="T235" s="233">
        <f>H235+H236+H237+H238+H239+H240+H241+H242</f>
        <v>48236348</v>
      </c>
      <c r="U235" s="232">
        <f>T235</f>
        <v>48236348</v>
      </c>
      <c r="V235" s="31" t="s">
        <v>76</v>
      </c>
      <c r="W235" s="31" t="s">
        <v>81</v>
      </c>
      <c r="X235" s="77" t="s">
        <v>82</v>
      </c>
      <c r="Y235" s="32" t="s">
        <v>83</v>
      </c>
      <c r="Z235" s="33" t="s">
        <v>3</v>
      </c>
      <c r="AA235" s="30" t="s">
        <v>84</v>
      </c>
      <c r="AB235" s="78" t="s">
        <v>85</v>
      </c>
      <c r="AC235" s="31" t="s">
        <v>76</v>
      </c>
      <c r="AD235" s="31" t="s">
        <v>86</v>
      </c>
      <c r="AE235" s="79" t="s">
        <v>87</v>
      </c>
      <c r="AF235" s="79" t="s">
        <v>88</v>
      </c>
      <c r="AG235" s="79" t="s">
        <v>89</v>
      </c>
      <c r="AH235" s="79" t="s">
        <v>90</v>
      </c>
      <c r="AI235" s="79" t="s">
        <v>90</v>
      </c>
      <c r="AJ235" s="79" t="s">
        <v>90</v>
      </c>
      <c r="AK235" s="80"/>
      <c r="AL235" s="80"/>
      <c r="AM235" s="80"/>
    </row>
    <row r="236" spans="1:39" s="35" customFormat="1" ht="48" customHeight="1">
      <c r="A236" s="53"/>
      <c r="B236" s="28" t="s">
        <v>3</v>
      </c>
      <c r="C236" s="52" t="s">
        <v>127</v>
      </c>
      <c r="D236" s="52" t="s">
        <v>128</v>
      </c>
      <c r="E236" s="52" t="s">
        <v>129</v>
      </c>
      <c r="F236" s="52" t="s">
        <v>130</v>
      </c>
      <c r="G236" s="52" t="s">
        <v>489</v>
      </c>
      <c r="H236" s="47">
        <v>1342516</v>
      </c>
      <c r="I236" s="52" t="s">
        <v>86</v>
      </c>
      <c r="J236" s="29" t="s">
        <v>76</v>
      </c>
      <c r="K236" s="105" t="s">
        <v>490</v>
      </c>
      <c r="L236" s="227"/>
      <c r="M236" s="230"/>
      <c r="N236" s="31">
        <v>1</v>
      </c>
      <c r="O236" s="31">
        <v>1</v>
      </c>
      <c r="P236" s="73">
        <v>11</v>
      </c>
      <c r="Q236" s="74" t="s">
        <v>79</v>
      </c>
      <c r="R236" s="74" t="s">
        <v>80</v>
      </c>
      <c r="S236" s="81" t="s">
        <v>1</v>
      </c>
      <c r="T236" s="233"/>
      <c r="U236" s="232"/>
      <c r="V236" s="31" t="s">
        <v>76</v>
      </c>
      <c r="W236" s="31" t="s">
        <v>81</v>
      </c>
      <c r="X236" s="77" t="s">
        <v>82</v>
      </c>
      <c r="Y236" s="32" t="s">
        <v>83</v>
      </c>
      <c r="Z236" s="33" t="s">
        <v>3</v>
      </c>
      <c r="AA236" s="30" t="s">
        <v>84</v>
      </c>
      <c r="AB236" s="78" t="s">
        <v>85</v>
      </c>
      <c r="AC236" s="31" t="s">
        <v>76</v>
      </c>
      <c r="AD236" s="31" t="s">
        <v>86</v>
      </c>
      <c r="AE236" s="79" t="s">
        <v>87</v>
      </c>
      <c r="AF236" s="79" t="s">
        <v>88</v>
      </c>
      <c r="AG236" s="79" t="s">
        <v>89</v>
      </c>
      <c r="AH236" s="79" t="s">
        <v>90</v>
      </c>
      <c r="AI236" s="79" t="s">
        <v>90</v>
      </c>
      <c r="AJ236" s="79" t="s">
        <v>90</v>
      </c>
      <c r="AK236" s="80"/>
      <c r="AL236" s="80"/>
      <c r="AM236" s="80"/>
    </row>
    <row r="237" spans="1:39" s="35" customFormat="1" ht="48" customHeight="1">
      <c r="A237" s="53"/>
      <c r="B237" s="28" t="s">
        <v>3</v>
      </c>
      <c r="C237" s="52" t="s">
        <v>127</v>
      </c>
      <c r="D237" s="52" t="s">
        <v>128</v>
      </c>
      <c r="E237" s="52" t="s">
        <v>487</v>
      </c>
      <c r="F237" s="52" t="s">
        <v>491</v>
      </c>
      <c r="G237" s="52" t="s">
        <v>489</v>
      </c>
      <c r="H237" s="47">
        <v>3717327</v>
      </c>
      <c r="I237" s="52" t="s">
        <v>86</v>
      </c>
      <c r="J237" s="29" t="s">
        <v>76</v>
      </c>
      <c r="K237" s="105" t="s">
        <v>490</v>
      </c>
      <c r="L237" s="227"/>
      <c r="M237" s="230"/>
      <c r="N237" s="31">
        <v>1</v>
      </c>
      <c r="O237" s="31">
        <v>1</v>
      </c>
      <c r="P237" s="73">
        <v>11</v>
      </c>
      <c r="Q237" s="74" t="s">
        <v>79</v>
      </c>
      <c r="R237" s="74" t="s">
        <v>80</v>
      </c>
      <c r="S237" s="81" t="s">
        <v>1</v>
      </c>
      <c r="T237" s="233"/>
      <c r="U237" s="232"/>
      <c r="V237" s="31" t="s">
        <v>76</v>
      </c>
      <c r="W237" s="31" t="s">
        <v>81</v>
      </c>
      <c r="X237" s="77" t="s">
        <v>82</v>
      </c>
      <c r="Y237" s="32" t="s">
        <v>83</v>
      </c>
      <c r="Z237" s="33" t="s">
        <v>3</v>
      </c>
      <c r="AA237" s="30" t="s">
        <v>84</v>
      </c>
      <c r="AB237" s="78" t="s">
        <v>85</v>
      </c>
      <c r="AC237" s="31" t="s">
        <v>76</v>
      </c>
      <c r="AD237" s="31" t="s">
        <v>86</v>
      </c>
      <c r="AE237" s="79" t="s">
        <v>87</v>
      </c>
      <c r="AF237" s="79" t="s">
        <v>88</v>
      </c>
      <c r="AG237" s="79" t="s">
        <v>89</v>
      </c>
      <c r="AH237" s="79" t="s">
        <v>90</v>
      </c>
      <c r="AI237" s="79" t="s">
        <v>90</v>
      </c>
      <c r="AJ237" s="79" t="s">
        <v>90</v>
      </c>
      <c r="AK237" s="80"/>
      <c r="AL237" s="80"/>
      <c r="AM237" s="80"/>
    </row>
    <row r="238" spans="1:39" s="35" customFormat="1" ht="48" customHeight="1">
      <c r="A238" s="53"/>
      <c r="B238" s="28" t="s">
        <v>3</v>
      </c>
      <c r="C238" s="52" t="s">
        <v>127</v>
      </c>
      <c r="D238" s="52" t="s">
        <v>128</v>
      </c>
      <c r="E238" s="52" t="s">
        <v>492</v>
      </c>
      <c r="F238" s="52" t="s">
        <v>493</v>
      </c>
      <c r="G238" s="52" t="s">
        <v>489</v>
      </c>
      <c r="H238" s="85">
        <v>2213400</v>
      </c>
      <c r="I238" s="52" t="s">
        <v>86</v>
      </c>
      <c r="J238" s="29" t="s">
        <v>76</v>
      </c>
      <c r="K238" s="105" t="s">
        <v>490</v>
      </c>
      <c r="L238" s="227"/>
      <c r="M238" s="230"/>
      <c r="N238" s="31">
        <v>1</v>
      </c>
      <c r="O238" s="31">
        <v>1</v>
      </c>
      <c r="P238" s="73">
        <v>11</v>
      </c>
      <c r="Q238" s="74" t="s">
        <v>79</v>
      </c>
      <c r="R238" s="74" t="s">
        <v>80</v>
      </c>
      <c r="S238" s="81" t="s">
        <v>1</v>
      </c>
      <c r="T238" s="233"/>
      <c r="U238" s="232"/>
      <c r="V238" s="31" t="s">
        <v>76</v>
      </c>
      <c r="W238" s="31" t="s">
        <v>81</v>
      </c>
      <c r="X238" s="77" t="s">
        <v>82</v>
      </c>
      <c r="Y238" s="32" t="s">
        <v>83</v>
      </c>
      <c r="Z238" s="33" t="s">
        <v>3</v>
      </c>
      <c r="AA238" s="30" t="s">
        <v>84</v>
      </c>
      <c r="AB238" s="78" t="s">
        <v>85</v>
      </c>
      <c r="AC238" s="31" t="s">
        <v>76</v>
      </c>
      <c r="AD238" s="31" t="s">
        <v>86</v>
      </c>
      <c r="AE238" s="79" t="s">
        <v>87</v>
      </c>
      <c r="AF238" s="79" t="s">
        <v>88</v>
      </c>
      <c r="AG238" s="79" t="s">
        <v>89</v>
      </c>
      <c r="AH238" s="79" t="s">
        <v>90</v>
      </c>
      <c r="AI238" s="79" t="s">
        <v>90</v>
      </c>
      <c r="AJ238" s="79" t="s">
        <v>90</v>
      </c>
      <c r="AK238" s="80"/>
      <c r="AL238" s="80"/>
      <c r="AM238" s="80"/>
    </row>
    <row r="239" spans="1:39" s="35" customFormat="1" ht="48" customHeight="1">
      <c r="A239" s="53"/>
      <c r="B239" s="28" t="s">
        <v>3</v>
      </c>
      <c r="C239" s="52" t="s">
        <v>127</v>
      </c>
      <c r="D239" s="52" t="s">
        <v>128</v>
      </c>
      <c r="E239" s="52" t="s">
        <v>111</v>
      </c>
      <c r="F239" s="52" t="s">
        <v>112</v>
      </c>
      <c r="G239" s="52" t="s">
        <v>489</v>
      </c>
      <c r="H239" s="85">
        <v>2704870</v>
      </c>
      <c r="I239" s="52" t="s">
        <v>86</v>
      </c>
      <c r="J239" s="29" t="s">
        <v>76</v>
      </c>
      <c r="K239" s="105" t="s">
        <v>490</v>
      </c>
      <c r="L239" s="227"/>
      <c r="M239" s="230"/>
      <c r="N239" s="31">
        <v>1</v>
      </c>
      <c r="O239" s="31">
        <v>1</v>
      </c>
      <c r="P239" s="73">
        <v>11</v>
      </c>
      <c r="Q239" s="74" t="s">
        <v>79</v>
      </c>
      <c r="R239" s="74" t="s">
        <v>80</v>
      </c>
      <c r="S239" s="81" t="s">
        <v>1</v>
      </c>
      <c r="T239" s="233"/>
      <c r="U239" s="232"/>
      <c r="V239" s="31" t="s">
        <v>76</v>
      </c>
      <c r="W239" s="31" t="s">
        <v>81</v>
      </c>
      <c r="X239" s="77" t="s">
        <v>82</v>
      </c>
      <c r="Y239" s="32" t="s">
        <v>83</v>
      </c>
      <c r="Z239" s="33" t="s">
        <v>3</v>
      </c>
      <c r="AA239" s="30" t="s">
        <v>84</v>
      </c>
      <c r="AB239" s="78" t="s">
        <v>85</v>
      </c>
      <c r="AC239" s="31" t="s">
        <v>76</v>
      </c>
      <c r="AD239" s="31" t="s">
        <v>86</v>
      </c>
      <c r="AE239" s="79" t="s">
        <v>87</v>
      </c>
      <c r="AF239" s="79" t="s">
        <v>88</v>
      </c>
      <c r="AG239" s="79" t="s">
        <v>89</v>
      </c>
      <c r="AH239" s="79" t="s">
        <v>90</v>
      </c>
      <c r="AI239" s="79" t="s">
        <v>90</v>
      </c>
      <c r="AJ239" s="79" t="s">
        <v>90</v>
      </c>
      <c r="AK239" s="80"/>
      <c r="AL239" s="80"/>
      <c r="AM239" s="80"/>
    </row>
    <row r="240" spans="1:39" s="35" customFormat="1" ht="48" customHeight="1">
      <c r="A240" s="53"/>
      <c r="B240" s="28" t="s">
        <v>3</v>
      </c>
      <c r="C240" s="52" t="s">
        <v>127</v>
      </c>
      <c r="D240" s="52" t="s">
        <v>128</v>
      </c>
      <c r="E240" s="52" t="s">
        <v>125</v>
      </c>
      <c r="F240" s="52" t="s">
        <v>126</v>
      </c>
      <c r="G240" s="52" t="s">
        <v>489</v>
      </c>
      <c r="H240" s="47">
        <v>12597805</v>
      </c>
      <c r="I240" s="52" t="s">
        <v>86</v>
      </c>
      <c r="J240" s="29" t="s">
        <v>76</v>
      </c>
      <c r="K240" s="105" t="s">
        <v>490</v>
      </c>
      <c r="L240" s="227"/>
      <c r="M240" s="230"/>
      <c r="N240" s="31">
        <v>1</v>
      </c>
      <c r="O240" s="31">
        <v>1</v>
      </c>
      <c r="P240" s="73">
        <v>11</v>
      </c>
      <c r="Q240" s="74" t="s">
        <v>79</v>
      </c>
      <c r="R240" s="74" t="s">
        <v>80</v>
      </c>
      <c r="S240" s="81" t="s">
        <v>1</v>
      </c>
      <c r="T240" s="233"/>
      <c r="U240" s="232"/>
      <c r="V240" s="31" t="s">
        <v>76</v>
      </c>
      <c r="W240" s="31" t="s">
        <v>81</v>
      </c>
      <c r="X240" s="77" t="s">
        <v>82</v>
      </c>
      <c r="Y240" s="32" t="s">
        <v>83</v>
      </c>
      <c r="Z240" s="33" t="s">
        <v>3</v>
      </c>
      <c r="AA240" s="30" t="s">
        <v>84</v>
      </c>
      <c r="AB240" s="78" t="s">
        <v>85</v>
      </c>
      <c r="AC240" s="31" t="s">
        <v>76</v>
      </c>
      <c r="AD240" s="31" t="s">
        <v>86</v>
      </c>
      <c r="AE240" s="79" t="s">
        <v>87</v>
      </c>
      <c r="AF240" s="79" t="s">
        <v>88</v>
      </c>
      <c r="AG240" s="79" t="s">
        <v>89</v>
      </c>
      <c r="AH240" s="79" t="s">
        <v>90</v>
      </c>
      <c r="AI240" s="79" t="s">
        <v>90</v>
      </c>
      <c r="AJ240" s="79" t="s">
        <v>90</v>
      </c>
      <c r="AK240" s="80"/>
      <c r="AL240" s="80"/>
      <c r="AM240" s="80"/>
    </row>
    <row r="241" spans="1:39" s="35" customFormat="1" ht="48" customHeight="1">
      <c r="A241" s="53"/>
      <c r="B241" s="28" t="s">
        <v>3</v>
      </c>
      <c r="C241" s="52" t="s">
        <v>127</v>
      </c>
      <c r="D241" s="52" t="s">
        <v>128</v>
      </c>
      <c r="E241" s="52" t="s">
        <v>93</v>
      </c>
      <c r="F241" s="52" t="s">
        <v>494</v>
      </c>
      <c r="G241" s="52" t="s">
        <v>489</v>
      </c>
      <c r="H241" s="47">
        <v>763646</v>
      </c>
      <c r="I241" s="52" t="s">
        <v>86</v>
      </c>
      <c r="J241" s="29" t="s">
        <v>76</v>
      </c>
      <c r="K241" s="105" t="s">
        <v>490</v>
      </c>
      <c r="L241" s="227"/>
      <c r="M241" s="230"/>
      <c r="N241" s="31">
        <v>1</v>
      </c>
      <c r="O241" s="31">
        <v>1</v>
      </c>
      <c r="P241" s="73">
        <v>11</v>
      </c>
      <c r="Q241" s="74" t="s">
        <v>79</v>
      </c>
      <c r="R241" s="74" t="s">
        <v>80</v>
      </c>
      <c r="S241" s="81" t="s">
        <v>1</v>
      </c>
      <c r="T241" s="233"/>
      <c r="U241" s="232"/>
      <c r="V241" s="31" t="s">
        <v>76</v>
      </c>
      <c r="W241" s="31" t="s">
        <v>81</v>
      </c>
      <c r="X241" s="77" t="s">
        <v>82</v>
      </c>
      <c r="Y241" s="32" t="s">
        <v>83</v>
      </c>
      <c r="Z241" s="33" t="s">
        <v>3</v>
      </c>
      <c r="AA241" s="30" t="s">
        <v>84</v>
      </c>
      <c r="AB241" s="78" t="s">
        <v>85</v>
      </c>
      <c r="AC241" s="31" t="s">
        <v>76</v>
      </c>
      <c r="AD241" s="31" t="s">
        <v>86</v>
      </c>
      <c r="AE241" s="79" t="s">
        <v>87</v>
      </c>
      <c r="AF241" s="79" t="s">
        <v>88</v>
      </c>
      <c r="AG241" s="79" t="s">
        <v>89</v>
      </c>
      <c r="AH241" s="79" t="s">
        <v>90</v>
      </c>
      <c r="AI241" s="79" t="s">
        <v>90</v>
      </c>
      <c r="AJ241" s="79" t="s">
        <v>90</v>
      </c>
      <c r="AK241" s="80"/>
      <c r="AL241" s="80"/>
      <c r="AM241" s="80"/>
    </row>
    <row r="242" spans="1:39" s="35" customFormat="1" ht="48" customHeight="1">
      <c r="A242" s="53"/>
      <c r="B242" s="28" t="s">
        <v>3</v>
      </c>
      <c r="C242" s="52" t="s">
        <v>127</v>
      </c>
      <c r="D242" s="52" t="s">
        <v>128</v>
      </c>
      <c r="E242" s="52" t="s">
        <v>495</v>
      </c>
      <c r="F242" s="52" t="s">
        <v>496</v>
      </c>
      <c r="G242" s="52" t="s">
        <v>489</v>
      </c>
      <c r="H242" s="47">
        <v>1288184</v>
      </c>
      <c r="I242" s="52" t="s">
        <v>86</v>
      </c>
      <c r="J242" s="29" t="s">
        <v>76</v>
      </c>
      <c r="K242" s="105" t="s">
        <v>490</v>
      </c>
      <c r="L242" s="226"/>
      <c r="M242" s="230"/>
      <c r="N242" s="31">
        <v>1</v>
      </c>
      <c r="O242" s="31">
        <v>1</v>
      </c>
      <c r="P242" s="73">
        <v>11</v>
      </c>
      <c r="Q242" s="74" t="s">
        <v>79</v>
      </c>
      <c r="R242" s="74" t="s">
        <v>80</v>
      </c>
      <c r="S242" s="81" t="s">
        <v>1</v>
      </c>
      <c r="T242" s="233"/>
      <c r="U242" s="232"/>
      <c r="V242" s="31" t="s">
        <v>76</v>
      </c>
      <c r="W242" s="31" t="s">
        <v>81</v>
      </c>
      <c r="X242" s="77" t="s">
        <v>82</v>
      </c>
      <c r="Y242" s="32" t="s">
        <v>83</v>
      </c>
      <c r="Z242" s="33" t="s">
        <v>3</v>
      </c>
      <c r="AA242" s="30" t="s">
        <v>84</v>
      </c>
      <c r="AB242" s="78" t="s">
        <v>85</v>
      </c>
      <c r="AC242" s="31" t="s">
        <v>76</v>
      </c>
      <c r="AD242" s="31" t="s">
        <v>86</v>
      </c>
      <c r="AE242" s="79" t="s">
        <v>87</v>
      </c>
      <c r="AF242" s="79" t="s">
        <v>88</v>
      </c>
      <c r="AG242" s="79" t="s">
        <v>89</v>
      </c>
      <c r="AH242" s="79" t="s">
        <v>90</v>
      </c>
      <c r="AI242" s="79" t="s">
        <v>90</v>
      </c>
      <c r="AJ242" s="79" t="s">
        <v>90</v>
      </c>
      <c r="AK242" s="80"/>
      <c r="AL242" s="80"/>
      <c r="AM242" s="80"/>
    </row>
    <row r="243" spans="1:39" s="35" customFormat="1" ht="62.25" customHeight="1">
      <c r="A243" s="53"/>
      <c r="B243" s="28" t="s">
        <v>3</v>
      </c>
      <c r="C243" s="52" t="s">
        <v>139</v>
      </c>
      <c r="D243" s="52" t="s">
        <v>128</v>
      </c>
      <c r="E243" s="52" t="s">
        <v>11</v>
      </c>
      <c r="F243" s="52" t="s">
        <v>12</v>
      </c>
      <c r="G243" s="52" t="s">
        <v>699</v>
      </c>
      <c r="H243" s="47">
        <v>50000000</v>
      </c>
      <c r="I243" s="52" t="s">
        <v>86</v>
      </c>
      <c r="J243" s="29" t="s">
        <v>76</v>
      </c>
      <c r="K243" s="71" t="s">
        <v>498</v>
      </c>
      <c r="L243" s="72" t="s">
        <v>499</v>
      </c>
      <c r="M243" s="52" t="s">
        <v>497</v>
      </c>
      <c r="N243" s="31">
        <v>1</v>
      </c>
      <c r="O243" s="31">
        <v>1</v>
      </c>
      <c r="P243" s="73">
        <v>11</v>
      </c>
      <c r="Q243" s="74" t="s">
        <v>79</v>
      </c>
      <c r="R243" s="74" t="s">
        <v>80</v>
      </c>
      <c r="S243" s="52" t="s">
        <v>14</v>
      </c>
      <c r="T243" s="75">
        <f>H243</f>
        <v>50000000</v>
      </c>
      <c r="U243" s="76">
        <f>T243</f>
        <v>50000000</v>
      </c>
      <c r="V243" s="31" t="s">
        <v>76</v>
      </c>
      <c r="W243" s="31" t="s">
        <v>81</v>
      </c>
      <c r="X243" s="77" t="s">
        <v>82</v>
      </c>
      <c r="Y243" s="32" t="s">
        <v>83</v>
      </c>
      <c r="Z243" s="33" t="s">
        <v>3</v>
      </c>
      <c r="AA243" s="30" t="s">
        <v>84</v>
      </c>
      <c r="AB243" s="78" t="s">
        <v>85</v>
      </c>
      <c r="AC243" s="31" t="s">
        <v>76</v>
      </c>
      <c r="AD243" s="31" t="s">
        <v>86</v>
      </c>
      <c r="AE243" s="79" t="s">
        <v>87</v>
      </c>
      <c r="AF243" s="79" t="s">
        <v>88</v>
      </c>
      <c r="AG243" s="79" t="s">
        <v>89</v>
      </c>
      <c r="AH243" s="79" t="s">
        <v>90</v>
      </c>
      <c r="AI243" s="79" t="s">
        <v>90</v>
      </c>
      <c r="AJ243" s="79" t="s">
        <v>90</v>
      </c>
      <c r="AK243" s="80"/>
      <c r="AL243" s="80"/>
      <c r="AM243" s="80"/>
    </row>
    <row r="244" spans="1:39" s="35" customFormat="1" ht="76.5" customHeight="1">
      <c r="A244" s="53"/>
      <c r="B244" s="28" t="s">
        <v>3</v>
      </c>
      <c r="C244" s="52" t="s">
        <v>286</v>
      </c>
      <c r="D244" s="52" t="s">
        <v>135</v>
      </c>
      <c r="E244" s="52" t="s">
        <v>11</v>
      </c>
      <c r="F244" s="52" t="s">
        <v>12</v>
      </c>
      <c r="G244" s="52" t="s">
        <v>706</v>
      </c>
      <c r="H244" s="47">
        <v>151212267</v>
      </c>
      <c r="I244" s="52" t="s">
        <v>86</v>
      </c>
      <c r="J244" s="29" t="s">
        <v>76</v>
      </c>
      <c r="K244" s="71" t="s">
        <v>500</v>
      </c>
      <c r="L244" s="72" t="s">
        <v>501</v>
      </c>
      <c r="M244" s="52" t="str">
        <f>G244</f>
        <v>Prestar los servicios profesionales para la realización de los exámenes médicos ocupacionales para los funcionarios, docentes y trabajadores de la UPN, teniendo en cuenta los grupos de exposición de acuerdo a su ocupación (conductores, restaurante-cafetería, tareas de alto riesgo y personal de la salud) dando cumplimiento a la política de SST institucional y la normatividad colombiana vigente</v>
      </c>
      <c r="N244" s="31">
        <v>1</v>
      </c>
      <c r="O244" s="31">
        <v>1</v>
      </c>
      <c r="P244" s="73">
        <v>11</v>
      </c>
      <c r="Q244" s="74" t="s">
        <v>79</v>
      </c>
      <c r="R244" s="74" t="s">
        <v>80</v>
      </c>
      <c r="S244" s="52" t="s">
        <v>14</v>
      </c>
      <c r="T244" s="75">
        <f>H244</f>
        <v>151212267</v>
      </c>
      <c r="U244" s="76">
        <f>T244</f>
        <v>151212267</v>
      </c>
      <c r="V244" s="31" t="s">
        <v>76</v>
      </c>
      <c r="W244" s="31" t="s">
        <v>81</v>
      </c>
      <c r="X244" s="77" t="s">
        <v>82</v>
      </c>
      <c r="Y244" s="32" t="s">
        <v>83</v>
      </c>
      <c r="Z244" s="33" t="s">
        <v>3</v>
      </c>
      <c r="AA244" s="30" t="s">
        <v>84</v>
      </c>
      <c r="AB244" s="78" t="s">
        <v>85</v>
      </c>
      <c r="AC244" s="31" t="s">
        <v>76</v>
      </c>
      <c r="AD244" s="31" t="s">
        <v>86</v>
      </c>
      <c r="AE244" s="79" t="s">
        <v>87</v>
      </c>
      <c r="AF244" s="79" t="s">
        <v>88</v>
      </c>
      <c r="AG244" s="79" t="s">
        <v>89</v>
      </c>
      <c r="AH244" s="79" t="s">
        <v>90</v>
      </c>
      <c r="AI244" s="79" t="s">
        <v>90</v>
      </c>
      <c r="AJ244" s="79" t="s">
        <v>90</v>
      </c>
      <c r="AK244" s="80"/>
      <c r="AL244" s="80"/>
      <c r="AM244" s="80"/>
    </row>
    <row r="245" spans="1:39" s="35" customFormat="1" ht="48" customHeight="1">
      <c r="A245" s="53"/>
      <c r="B245" s="28" t="s">
        <v>3</v>
      </c>
      <c r="C245" s="52" t="s">
        <v>213</v>
      </c>
      <c r="D245" s="52" t="s">
        <v>214</v>
      </c>
      <c r="E245" s="52" t="s">
        <v>9</v>
      </c>
      <c r="F245" s="52" t="s">
        <v>133</v>
      </c>
      <c r="G245" s="52" t="s">
        <v>502</v>
      </c>
      <c r="H245" s="47">
        <v>25885000</v>
      </c>
      <c r="I245" s="52" t="s">
        <v>86</v>
      </c>
      <c r="J245" s="29" t="s">
        <v>76</v>
      </c>
      <c r="K245" s="71" t="s">
        <v>503</v>
      </c>
      <c r="L245" s="72" t="s">
        <v>504</v>
      </c>
      <c r="M245" s="52" t="str">
        <f>G245</f>
        <v xml:space="preserve">Prestar el servicio de la elaboración e impresión de  agendas entre otros elementos institucionales de acuerdo a las necesidades del Instituto Pedagógico Nacional
</v>
      </c>
      <c r="N245" s="31">
        <v>1</v>
      </c>
      <c r="O245" s="31">
        <v>1</v>
      </c>
      <c r="P245" s="73">
        <v>11</v>
      </c>
      <c r="Q245" s="74" t="s">
        <v>79</v>
      </c>
      <c r="R245" s="74" t="s">
        <v>80</v>
      </c>
      <c r="S245" s="81" t="s">
        <v>14</v>
      </c>
      <c r="T245" s="75">
        <f>H245</f>
        <v>25885000</v>
      </c>
      <c r="U245" s="76">
        <f>T245</f>
        <v>25885000</v>
      </c>
      <c r="V245" s="31" t="s">
        <v>76</v>
      </c>
      <c r="W245" s="31" t="s">
        <v>81</v>
      </c>
      <c r="X245" s="77" t="s">
        <v>82</v>
      </c>
      <c r="Y245" s="32" t="s">
        <v>83</v>
      </c>
      <c r="Z245" s="33" t="s">
        <v>3</v>
      </c>
      <c r="AA245" s="30" t="s">
        <v>84</v>
      </c>
      <c r="AB245" s="78" t="s">
        <v>85</v>
      </c>
      <c r="AC245" s="31" t="s">
        <v>76</v>
      </c>
      <c r="AD245" s="31" t="s">
        <v>86</v>
      </c>
      <c r="AE245" s="79" t="s">
        <v>87</v>
      </c>
      <c r="AF245" s="79" t="s">
        <v>88</v>
      </c>
      <c r="AG245" s="79" t="s">
        <v>89</v>
      </c>
      <c r="AH245" s="79" t="s">
        <v>90</v>
      </c>
      <c r="AI245" s="79" t="s">
        <v>90</v>
      </c>
      <c r="AJ245" s="79" t="s">
        <v>90</v>
      </c>
      <c r="AK245" s="80"/>
      <c r="AL245" s="80"/>
      <c r="AM245" s="80"/>
    </row>
    <row r="246" spans="1:39" s="35" customFormat="1" ht="48" customHeight="1">
      <c r="A246" s="53"/>
      <c r="B246" s="28" t="s">
        <v>3</v>
      </c>
      <c r="C246" s="52" t="s">
        <v>213</v>
      </c>
      <c r="D246" s="52" t="s">
        <v>214</v>
      </c>
      <c r="E246" s="52" t="s">
        <v>9</v>
      </c>
      <c r="F246" s="52" t="s">
        <v>133</v>
      </c>
      <c r="G246" s="52" t="s">
        <v>505</v>
      </c>
      <c r="H246" s="47">
        <f>9099600</f>
        <v>9099600</v>
      </c>
      <c r="I246" s="52" t="s">
        <v>86</v>
      </c>
      <c r="J246" s="29" t="s">
        <v>76</v>
      </c>
      <c r="K246" s="71" t="s">
        <v>506</v>
      </c>
      <c r="L246" s="72">
        <v>82101500</v>
      </c>
      <c r="M246" s="52" t="str">
        <f>G246</f>
        <v>Prestar el servicio de impresión de diplomas, placa, copa y demás menciones de honor de acuerdo a los archivos finales aprobados por el Instituto Pedagógico Nacional para la promoción de graduandos  del IPN</v>
      </c>
      <c r="N246" s="31">
        <v>1</v>
      </c>
      <c r="O246" s="31">
        <v>1</v>
      </c>
      <c r="P246" s="73">
        <v>11</v>
      </c>
      <c r="Q246" s="74" t="s">
        <v>79</v>
      </c>
      <c r="R246" s="74" t="s">
        <v>80</v>
      </c>
      <c r="S246" s="81" t="s">
        <v>14</v>
      </c>
      <c r="T246" s="75">
        <f>H246</f>
        <v>9099600</v>
      </c>
      <c r="U246" s="76">
        <f>T246</f>
        <v>9099600</v>
      </c>
      <c r="V246" s="31" t="s">
        <v>76</v>
      </c>
      <c r="W246" s="31" t="s">
        <v>81</v>
      </c>
      <c r="X246" s="77" t="s">
        <v>82</v>
      </c>
      <c r="Y246" s="32" t="s">
        <v>83</v>
      </c>
      <c r="Z246" s="33" t="s">
        <v>3</v>
      </c>
      <c r="AA246" s="30" t="s">
        <v>84</v>
      </c>
      <c r="AB246" s="78" t="s">
        <v>85</v>
      </c>
      <c r="AC246" s="31" t="s">
        <v>76</v>
      </c>
      <c r="AD246" s="31" t="s">
        <v>86</v>
      </c>
      <c r="AE246" s="79" t="s">
        <v>87</v>
      </c>
      <c r="AF246" s="79" t="s">
        <v>88</v>
      </c>
      <c r="AG246" s="79" t="s">
        <v>89</v>
      </c>
      <c r="AH246" s="79" t="s">
        <v>90</v>
      </c>
      <c r="AI246" s="79" t="s">
        <v>90</v>
      </c>
      <c r="AJ246" s="79" t="s">
        <v>90</v>
      </c>
      <c r="AK246" s="80"/>
      <c r="AL246" s="80"/>
      <c r="AM246" s="80"/>
    </row>
    <row r="247" spans="1:39" s="35" customFormat="1" ht="48" customHeight="1">
      <c r="A247" s="53"/>
      <c r="B247" s="28" t="s">
        <v>3</v>
      </c>
      <c r="C247" s="52" t="s">
        <v>213</v>
      </c>
      <c r="D247" s="52" t="s">
        <v>214</v>
      </c>
      <c r="E247" s="52" t="s">
        <v>105</v>
      </c>
      <c r="F247" s="52" t="s">
        <v>106</v>
      </c>
      <c r="G247" s="52" t="s">
        <v>507</v>
      </c>
      <c r="H247" s="47">
        <v>21896000</v>
      </c>
      <c r="I247" s="52" t="s">
        <v>86</v>
      </c>
      <c r="J247" s="29" t="s">
        <v>76</v>
      </c>
      <c r="K247" s="105" t="s">
        <v>508</v>
      </c>
      <c r="L247" s="72">
        <v>52161500</v>
      </c>
      <c r="M247" s="230" t="str">
        <f>G247</f>
        <v>Adquirir equipos de comunicación para las aulas académicas y sus respectivos soportes y bases para su instalación con el fin de contribuir con el bienestar de los estudiantes del Instituto Pedagógico Nacional</v>
      </c>
      <c r="N247" s="31">
        <v>1</v>
      </c>
      <c r="O247" s="31">
        <v>1</v>
      </c>
      <c r="P247" s="73">
        <v>11</v>
      </c>
      <c r="Q247" s="74" t="s">
        <v>79</v>
      </c>
      <c r="R247" s="74" t="s">
        <v>80</v>
      </c>
      <c r="S247" s="81" t="s">
        <v>14</v>
      </c>
      <c r="T247" s="233">
        <f>H247+H248</f>
        <v>22610000</v>
      </c>
      <c r="U247" s="232">
        <f>T247</f>
        <v>22610000</v>
      </c>
      <c r="V247" s="31" t="s">
        <v>76</v>
      </c>
      <c r="W247" s="31" t="s">
        <v>81</v>
      </c>
      <c r="X247" s="77" t="s">
        <v>82</v>
      </c>
      <c r="Y247" s="32" t="s">
        <v>83</v>
      </c>
      <c r="Z247" s="33" t="s">
        <v>3</v>
      </c>
      <c r="AA247" s="30" t="s">
        <v>84</v>
      </c>
      <c r="AB247" s="78" t="s">
        <v>85</v>
      </c>
      <c r="AC247" s="31" t="s">
        <v>76</v>
      </c>
      <c r="AD247" s="31" t="s">
        <v>86</v>
      </c>
      <c r="AE247" s="79" t="s">
        <v>87</v>
      </c>
      <c r="AF247" s="79" t="s">
        <v>88</v>
      </c>
      <c r="AG247" s="79" t="s">
        <v>89</v>
      </c>
      <c r="AH247" s="79" t="s">
        <v>90</v>
      </c>
      <c r="AI247" s="79" t="s">
        <v>90</v>
      </c>
      <c r="AJ247" s="79" t="s">
        <v>90</v>
      </c>
      <c r="AK247" s="80"/>
      <c r="AL247" s="80"/>
      <c r="AM247" s="80"/>
    </row>
    <row r="248" spans="1:39" s="35" customFormat="1" ht="48" customHeight="1">
      <c r="A248" s="53"/>
      <c r="B248" s="28" t="s">
        <v>3</v>
      </c>
      <c r="C248" s="52" t="s">
        <v>213</v>
      </c>
      <c r="D248" s="52" t="s">
        <v>214</v>
      </c>
      <c r="E248" s="52" t="s">
        <v>129</v>
      </c>
      <c r="F248" s="52" t="s">
        <v>130</v>
      </c>
      <c r="G248" s="52" t="s">
        <v>507</v>
      </c>
      <c r="H248" s="47">
        <v>714000</v>
      </c>
      <c r="I248" s="52" t="s">
        <v>86</v>
      </c>
      <c r="J248" s="29" t="s">
        <v>76</v>
      </c>
      <c r="K248" s="105" t="s">
        <v>508</v>
      </c>
      <c r="L248" s="72" t="s">
        <v>509</v>
      </c>
      <c r="M248" s="230"/>
      <c r="N248" s="31">
        <v>1</v>
      </c>
      <c r="O248" s="31">
        <v>1</v>
      </c>
      <c r="P248" s="73">
        <v>11</v>
      </c>
      <c r="Q248" s="74" t="s">
        <v>79</v>
      </c>
      <c r="R248" s="74" t="s">
        <v>80</v>
      </c>
      <c r="S248" s="81" t="s">
        <v>14</v>
      </c>
      <c r="T248" s="233"/>
      <c r="U248" s="232"/>
      <c r="V248" s="31" t="s">
        <v>76</v>
      </c>
      <c r="W248" s="31" t="s">
        <v>81</v>
      </c>
      <c r="X248" s="77" t="s">
        <v>82</v>
      </c>
      <c r="Y248" s="32" t="s">
        <v>83</v>
      </c>
      <c r="Z248" s="33" t="s">
        <v>3</v>
      </c>
      <c r="AA248" s="30" t="s">
        <v>84</v>
      </c>
      <c r="AB248" s="78" t="s">
        <v>85</v>
      </c>
      <c r="AC248" s="31" t="s">
        <v>76</v>
      </c>
      <c r="AD248" s="31" t="s">
        <v>86</v>
      </c>
      <c r="AE248" s="79" t="s">
        <v>87</v>
      </c>
      <c r="AF248" s="79" t="s">
        <v>88</v>
      </c>
      <c r="AG248" s="79" t="s">
        <v>89</v>
      </c>
      <c r="AH248" s="79" t="s">
        <v>90</v>
      </c>
      <c r="AI248" s="79" t="s">
        <v>90</v>
      </c>
      <c r="AJ248" s="79" t="s">
        <v>90</v>
      </c>
      <c r="AK248" s="80"/>
      <c r="AL248" s="80"/>
      <c r="AM248" s="80"/>
    </row>
    <row r="249" spans="1:39" s="35" customFormat="1" ht="48" customHeight="1">
      <c r="A249" s="53"/>
      <c r="B249" s="28" t="s">
        <v>3</v>
      </c>
      <c r="C249" s="52" t="s">
        <v>213</v>
      </c>
      <c r="D249" s="52" t="s">
        <v>214</v>
      </c>
      <c r="E249" s="52" t="s">
        <v>26</v>
      </c>
      <c r="F249" s="52" t="s">
        <v>18</v>
      </c>
      <c r="G249" s="52" t="s">
        <v>510</v>
      </c>
      <c r="H249" s="47">
        <v>6000000</v>
      </c>
      <c r="I249" s="52" t="s">
        <v>86</v>
      </c>
      <c r="J249" s="29" t="s">
        <v>76</v>
      </c>
      <c r="K249" s="71" t="s">
        <v>511</v>
      </c>
      <c r="L249" s="52">
        <v>44111900</v>
      </c>
      <c r="M249" s="52" t="str">
        <f t="shared" ref="M249:M257" si="19">G249</f>
        <v>Adquirir tableros acrílicos para ser instalados en el Instituto Pedagógico Nacional (IPN), y así mejorar el ambiente de enseñanza y facilitar la interacción en las actividades académicas.</v>
      </c>
      <c r="N249" s="31">
        <v>1</v>
      </c>
      <c r="O249" s="31">
        <v>1</v>
      </c>
      <c r="P249" s="73">
        <v>11</v>
      </c>
      <c r="Q249" s="74" t="s">
        <v>79</v>
      </c>
      <c r="R249" s="74" t="s">
        <v>80</v>
      </c>
      <c r="S249" s="81" t="s">
        <v>14</v>
      </c>
      <c r="T249" s="75">
        <f>H249</f>
        <v>6000000</v>
      </c>
      <c r="U249" s="76">
        <f t="shared" ref="U249:U257" si="20">T249</f>
        <v>6000000</v>
      </c>
      <c r="V249" s="31" t="s">
        <v>76</v>
      </c>
      <c r="W249" s="31" t="s">
        <v>81</v>
      </c>
      <c r="X249" s="77" t="s">
        <v>82</v>
      </c>
      <c r="Y249" s="32" t="s">
        <v>83</v>
      </c>
      <c r="Z249" s="33" t="s">
        <v>3</v>
      </c>
      <c r="AA249" s="30" t="s">
        <v>84</v>
      </c>
      <c r="AB249" s="78" t="s">
        <v>85</v>
      </c>
      <c r="AC249" s="31" t="s">
        <v>76</v>
      </c>
      <c r="AD249" s="31" t="s">
        <v>86</v>
      </c>
      <c r="AE249" s="79" t="s">
        <v>87</v>
      </c>
      <c r="AF249" s="79" t="s">
        <v>88</v>
      </c>
      <c r="AG249" s="79" t="s">
        <v>89</v>
      </c>
      <c r="AH249" s="79" t="s">
        <v>90</v>
      </c>
      <c r="AI249" s="79" t="s">
        <v>90</v>
      </c>
      <c r="AJ249" s="79" t="s">
        <v>90</v>
      </c>
      <c r="AK249" s="80"/>
      <c r="AL249" s="80"/>
      <c r="AM249" s="80"/>
    </row>
    <row r="250" spans="1:39" s="35" customFormat="1" ht="48" customHeight="1">
      <c r="A250" s="53"/>
      <c r="B250" s="28" t="s">
        <v>3</v>
      </c>
      <c r="C250" s="52" t="s">
        <v>213</v>
      </c>
      <c r="D250" s="52" t="s">
        <v>214</v>
      </c>
      <c r="E250" s="52" t="s">
        <v>26</v>
      </c>
      <c r="F250" s="52" t="s">
        <v>18</v>
      </c>
      <c r="G250" s="52" t="s">
        <v>512</v>
      </c>
      <c r="H250" s="47">
        <v>17930856</v>
      </c>
      <c r="I250" s="52" t="s">
        <v>86</v>
      </c>
      <c r="J250" s="29" t="s">
        <v>76</v>
      </c>
      <c r="K250" s="71" t="s">
        <v>513</v>
      </c>
      <c r="L250" s="52">
        <v>95121500</v>
      </c>
      <c r="M250" s="52" t="str">
        <f t="shared" si="19"/>
        <v xml:space="preserve">Adquirir Juegos de piso para el patio central con el fin de contribuir con el bienestar de los estudiantes del IPN </v>
      </c>
      <c r="N250" s="31">
        <v>1</v>
      </c>
      <c r="O250" s="31">
        <v>1</v>
      </c>
      <c r="P250" s="73">
        <v>11</v>
      </c>
      <c r="Q250" s="74" t="s">
        <v>79</v>
      </c>
      <c r="R250" s="74" t="s">
        <v>80</v>
      </c>
      <c r="S250" s="81" t="s">
        <v>14</v>
      </c>
      <c r="T250" s="75">
        <f t="shared" ref="T250:T256" si="21">H250</f>
        <v>17930856</v>
      </c>
      <c r="U250" s="76">
        <f t="shared" si="20"/>
        <v>17930856</v>
      </c>
      <c r="V250" s="31" t="s">
        <v>76</v>
      </c>
      <c r="W250" s="31" t="s">
        <v>81</v>
      </c>
      <c r="X250" s="77" t="s">
        <v>82</v>
      </c>
      <c r="Y250" s="32" t="s">
        <v>83</v>
      </c>
      <c r="Z250" s="33" t="s">
        <v>3</v>
      </c>
      <c r="AA250" s="30" t="s">
        <v>84</v>
      </c>
      <c r="AB250" s="78" t="s">
        <v>85</v>
      </c>
      <c r="AC250" s="31" t="s">
        <v>76</v>
      </c>
      <c r="AD250" s="31" t="s">
        <v>86</v>
      </c>
      <c r="AE250" s="79" t="s">
        <v>87</v>
      </c>
      <c r="AF250" s="79" t="s">
        <v>88</v>
      </c>
      <c r="AG250" s="79" t="s">
        <v>89</v>
      </c>
      <c r="AH250" s="79" t="s">
        <v>90</v>
      </c>
      <c r="AI250" s="79" t="s">
        <v>90</v>
      </c>
      <c r="AJ250" s="79" t="s">
        <v>90</v>
      </c>
      <c r="AK250" s="80"/>
      <c r="AL250" s="80"/>
      <c r="AM250" s="80"/>
    </row>
    <row r="251" spans="1:39" s="35" customFormat="1" ht="48" customHeight="1">
      <c r="A251" s="53"/>
      <c r="B251" s="28" t="s">
        <v>3</v>
      </c>
      <c r="C251" s="52" t="s">
        <v>213</v>
      </c>
      <c r="D251" s="52" t="s">
        <v>214</v>
      </c>
      <c r="E251" s="52" t="s">
        <v>9</v>
      </c>
      <c r="F251" s="39" t="s">
        <v>10</v>
      </c>
      <c r="G251" s="52" t="s">
        <v>514</v>
      </c>
      <c r="H251" s="47">
        <v>18000000</v>
      </c>
      <c r="I251" s="52" t="s">
        <v>86</v>
      </c>
      <c r="J251" s="29" t="s">
        <v>76</v>
      </c>
      <c r="K251" s="71" t="s">
        <v>515</v>
      </c>
      <c r="L251" s="52" t="s">
        <v>329</v>
      </c>
      <c r="M251" s="52" t="str">
        <f t="shared" si="19"/>
        <v xml:space="preserve">Prestar los servicios de  mantenimiento, adecuaciones y adquisiciones necesarias para la puesta en funcionamiento de
los parques infantiles del Instituto Pedagógico Nacional y la casa de muñecas de la SEI </v>
      </c>
      <c r="N251" s="31">
        <v>1</v>
      </c>
      <c r="O251" s="31">
        <v>1</v>
      </c>
      <c r="P251" s="73">
        <v>11</v>
      </c>
      <c r="Q251" s="74" t="s">
        <v>79</v>
      </c>
      <c r="R251" s="74" t="s">
        <v>80</v>
      </c>
      <c r="S251" s="81" t="s">
        <v>14</v>
      </c>
      <c r="T251" s="75">
        <f t="shared" si="21"/>
        <v>18000000</v>
      </c>
      <c r="U251" s="76">
        <f t="shared" si="20"/>
        <v>18000000</v>
      </c>
      <c r="V251" s="31" t="s">
        <v>76</v>
      </c>
      <c r="W251" s="31" t="s">
        <v>81</v>
      </c>
      <c r="X251" s="77" t="s">
        <v>82</v>
      </c>
      <c r="Y251" s="32" t="s">
        <v>83</v>
      </c>
      <c r="Z251" s="33" t="s">
        <v>3</v>
      </c>
      <c r="AA251" s="30" t="s">
        <v>84</v>
      </c>
      <c r="AB251" s="78" t="s">
        <v>85</v>
      </c>
      <c r="AC251" s="31" t="s">
        <v>76</v>
      </c>
      <c r="AD251" s="31" t="s">
        <v>86</v>
      </c>
      <c r="AE251" s="79" t="s">
        <v>87</v>
      </c>
      <c r="AF251" s="79" t="s">
        <v>88</v>
      </c>
      <c r="AG251" s="79" t="s">
        <v>89</v>
      </c>
      <c r="AH251" s="79" t="s">
        <v>90</v>
      </c>
      <c r="AI251" s="79" t="s">
        <v>90</v>
      </c>
      <c r="AJ251" s="79" t="s">
        <v>90</v>
      </c>
      <c r="AK251" s="80"/>
      <c r="AL251" s="80"/>
      <c r="AM251" s="80"/>
    </row>
    <row r="252" spans="1:39" s="35" customFormat="1" ht="48" customHeight="1">
      <c r="A252" s="53"/>
      <c r="B252" s="28" t="s">
        <v>3</v>
      </c>
      <c r="C252" s="52" t="s">
        <v>213</v>
      </c>
      <c r="D252" s="52" t="s">
        <v>214</v>
      </c>
      <c r="E252" s="52" t="s">
        <v>117</v>
      </c>
      <c r="F252" s="52" t="s">
        <v>118</v>
      </c>
      <c r="G252" s="52" t="s">
        <v>691</v>
      </c>
      <c r="H252" s="47">
        <v>10500000</v>
      </c>
      <c r="I252" s="52" t="s">
        <v>86</v>
      </c>
      <c r="J252" s="29" t="s">
        <v>76</v>
      </c>
      <c r="K252" s="105" t="s">
        <v>516</v>
      </c>
      <c r="L252" s="228">
        <v>60141100</v>
      </c>
      <c r="M252" s="228" t="str">
        <f t="shared" si="19"/>
        <v>Adquirir juegos de mesas hexagonales  y sillas para la SEI </v>
      </c>
      <c r="N252" s="31">
        <v>1</v>
      </c>
      <c r="O252" s="31">
        <v>1</v>
      </c>
      <c r="P252" s="73">
        <v>11</v>
      </c>
      <c r="Q252" s="74" t="s">
        <v>79</v>
      </c>
      <c r="R252" s="74" t="s">
        <v>80</v>
      </c>
      <c r="S252" s="81" t="s">
        <v>14</v>
      </c>
      <c r="T252" s="248">
        <f>H252+H253</f>
        <v>13463100</v>
      </c>
      <c r="U252" s="250">
        <f t="shared" si="20"/>
        <v>13463100</v>
      </c>
      <c r="V252" s="31" t="s">
        <v>76</v>
      </c>
      <c r="W252" s="31" t="s">
        <v>81</v>
      </c>
      <c r="X252" s="77" t="s">
        <v>82</v>
      </c>
      <c r="Y252" s="32" t="s">
        <v>83</v>
      </c>
      <c r="Z252" s="33" t="s">
        <v>3</v>
      </c>
      <c r="AA252" s="30" t="s">
        <v>84</v>
      </c>
      <c r="AB252" s="78" t="s">
        <v>85</v>
      </c>
      <c r="AC252" s="31" t="s">
        <v>76</v>
      </c>
      <c r="AD252" s="31" t="s">
        <v>86</v>
      </c>
      <c r="AE252" s="79" t="s">
        <v>87</v>
      </c>
      <c r="AF252" s="79" t="s">
        <v>88</v>
      </c>
      <c r="AG252" s="79" t="s">
        <v>89</v>
      </c>
      <c r="AH252" s="79" t="s">
        <v>90</v>
      </c>
      <c r="AI252" s="79" t="s">
        <v>90</v>
      </c>
      <c r="AJ252" s="79" t="s">
        <v>90</v>
      </c>
      <c r="AK252" s="80"/>
      <c r="AL252" s="80"/>
      <c r="AM252" s="80"/>
    </row>
    <row r="253" spans="1:39" s="35" customFormat="1" ht="48" customHeight="1">
      <c r="A253" s="53"/>
      <c r="B253" s="28" t="s">
        <v>3</v>
      </c>
      <c r="C253" s="52" t="s">
        <v>213</v>
      </c>
      <c r="D253" s="52" t="s">
        <v>214</v>
      </c>
      <c r="E253" s="52" t="s">
        <v>113</v>
      </c>
      <c r="F253" s="52" t="s">
        <v>114</v>
      </c>
      <c r="G253" s="52" t="s">
        <v>691</v>
      </c>
      <c r="H253" s="47">
        <v>2963100</v>
      </c>
      <c r="I253" s="52" t="s">
        <v>86</v>
      </c>
      <c r="J253" s="29" t="s">
        <v>76</v>
      </c>
      <c r="K253" s="105" t="s">
        <v>516</v>
      </c>
      <c r="L253" s="229"/>
      <c r="M253" s="229"/>
      <c r="N253" s="31">
        <v>1</v>
      </c>
      <c r="O253" s="31">
        <v>1</v>
      </c>
      <c r="P253" s="73">
        <v>11</v>
      </c>
      <c r="Q253" s="74" t="s">
        <v>79</v>
      </c>
      <c r="R253" s="74" t="s">
        <v>80</v>
      </c>
      <c r="S253" s="81" t="s">
        <v>14</v>
      </c>
      <c r="T253" s="249"/>
      <c r="U253" s="251"/>
      <c r="V253" s="31" t="s">
        <v>76</v>
      </c>
      <c r="W253" s="31" t="s">
        <v>81</v>
      </c>
      <c r="X253" s="77" t="s">
        <v>82</v>
      </c>
      <c r="Y253" s="32" t="s">
        <v>83</v>
      </c>
      <c r="Z253" s="33" t="s">
        <v>3</v>
      </c>
      <c r="AA253" s="30" t="s">
        <v>84</v>
      </c>
      <c r="AB253" s="78" t="s">
        <v>85</v>
      </c>
      <c r="AC253" s="31" t="s">
        <v>76</v>
      </c>
      <c r="AD253" s="31" t="s">
        <v>86</v>
      </c>
      <c r="AE253" s="79" t="s">
        <v>87</v>
      </c>
      <c r="AF253" s="79" t="s">
        <v>88</v>
      </c>
      <c r="AG253" s="79" t="s">
        <v>89</v>
      </c>
      <c r="AH253" s="79" t="s">
        <v>90</v>
      </c>
      <c r="AI253" s="79" t="s">
        <v>90</v>
      </c>
      <c r="AJ253" s="79" t="s">
        <v>90</v>
      </c>
      <c r="AK253" s="80"/>
      <c r="AL253" s="80"/>
      <c r="AM253" s="80"/>
    </row>
    <row r="254" spans="1:39" s="35" customFormat="1" ht="48" customHeight="1">
      <c r="A254" s="53"/>
      <c r="B254" s="28" t="s">
        <v>3</v>
      </c>
      <c r="C254" s="52" t="s">
        <v>213</v>
      </c>
      <c r="D254" s="52" t="s">
        <v>214</v>
      </c>
      <c r="E254" s="52" t="s">
        <v>113</v>
      </c>
      <c r="F254" s="52" t="s">
        <v>114</v>
      </c>
      <c r="G254" s="52" t="s">
        <v>517</v>
      </c>
      <c r="H254" s="47">
        <v>0</v>
      </c>
      <c r="I254" s="52" t="s">
        <v>86</v>
      </c>
      <c r="J254" s="29" t="s">
        <v>429</v>
      </c>
      <c r="K254" s="71" t="s">
        <v>518</v>
      </c>
      <c r="L254" s="52">
        <v>56112100</v>
      </c>
      <c r="M254" s="52" t="str">
        <f t="shared" si="19"/>
        <v>Adquirir Sillas para el Instituto Pedagógico Nacional</v>
      </c>
      <c r="N254" s="31">
        <v>1</v>
      </c>
      <c r="O254" s="31">
        <v>1</v>
      </c>
      <c r="P254" s="73">
        <v>11</v>
      </c>
      <c r="Q254" s="74" t="s">
        <v>79</v>
      </c>
      <c r="R254" s="74" t="s">
        <v>80</v>
      </c>
      <c r="S254" s="81" t="s">
        <v>14</v>
      </c>
      <c r="T254" s="111">
        <f t="shared" si="21"/>
        <v>0</v>
      </c>
      <c r="U254" s="112">
        <f t="shared" si="20"/>
        <v>0</v>
      </c>
      <c r="V254" s="31" t="s">
        <v>76</v>
      </c>
      <c r="W254" s="31" t="s">
        <v>81</v>
      </c>
      <c r="X254" s="77" t="s">
        <v>82</v>
      </c>
      <c r="Y254" s="32" t="s">
        <v>83</v>
      </c>
      <c r="Z254" s="33" t="s">
        <v>3</v>
      </c>
      <c r="AA254" s="30" t="s">
        <v>84</v>
      </c>
      <c r="AB254" s="78" t="s">
        <v>85</v>
      </c>
      <c r="AC254" s="31" t="s">
        <v>76</v>
      </c>
      <c r="AD254" s="31" t="s">
        <v>86</v>
      </c>
      <c r="AE254" s="79" t="s">
        <v>87</v>
      </c>
      <c r="AF254" s="79" t="s">
        <v>88</v>
      </c>
      <c r="AG254" s="79" t="s">
        <v>89</v>
      </c>
      <c r="AH254" s="79" t="s">
        <v>90</v>
      </c>
      <c r="AI254" s="79" t="s">
        <v>90</v>
      </c>
      <c r="AJ254" s="79" t="s">
        <v>90</v>
      </c>
      <c r="AK254" s="80"/>
      <c r="AL254" s="80"/>
      <c r="AM254" s="80"/>
    </row>
    <row r="255" spans="1:39" s="35" customFormat="1" ht="48" customHeight="1">
      <c r="A255" s="53"/>
      <c r="B255" s="28" t="s">
        <v>3</v>
      </c>
      <c r="C255" s="52" t="s">
        <v>213</v>
      </c>
      <c r="D255" s="52" t="s">
        <v>214</v>
      </c>
      <c r="E255" s="52" t="s">
        <v>26</v>
      </c>
      <c r="F255" s="52" t="s">
        <v>18</v>
      </c>
      <c r="G255" s="52" t="s">
        <v>519</v>
      </c>
      <c r="H255" s="47">
        <v>1223016</v>
      </c>
      <c r="I255" s="52" t="s">
        <v>86</v>
      </c>
      <c r="J255" s="29" t="s">
        <v>76</v>
      </c>
      <c r="K255" s="71" t="s">
        <v>520</v>
      </c>
      <c r="L255" s="72">
        <v>60103400</v>
      </c>
      <c r="M255" s="52" t="str">
        <f t="shared" si="19"/>
        <v xml:space="preserve">Adquirir Material didáctico para los niños de la SEI (Bloques de construcción, pelotas de letras, pelotas lisas) </v>
      </c>
      <c r="N255" s="31">
        <v>1</v>
      </c>
      <c r="O255" s="31">
        <v>1</v>
      </c>
      <c r="P255" s="73">
        <v>11</v>
      </c>
      <c r="Q255" s="74" t="s">
        <v>79</v>
      </c>
      <c r="R255" s="74" t="s">
        <v>80</v>
      </c>
      <c r="S255" s="81" t="s">
        <v>14</v>
      </c>
      <c r="T255" s="75">
        <f t="shared" si="21"/>
        <v>1223016</v>
      </c>
      <c r="U255" s="76">
        <f t="shared" si="20"/>
        <v>1223016</v>
      </c>
      <c r="V255" s="31" t="s">
        <v>76</v>
      </c>
      <c r="W255" s="31" t="s">
        <v>81</v>
      </c>
      <c r="X255" s="77" t="s">
        <v>82</v>
      </c>
      <c r="Y255" s="32" t="s">
        <v>83</v>
      </c>
      <c r="Z255" s="33" t="s">
        <v>3</v>
      </c>
      <c r="AA255" s="30" t="s">
        <v>84</v>
      </c>
      <c r="AB255" s="78" t="s">
        <v>85</v>
      </c>
      <c r="AC255" s="31" t="s">
        <v>76</v>
      </c>
      <c r="AD255" s="31" t="s">
        <v>86</v>
      </c>
      <c r="AE255" s="79" t="s">
        <v>87</v>
      </c>
      <c r="AF255" s="79" t="s">
        <v>88</v>
      </c>
      <c r="AG255" s="79" t="s">
        <v>89</v>
      </c>
      <c r="AH255" s="79" t="s">
        <v>90</v>
      </c>
      <c r="AI255" s="79" t="s">
        <v>90</v>
      </c>
      <c r="AJ255" s="79" t="s">
        <v>90</v>
      </c>
      <c r="AK255" s="80"/>
      <c r="AL255" s="80"/>
      <c r="AM255" s="80"/>
    </row>
    <row r="256" spans="1:39" s="35" customFormat="1" ht="48" customHeight="1">
      <c r="A256" s="53"/>
      <c r="B256" s="28" t="s">
        <v>3</v>
      </c>
      <c r="C256" s="52" t="s">
        <v>213</v>
      </c>
      <c r="D256" s="52" t="s">
        <v>214</v>
      </c>
      <c r="E256" s="52" t="s">
        <v>26</v>
      </c>
      <c r="F256" s="52" t="s">
        <v>18</v>
      </c>
      <c r="G256" s="52" t="s">
        <v>521</v>
      </c>
      <c r="H256" s="47">
        <v>6295000</v>
      </c>
      <c r="I256" s="52" t="s">
        <v>86</v>
      </c>
      <c r="J256" s="29" t="s">
        <v>76</v>
      </c>
      <c r="K256" s="71" t="s">
        <v>522</v>
      </c>
      <c r="L256" s="72">
        <v>49161500</v>
      </c>
      <c r="M256" s="52" t="str">
        <f t="shared" si="19"/>
        <v xml:space="preserve">Adquirir elementos deportivos para el área de Educación Física con el fin de contribuir con el bienestar de los estudiantes del Instituto Pedagógico Nacional.(Balones de baloncesto, mallas de futbol, tapete para gimnasia) </v>
      </c>
      <c r="N256" s="31">
        <v>1</v>
      </c>
      <c r="O256" s="31">
        <v>1</v>
      </c>
      <c r="P256" s="73">
        <v>11</v>
      </c>
      <c r="Q256" s="74" t="s">
        <v>79</v>
      </c>
      <c r="R256" s="74" t="s">
        <v>80</v>
      </c>
      <c r="S256" s="81" t="s">
        <v>14</v>
      </c>
      <c r="T256" s="75">
        <f t="shared" si="21"/>
        <v>6295000</v>
      </c>
      <c r="U256" s="76">
        <f t="shared" si="20"/>
        <v>6295000</v>
      </c>
      <c r="V256" s="31" t="s">
        <v>76</v>
      </c>
      <c r="W256" s="31" t="s">
        <v>81</v>
      </c>
      <c r="X256" s="77" t="s">
        <v>82</v>
      </c>
      <c r="Y256" s="32" t="s">
        <v>83</v>
      </c>
      <c r="Z256" s="33" t="s">
        <v>3</v>
      </c>
      <c r="AA256" s="30" t="s">
        <v>84</v>
      </c>
      <c r="AB256" s="78" t="s">
        <v>85</v>
      </c>
      <c r="AC256" s="31" t="s">
        <v>76</v>
      </c>
      <c r="AD256" s="31" t="s">
        <v>86</v>
      </c>
      <c r="AE256" s="79" t="s">
        <v>87</v>
      </c>
      <c r="AF256" s="79" t="s">
        <v>88</v>
      </c>
      <c r="AG256" s="79" t="s">
        <v>89</v>
      </c>
      <c r="AH256" s="79" t="s">
        <v>90</v>
      </c>
      <c r="AI256" s="79" t="s">
        <v>90</v>
      </c>
      <c r="AJ256" s="79" t="s">
        <v>90</v>
      </c>
      <c r="AK256" s="80"/>
      <c r="AL256" s="80"/>
      <c r="AM256" s="80"/>
    </row>
    <row r="257" spans="1:39" s="35" customFormat="1" ht="48" customHeight="1">
      <c r="A257" s="53"/>
      <c r="B257" s="28" t="s">
        <v>3</v>
      </c>
      <c r="C257" s="52" t="s">
        <v>213</v>
      </c>
      <c r="D257" s="52" t="s">
        <v>214</v>
      </c>
      <c r="E257" s="52" t="s">
        <v>93</v>
      </c>
      <c r="F257" s="52" t="s">
        <v>94</v>
      </c>
      <c r="G257" s="52" t="s">
        <v>523</v>
      </c>
      <c r="H257" s="47">
        <v>4248300</v>
      </c>
      <c r="I257" s="52" t="s">
        <v>86</v>
      </c>
      <c r="J257" s="29" t="s">
        <v>76</v>
      </c>
      <c r="K257" s="114" t="s">
        <v>524</v>
      </c>
      <c r="L257" s="225" t="s">
        <v>525</v>
      </c>
      <c r="M257" s="230" t="str">
        <f t="shared" si="19"/>
        <v xml:space="preserve">Adquirir equipos y  elementos para el buen funcionamiento de la granja del IPN con el fin de contribuir con el bienestar de los estudiantes  </v>
      </c>
      <c r="N257" s="31">
        <v>1</v>
      </c>
      <c r="O257" s="31">
        <v>1</v>
      </c>
      <c r="P257" s="73">
        <v>11</v>
      </c>
      <c r="Q257" s="74" t="s">
        <v>79</v>
      </c>
      <c r="R257" s="74" t="s">
        <v>80</v>
      </c>
      <c r="S257" s="81" t="s">
        <v>14</v>
      </c>
      <c r="T257" s="233">
        <f>H257+H258</f>
        <v>4786180</v>
      </c>
      <c r="U257" s="232">
        <f t="shared" si="20"/>
        <v>4786180</v>
      </c>
      <c r="V257" s="31" t="s">
        <v>76</v>
      </c>
      <c r="W257" s="31" t="s">
        <v>81</v>
      </c>
      <c r="X257" s="77" t="s">
        <v>82</v>
      </c>
      <c r="Y257" s="32" t="s">
        <v>83</v>
      </c>
      <c r="Z257" s="33" t="s">
        <v>3</v>
      </c>
      <c r="AA257" s="30" t="s">
        <v>84</v>
      </c>
      <c r="AB257" s="78" t="s">
        <v>85</v>
      </c>
      <c r="AC257" s="31" t="s">
        <v>76</v>
      </c>
      <c r="AD257" s="31" t="s">
        <v>86</v>
      </c>
      <c r="AE257" s="79" t="s">
        <v>87</v>
      </c>
      <c r="AF257" s="79" t="s">
        <v>88</v>
      </c>
      <c r="AG257" s="79" t="s">
        <v>89</v>
      </c>
      <c r="AH257" s="79" t="s">
        <v>90</v>
      </c>
      <c r="AI257" s="79" t="s">
        <v>90</v>
      </c>
      <c r="AJ257" s="79" t="s">
        <v>90</v>
      </c>
      <c r="AK257" s="80"/>
      <c r="AL257" s="80"/>
      <c r="AM257" s="80"/>
    </row>
    <row r="258" spans="1:39" s="35" customFormat="1" ht="48" customHeight="1">
      <c r="A258" s="53"/>
      <c r="B258" s="28" t="s">
        <v>3</v>
      </c>
      <c r="C258" s="52" t="s">
        <v>213</v>
      </c>
      <c r="D258" s="52" t="s">
        <v>214</v>
      </c>
      <c r="E258" s="52" t="s">
        <v>129</v>
      </c>
      <c r="F258" s="52" t="s">
        <v>130</v>
      </c>
      <c r="G258" s="52" t="s">
        <v>526</v>
      </c>
      <c r="H258" s="47">
        <v>537880</v>
      </c>
      <c r="I258" s="52" t="s">
        <v>86</v>
      </c>
      <c r="J258" s="29" t="s">
        <v>76</v>
      </c>
      <c r="K258" s="114" t="s">
        <v>524</v>
      </c>
      <c r="L258" s="226"/>
      <c r="M258" s="230"/>
      <c r="N258" s="31">
        <v>1</v>
      </c>
      <c r="O258" s="31">
        <v>1</v>
      </c>
      <c r="P258" s="73">
        <v>11</v>
      </c>
      <c r="Q258" s="74" t="s">
        <v>79</v>
      </c>
      <c r="R258" s="74" t="s">
        <v>80</v>
      </c>
      <c r="S258" s="81" t="s">
        <v>14</v>
      </c>
      <c r="T258" s="233"/>
      <c r="U258" s="232"/>
      <c r="V258" s="31" t="s">
        <v>76</v>
      </c>
      <c r="W258" s="31" t="s">
        <v>81</v>
      </c>
      <c r="X258" s="77" t="s">
        <v>82</v>
      </c>
      <c r="Y258" s="32" t="s">
        <v>83</v>
      </c>
      <c r="Z258" s="33" t="s">
        <v>3</v>
      </c>
      <c r="AA258" s="30" t="s">
        <v>84</v>
      </c>
      <c r="AB258" s="78" t="s">
        <v>85</v>
      </c>
      <c r="AC258" s="31" t="s">
        <v>76</v>
      </c>
      <c r="AD258" s="31" t="s">
        <v>86</v>
      </c>
      <c r="AE258" s="79" t="s">
        <v>87</v>
      </c>
      <c r="AF258" s="79" t="s">
        <v>88</v>
      </c>
      <c r="AG258" s="79" t="s">
        <v>89</v>
      </c>
      <c r="AH258" s="79" t="s">
        <v>90</v>
      </c>
      <c r="AI258" s="79" t="s">
        <v>90</v>
      </c>
      <c r="AJ258" s="79" t="s">
        <v>90</v>
      </c>
      <c r="AK258" s="80"/>
      <c r="AL258" s="80"/>
      <c r="AM258" s="80"/>
    </row>
    <row r="259" spans="1:39" s="35" customFormat="1" ht="48" customHeight="1">
      <c r="A259" s="53"/>
      <c r="B259" s="28" t="s">
        <v>3</v>
      </c>
      <c r="C259" s="52" t="s">
        <v>213</v>
      </c>
      <c r="D259" s="52" t="s">
        <v>214</v>
      </c>
      <c r="E259" s="52" t="s">
        <v>527</v>
      </c>
      <c r="F259" s="52" t="s">
        <v>528</v>
      </c>
      <c r="G259" s="52" t="s">
        <v>529</v>
      </c>
      <c r="H259" s="47">
        <v>79227133</v>
      </c>
      <c r="I259" s="52" t="s">
        <v>86</v>
      </c>
      <c r="J259" s="29" t="s">
        <v>76</v>
      </c>
      <c r="K259" s="71" t="s">
        <v>530</v>
      </c>
      <c r="L259" s="72" t="s">
        <v>525</v>
      </c>
      <c r="M259" s="52" t="str">
        <f t="shared" ref="M259:M279" si="22">G259</f>
        <v xml:space="preserve">Adquirir pedestales para la Biblioteca del Instituto Pedagógico Nacional </v>
      </c>
      <c r="N259" s="31">
        <v>1</v>
      </c>
      <c r="O259" s="31">
        <v>1</v>
      </c>
      <c r="P259" s="73">
        <v>11</v>
      </c>
      <c r="Q259" s="74" t="s">
        <v>79</v>
      </c>
      <c r="R259" s="74" t="s">
        <v>80</v>
      </c>
      <c r="S259" s="81" t="s">
        <v>14</v>
      </c>
      <c r="T259" s="89">
        <f>H259</f>
        <v>79227133</v>
      </c>
      <c r="U259" s="82">
        <f t="shared" ref="U259:U265" si="23">T259</f>
        <v>79227133</v>
      </c>
      <c r="V259" s="31" t="s">
        <v>76</v>
      </c>
      <c r="W259" s="31" t="s">
        <v>81</v>
      </c>
      <c r="X259" s="77" t="s">
        <v>82</v>
      </c>
      <c r="Y259" s="32" t="s">
        <v>83</v>
      </c>
      <c r="Z259" s="33" t="s">
        <v>3</v>
      </c>
      <c r="AA259" s="30" t="s">
        <v>84</v>
      </c>
      <c r="AB259" s="78" t="s">
        <v>85</v>
      </c>
      <c r="AC259" s="31" t="s">
        <v>76</v>
      </c>
      <c r="AD259" s="31" t="s">
        <v>86</v>
      </c>
      <c r="AE259" s="79" t="s">
        <v>87</v>
      </c>
      <c r="AF259" s="79" t="s">
        <v>88</v>
      </c>
      <c r="AG259" s="79" t="s">
        <v>89</v>
      </c>
      <c r="AH259" s="79" t="s">
        <v>90</v>
      </c>
      <c r="AI259" s="79" t="s">
        <v>90</v>
      </c>
      <c r="AJ259" s="79" t="s">
        <v>90</v>
      </c>
      <c r="AK259" s="80"/>
      <c r="AL259" s="80"/>
      <c r="AM259" s="80"/>
    </row>
    <row r="260" spans="1:39" s="35" customFormat="1" ht="48" customHeight="1">
      <c r="A260" s="53"/>
      <c r="B260" s="28" t="s">
        <v>3</v>
      </c>
      <c r="C260" s="52" t="s">
        <v>531</v>
      </c>
      <c r="D260" s="52" t="s">
        <v>532</v>
      </c>
      <c r="E260" s="52" t="s">
        <v>9</v>
      </c>
      <c r="F260" s="52" t="s">
        <v>133</v>
      </c>
      <c r="G260" s="52" t="s">
        <v>705</v>
      </c>
      <c r="H260" s="47">
        <f>5150000+2120000</f>
        <v>7270000</v>
      </c>
      <c r="I260" s="52" t="s">
        <v>86</v>
      </c>
      <c r="J260" s="29" t="s">
        <v>76</v>
      </c>
      <c r="K260" s="71" t="s">
        <v>662</v>
      </c>
      <c r="L260" s="72">
        <v>83121700</v>
      </c>
      <c r="M260" s="52" t="str">
        <f t="shared" si="22"/>
        <v>Prestar el servicio de Streaming y Auto DJ, para la
trasmisión continua de música y contenidos de la
emisora La Pedagógica Radio</v>
      </c>
      <c r="N260" s="31">
        <v>1</v>
      </c>
      <c r="O260" s="31">
        <v>1</v>
      </c>
      <c r="P260" s="73">
        <v>11</v>
      </c>
      <c r="Q260" s="74" t="s">
        <v>79</v>
      </c>
      <c r="R260" s="74" t="s">
        <v>80</v>
      </c>
      <c r="S260" s="52" t="s">
        <v>14</v>
      </c>
      <c r="T260" s="75">
        <f>H260</f>
        <v>7270000</v>
      </c>
      <c r="U260" s="76">
        <f t="shared" si="23"/>
        <v>7270000</v>
      </c>
      <c r="V260" s="31" t="s">
        <v>76</v>
      </c>
      <c r="W260" s="31" t="s">
        <v>81</v>
      </c>
      <c r="X260" s="77" t="s">
        <v>82</v>
      </c>
      <c r="Y260" s="32" t="s">
        <v>83</v>
      </c>
      <c r="Z260" s="33" t="s">
        <v>3</v>
      </c>
      <c r="AA260" s="30" t="s">
        <v>84</v>
      </c>
      <c r="AB260" s="78" t="s">
        <v>85</v>
      </c>
      <c r="AC260" s="31" t="s">
        <v>76</v>
      </c>
      <c r="AD260" s="31" t="s">
        <v>86</v>
      </c>
      <c r="AE260" s="79" t="s">
        <v>87</v>
      </c>
      <c r="AF260" s="79" t="s">
        <v>88</v>
      </c>
      <c r="AG260" s="79" t="s">
        <v>89</v>
      </c>
      <c r="AH260" s="79" t="s">
        <v>90</v>
      </c>
      <c r="AI260" s="79" t="s">
        <v>90</v>
      </c>
      <c r="AJ260" s="79" t="s">
        <v>90</v>
      </c>
      <c r="AK260" s="80"/>
      <c r="AL260" s="80"/>
      <c r="AM260" s="80"/>
    </row>
    <row r="261" spans="1:39" s="35" customFormat="1" ht="48" customHeight="1">
      <c r="A261" s="53"/>
      <c r="B261" s="28" t="s">
        <v>3</v>
      </c>
      <c r="C261" s="52" t="s">
        <v>531</v>
      </c>
      <c r="D261" s="52" t="s">
        <v>532</v>
      </c>
      <c r="E261" s="52" t="s">
        <v>9</v>
      </c>
      <c r="F261" s="52" t="s">
        <v>133</v>
      </c>
      <c r="G261" s="52" t="s">
        <v>533</v>
      </c>
      <c r="H261" s="47">
        <f>2120000-2120000</f>
        <v>0</v>
      </c>
      <c r="I261" s="52" t="s">
        <v>429</v>
      </c>
      <c r="J261" s="29" t="s">
        <v>76</v>
      </c>
      <c r="K261" s="71" t="s">
        <v>534</v>
      </c>
      <c r="L261" s="72" t="s">
        <v>275</v>
      </c>
      <c r="M261" s="52" t="str">
        <f t="shared" si="22"/>
        <v>Prestar el servicio de soporte del sitio Web WordPress de la emisora.  - EMISORA</v>
      </c>
      <c r="N261" s="31">
        <v>1</v>
      </c>
      <c r="O261" s="31">
        <v>1</v>
      </c>
      <c r="P261" s="73">
        <v>11</v>
      </c>
      <c r="Q261" s="74" t="s">
        <v>79</v>
      </c>
      <c r="R261" s="74" t="s">
        <v>80</v>
      </c>
      <c r="S261" s="52" t="s">
        <v>14</v>
      </c>
      <c r="T261" s="75">
        <f t="shared" ref="T261:T277" si="24">H261</f>
        <v>0</v>
      </c>
      <c r="U261" s="76">
        <f t="shared" si="23"/>
        <v>0</v>
      </c>
      <c r="V261" s="31" t="s">
        <v>76</v>
      </c>
      <c r="W261" s="31" t="s">
        <v>81</v>
      </c>
      <c r="X261" s="77" t="s">
        <v>82</v>
      </c>
      <c r="Y261" s="32" t="s">
        <v>83</v>
      </c>
      <c r="Z261" s="33" t="s">
        <v>3</v>
      </c>
      <c r="AA261" s="30" t="s">
        <v>84</v>
      </c>
      <c r="AB261" s="78" t="s">
        <v>85</v>
      </c>
      <c r="AC261" s="31" t="s">
        <v>76</v>
      </c>
      <c r="AD261" s="31" t="s">
        <v>86</v>
      </c>
      <c r="AE261" s="79" t="s">
        <v>87</v>
      </c>
      <c r="AF261" s="79" t="s">
        <v>88</v>
      </c>
      <c r="AG261" s="79" t="s">
        <v>89</v>
      </c>
      <c r="AH261" s="79" t="s">
        <v>90</v>
      </c>
      <c r="AI261" s="79" t="s">
        <v>90</v>
      </c>
      <c r="AJ261" s="79" t="s">
        <v>90</v>
      </c>
      <c r="AK261" s="80"/>
      <c r="AL261" s="80"/>
      <c r="AM261" s="80"/>
    </row>
    <row r="262" spans="1:39" s="35" customFormat="1" ht="26.25" customHeight="1">
      <c r="A262" s="53"/>
      <c r="B262" s="28" t="s">
        <v>3</v>
      </c>
      <c r="C262" s="52" t="s">
        <v>535</v>
      </c>
      <c r="D262" s="52" t="s">
        <v>536</v>
      </c>
      <c r="E262" s="52" t="s">
        <v>9</v>
      </c>
      <c r="F262" s="52" t="s">
        <v>133</v>
      </c>
      <c r="G262" s="52" t="s">
        <v>537</v>
      </c>
      <c r="H262" s="47">
        <v>1000000000</v>
      </c>
      <c r="I262" s="52" t="s">
        <v>76</v>
      </c>
      <c r="J262" s="29" t="s">
        <v>76</v>
      </c>
      <c r="K262" s="71" t="s">
        <v>538</v>
      </c>
      <c r="L262" s="72" t="s">
        <v>78</v>
      </c>
      <c r="M262" s="52" t="str">
        <f t="shared" si="22"/>
        <v>PAGOS ETICT</v>
      </c>
      <c r="N262" s="31">
        <v>1</v>
      </c>
      <c r="O262" s="31">
        <v>1</v>
      </c>
      <c r="P262" s="73">
        <v>11</v>
      </c>
      <c r="Q262" s="74" t="s">
        <v>79</v>
      </c>
      <c r="R262" s="74" t="s">
        <v>80</v>
      </c>
      <c r="S262" s="52" t="s">
        <v>14</v>
      </c>
      <c r="T262" s="75">
        <f t="shared" si="24"/>
        <v>1000000000</v>
      </c>
      <c r="U262" s="76">
        <f t="shared" si="23"/>
        <v>1000000000</v>
      </c>
      <c r="V262" s="31" t="s">
        <v>76</v>
      </c>
      <c r="W262" s="31" t="s">
        <v>81</v>
      </c>
      <c r="X262" s="77" t="s">
        <v>82</v>
      </c>
      <c r="Y262" s="32" t="s">
        <v>83</v>
      </c>
      <c r="Z262" s="33" t="s">
        <v>3</v>
      </c>
      <c r="AA262" s="30" t="s">
        <v>84</v>
      </c>
      <c r="AB262" s="78" t="s">
        <v>85</v>
      </c>
      <c r="AC262" s="31" t="s">
        <v>76</v>
      </c>
      <c r="AD262" s="31" t="s">
        <v>86</v>
      </c>
      <c r="AE262" s="79" t="s">
        <v>87</v>
      </c>
      <c r="AF262" s="79" t="s">
        <v>88</v>
      </c>
      <c r="AG262" s="79" t="s">
        <v>89</v>
      </c>
      <c r="AH262" s="79" t="s">
        <v>90</v>
      </c>
      <c r="AI262" s="79" t="s">
        <v>90</v>
      </c>
      <c r="AJ262" s="79" t="s">
        <v>90</v>
      </c>
      <c r="AK262" s="80"/>
      <c r="AL262" s="80"/>
      <c r="AM262" s="80"/>
    </row>
    <row r="263" spans="1:39" s="35" customFormat="1" ht="48" customHeight="1">
      <c r="A263" s="53"/>
      <c r="B263" s="28" t="s">
        <v>27</v>
      </c>
      <c r="C263" s="52" t="s">
        <v>209</v>
      </c>
      <c r="D263" s="52" t="s">
        <v>210</v>
      </c>
      <c r="E263" s="52" t="s">
        <v>9</v>
      </c>
      <c r="F263" s="52" t="s">
        <v>133</v>
      </c>
      <c r="G263" s="52" t="s">
        <v>539</v>
      </c>
      <c r="H263" s="47">
        <v>18000000</v>
      </c>
      <c r="I263" s="52" t="s">
        <v>86</v>
      </c>
      <c r="J263" s="29" t="s">
        <v>76</v>
      </c>
      <c r="K263" s="71" t="s">
        <v>540</v>
      </c>
      <c r="L263" s="72" t="s">
        <v>676</v>
      </c>
      <c r="M263" s="52" t="str">
        <f t="shared" si="22"/>
        <v>Prestar el servicio de montaje del stand de la Universidad Pedagógica Nacional en Expo Estudiante 2026 y montaje Stand. - SAD</v>
      </c>
      <c r="N263" s="31">
        <v>1</v>
      </c>
      <c r="O263" s="31">
        <v>1</v>
      </c>
      <c r="P263" s="73">
        <v>11</v>
      </c>
      <c r="Q263" s="74" t="s">
        <v>79</v>
      </c>
      <c r="R263" s="74" t="s">
        <v>80</v>
      </c>
      <c r="S263" s="52" t="s">
        <v>1</v>
      </c>
      <c r="T263" s="75">
        <f t="shared" si="24"/>
        <v>18000000</v>
      </c>
      <c r="U263" s="76">
        <f t="shared" si="23"/>
        <v>18000000</v>
      </c>
      <c r="V263" s="31" t="s">
        <v>76</v>
      </c>
      <c r="W263" s="31" t="s">
        <v>81</v>
      </c>
      <c r="X263" s="77" t="s">
        <v>82</v>
      </c>
      <c r="Y263" s="32" t="s">
        <v>83</v>
      </c>
      <c r="Z263" s="33" t="s">
        <v>27</v>
      </c>
      <c r="AA263" s="30" t="s">
        <v>84</v>
      </c>
      <c r="AB263" s="78" t="s">
        <v>85</v>
      </c>
      <c r="AC263" s="31" t="s">
        <v>76</v>
      </c>
      <c r="AD263" s="31" t="s">
        <v>86</v>
      </c>
      <c r="AE263" s="79" t="s">
        <v>87</v>
      </c>
      <c r="AF263" s="79" t="s">
        <v>88</v>
      </c>
      <c r="AG263" s="79" t="s">
        <v>89</v>
      </c>
      <c r="AH263" s="79" t="s">
        <v>90</v>
      </c>
      <c r="AI263" s="79" t="s">
        <v>90</v>
      </c>
      <c r="AJ263" s="79" t="s">
        <v>90</v>
      </c>
      <c r="AK263" s="80"/>
      <c r="AL263" s="80"/>
      <c r="AM263" s="80"/>
    </row>
    <row r="264" spans="1:39" s="35" customFormat="1" ht="48" customHeight="1">
      <c r="A264" s="53"/>
      <c r="B264" s="28" t="s">
        <v>15</v>
      </c>
      <c r="C264" s="52" t="s">
        <v>206</v>
      </c>
      <c r="D264" s="52" t="s">
        <v>16</v>
      </c>
      <c r="E264" s="52" t="s">
        <v>11</v>
      </c>
      <c r="F264" s="52" t="s">
        <v>12</v>
      </c>
      <c r="G264" s="52" t="s">
        <v>541</v>
      </c>
      <c r="H264" s="47">
        <v>10000000</v>
      </c>
      <c r="I264" s="52" t="s">
        <v>86</v>
      </c>
      <c r="J264" s="29" t="s">
        <v>76</v>
      </c>
      <c r="K264" s="71" t="s">
        <v>542</v>
      </c>
      <c r="L264" s="72" t="s">
        <v>676</v>
      </c>
      <c r="M264" s="52" t="str">
        <f t="shared" si="22"/>
        <v xml:space="preserve"> Prestar el servicio logístico para el evento cultural Encuentro General de Egresados - Actividades artísticas, de entretenimiento y recreación</v>
      </c>
      <c r="N264" s="31">
        <v>1</v>
      </c>
      <c r="O264" s="31">
        <v>1</v>
      </c>
      <c r="P264" s="73">
        <v>11</v>
      </c>
      <c r="Q264" s="74" t="s">
        <v>79</v>
      </c>
      <c r="R264" s="74" t="s">
        <v>80</v>
      </c>
      <c r="S264" s="52" t="s">
        <v>14</v>
      </c>
      <c r="T264" s="75">
        <f t="shared" si="24"/>
        <v>10000000</v>
      </c>
      <c r="U264" s="76">
        <f t="shared" si="23"/>
        <v>10000000</v>
      </c>
      <c r="V264" s="31" t="s">
        <v>76</v>
      </c>
      <c r="W264" s="31" t="s">
        <v>81</v>
      </c>
      <c r="X264" s="77" t="s">
        <v>82</v>
      </c>
      <c r="Y264" s="32" t="s">
        <v>83</v>
      </c>
      <c r="Z264" s="33" t="s">
        <v>15</v>
      </c>
      <c r="AA264" s="30" t="s">
        <v>84</v>
      </c>
      <c r="AB264" s="78" t="s">
        <v>85</v>
      </c>
      <c r="AC264" s="31" t="s">
        <v>76</v>
      </c>
      <c r="AD264" s="31" t="s">
        <v>86</v>
      </c>
      <c r="AE264" s="79" t="s">
        <v>87</v>
      </c>
      <c r="AF264" s="79" t="s">
        <v>88</v>
      </c>
      <c r="AG264" s="79" t="s">
        <v>89</v>
      </c>
      <c r="AH264" s="79" t="s">
        <v>90</v>
      </c>
      <c r="AI264" s="79" t="s">
        <v>90</v>
      </c>
      <c r="AJ264" s="79" t="s">
        <v>90</v>
      </c>
      <c r="AK264" s="80"/>
      <c r="AL264" s="80"/>
      <c r="AM264" s="80"/>
    </row>
    <row r="265" spans="1:39" s="35" customFormat="1" ht="48" customHeight="1">
      <c r="A265" s="53"/>
      <c r="B265" s="28" t="s">
        <v>15</v>
      </c>
      <c r="C265" s="52" t="s">
        <v>206</v>
      </c>
      <c r="D265" s="52" t="s">
        <v>16</v>
      </c>
      <c r="E265" s="52" t="s">
        <v>9</v>
      </c>
      <c r="F265" s="52" t="s">
        <v>133</v>
      </c>
      <c r="G265" s="52" t="s">
        <v>543</v>
      </c>
      <c r="H265" s="47">
        <v>6000000</v>
      </c>
      <c r="I265" s="52" t="s">
        <v>86</v>
      </c>
      <c r="J265" s="29" t="s">
        <v>76</v>
      </c>
      <c r="K265" s="71" t="s">
        <v>544</v>
      </c>
      <c r="L265" s="72">
        <v>55101500</v>
      </c>
      <c r="M265" s="52" t="str">
        <f t="shared" si="22"/>
        <v>Prestar el servicio para la elaboración e impresión del material de divulgación requerido por la Universidad Pedagógica Nacional, para espacios institucionales a cargo del Centro de Egresados.</v>
      </c>
      <c r="N265" s="31">
        <v>1</v>
      </c>
      <c r="O265" s="31">
        <v>1</v>
      </c>
      <c r="P265" s="73">
        <v>11</v>
      </c>
      <c r="Q265" s="74" t="s">
        <v>79</v>
      </c>
      <c r="R265" s="74" t="s">
        <v>80</v>
      </c>
      <c r="S265" s="52" t="s">
        <v>1</v>
      </c>
      <c r="T265" s="75">
        <f t="shared" si="24"/>
        <v>6000000</v>
      </c>
      <c r="U265" s="76">
        <f t="shared" si="23"/>
        <v>6000000</v>
      </c>
      <c r="V265" s="31" t="s">
        <v>76</v>
      </c>
      <c r="W265" s="31" t="s">
        <v>81</v>
      </c>
      <c r="X265" s="77" t="s">
        <v>82</v>
      </c>
      <c r="Y265" s="32" t="s">
        <v>83</v>
      </c>
      <c r="Z265" s="33" t="s">
        <v>15</v>
      </c>
      <c r="AA265" s="30" t="s">
        <v>84</v>
      </c>
      <c r="AB265" s="78" t="s">
        <v>85</v>
      </c>
      <c r="AC265" s="31" t="s">
        <v>76</v>
      </c>
      <c r="AD265" s="31" t="s">
        <v>86</v>
      </c>
      <c r="AE265" s="79" t="s">
        <v>87</v>
      </c>
      <c r="AF265" s="79" t="s">
        <v>88</v>
      </c>
      <c r="AG265" s="79" t="s">
        <v>89</v>
      </c>
      <c r="AH265" s="79" t="s">
        <v>90</v>
      </c>
      <c r="AI265" s="79" t="s">
        <v>90</v>
      </c>
      <c r="AJ265" s="79" t="s">
        <v>90</v>
      </c>
      <c r="AK265" s="80"/>
      <c r="AL265" s="80"/>
      <c r="AM265" s="80"/>
    </row>
    <row r="266" spans="1:39" s="35" customFormat="1" ht="48" customHeight="1">
      <c r="A266" s="53"/>
      <c r="B266" s="28" t="s">
        <v>27</v>
      </c>
      <c r="C266" s="52" t="s">
        <v>435</v>
      </c>
      <c r="D266" s="52" t="s">
        <v>436</v>
      </c>
      <c r="E266" s="52" t="s">
        <v>9</v>
      </c>
      <c r="F266" s="52" t="s">
        <v>133</v>
      </c>
      <c r="G266" s="52" t="s">
        <v>545</v>
      </c>
      <c r="H266" s="47">
        <v>3000000</v>
      </c>
      <c r="I266" s="52" t="s">
        <v>86</v>
      </c>
      <c r="J266" s="29" t="s">
        <v>76</v>
      </c>
      <c r="K266" s="71" t="s">
        <v>546</v>
      </c>
      <c r="L266" s="72">
        <v>81101700</v>
      </c>
      <c r="M266" s="52" t="str">
        <f t="shared" si="22"/>
        <v>Prestar el servicio de mantenimiento para los equipos del Laboratorio Bioclinico del Departamento de Biología de la Universidad Pedagógica Nacional.</v>
      </c>
      <c r="N266" s="31">
        <v>1</v>
      </c>
      <c r="O266" s="31">
        <v>1</v>
      </c>
      <c r="P266" s="73">
        <v>11</v>
      </c>
      <c r="Q266" s="74" t="s">
        <v>79</v>
      </c>
      <c r="R266" s="74" t="s">
        <v>80</v>
      </c>
      <c r="S266" s="81" t="s">
        <v>1</v>
      </c>
      <c r="T266" s="75">
        <f t="shared" si="24"/>
        <v>3000000</v>
      </c>
      <c r="U266" s="76">
        <f t="shared" ref="U266:U279" si="25">T266</f>
        <v>3000000</v>
      </c>
      <c r="V266" s="31" t="s">
        <v>76</v>
      </c>
      <c r="W266" s="31" t="s">
        <v>81</v>
      </c>
      <c r="X266" s="77" t="s">
        <v>82</v>
      </c>
      <c r="Y266" s="32" t="s">
        <v>83</v>
      </c>
      <c r="Z266" s="33" t="s">
        <v>27</v>
      </c>
      <c r="AA266" s="30" t="s">
        <v>84</v>
      </c>
      <c r="AB266" s="78" t="s">
        <v>85</v>
      </c>
      <c r="AC266" s="31" t="s">
        <v>76</v>
      </c>
      <c r="AD266" s="31" t="s">
        <v>86</v>
      </c>
      <c r="AE266" s="79" t="s">
        <v>87</v>
      </c>
      <c r="AF266" s="79" t="s">
        <v>88</v>
      </c>
      <c r="AG266" s="79" t="s">
        <v>89</v>
      </c>
      <c r="AH266" s="79" t="s">
        <v>90</v>
      </c>
      <c r="AI266" s="79" t="s">
        <v>90</v>
      </c>
      <c r="AJ266" s="79" t="s">
        <v>90</v>
      </c>
      <c r="AK266" s="80"/>
      <c r="AL266" s="80"/>
      <c r="AM266" s="80"/>
    </row>
    <row r="267" spans="1:39" s="35" customFormat="1" ht="48" customHeight="1">
      <c r="A267" s="53"/>
      <c r="B267" s="28" t="s">
        <v>27</v>
      </c>
      <c r="C267" s="52" t="s">
        <v>435</v>
      </c>
      <c r="D267" s="52" t="s">
        <v>436</v>
      </c>
      <c r="E267" s="52" t="s">
        <v>9</v>
      </c>
      <c r="F267" s="52" t="s">
        <v>133</v>
      </c>
      <c r="G267" s="52" t="s">
        <v>547</v>
      </c>
      <c r="H267" s="47">
        <v>10520000</v>
      </c>
      <c r="I267" s="52" t="s">
        <v>86</v>
      </c>
      <c r="J267" s="29" t="s">
        <v>76</v>
      </c>
      <c r="K267" s="71" t="s">
        <v>548</v>
      </c>
      <c r="L267" s="72">
        <v>81101700</v>
      </c>
      <c r="M267" s="52" t="str">
        <f t="shared" si="22"/>
        <v>Prestar el servicio de mantenimiento para los equipos del Laboratorio del Departamento de Biología de la Universidad Pedagógica Nacional.</v>
      </c>
      <c r="N267" s="31">
        <v>1</v>
      </c>
      <c r="O267" s="31">
        <v>1</v>
      </c>
      <c r="P267" s="73">
        <v>11</v>
      </c>
      <c r="Q267" s="74" t="s">
        <v>79</v>
      </c>
      <c r="R267" s="74" t="s">
        <v>80</v>
      </c>
      <c r="S267" s="81" t="s">
        <v>1</v>
      </c>
      <c r="T267" s="75">
        <f t="shared" si="24"/>
        <v>10520000</v>
      </c>
      <c r="U267" s="76">
        <f t="shared" si="25"/>
        <v>10520000</v>
      </c>
      <c r="V267" s="31" t="s">
        <v>76</v>
      </c>
      <c r="W267" s="31" t="s">
        <v>81</v>
      </c>
      <c r="X267" s="77" t="s">
        <v>82</v>
      </c>
      <c r="Y267" s="32" t="s">
        <v>83</v>
      </c>
      <c r="Z267" s="33" t="s">
        <v>27</v>
      </c>
      <c r="AA267" s="30" t="s">
        <v>84</v>
      </c>
      <c r="AB267" s="78" t="s">
        <v>85</v>
      </c>
      <c r="AC267" s="31" t="s">
        <v>76</v>
      </c>
      <c r="AD267" s="31" t="s">
        <v>86</v>
      </c>
      <c r="AE267" s="79" t="s">
        <v>87</v>
      </c>
      <c r="AF267" s="79" t="s">
        <v>88</v>
      </c>
      <c r="AG267" s="79" t="s">
        <v>89</v>
      </c>
      <c r="AH267" s="79" t="s">
        <v>90</v>
      </c>
      <c r="AI267" s="79" t="s">
        <v>90</v>
      </c>
      <c r="AJ267" s="79" t="s">
        <v>90</v>
      </c>
      <c r="AK267" s="80"/>
      <c r="AL267" s="80"/>
      <c r="AM267" s="80"/>
    </row>
    <row r="268" spans="1:39" s="35" customFormat="1" ht="48" customHeight="1">
      <c r="A268" s="53"/>
      <c r="B268" s="28" t="s">
        <v>3</v>
      </c>
      <c r="C268" s="52" t="s">
        <v>549</v>
      </c>
      <c r="D268" s="52" t="s">
        <v>128</v>
      </c>
      <c r="E268" s="52" t="s">
        <v>9</v>
      </c>
      <c r="F268" s="52" t="s">
        <v>10</v>
      </c>
      <c r="G268" s="52" t="s">
        <v>550</v>
      </c>
      <c r="H268" s="47">
        <v>4000000</v>
      </c>
      <c r="I268" s="52" t="s">
        <v>86</v>
      </c>
      <c r="J268" s="29" t="s">
        <v>76</v>
      </c>
      <c r="K268" s="71" t="s">
        <v>551</v>
      </c>
      <c r="L268" s="72" t="s">
        <v>552</v>
      </c>
      <c r="M268" s="52" t="str">
        <f t="shared" si="22"/>
        <v>Prestar el servicio de mantenimiento preventivo y correctivo de los equipos requeridos para el desarrollo de las actividades del Programa de Cultura de la Subdirección de Bienestar Universitario-UPN.</v>
      </c>
      <c r="N268" s="31">
        <v>1</v>
      </c>
      <c r="O268" s="31">
        <v>1</v>
      </c>
      <c r="P268" s="73">
        <v>11</v>
      </c>
      <c r="Q268" s="74" t="s">
        <v>79</v>
      </c>
      <c r="R268" s="74" t="s">
        <v>80</v>
      </c>
      <c r="S268" s="81" t="s">
        <v>1</v>
      </c>
      <c r="T268" s="75">
        <f t="shared" si="24"/>
        <v>4000000</v>
      </c>
      <c r="U268" s="76">
        <f t="shared" si="25"/>
        <v>4000000</v>
      </c>
      <c r="V268" s="31" t="s">
        <v>76</v>
      </c>
      <c r="W268" s="31" t="s">
        <v>81</v>
      </c>
      <c r="X268" s="77" t="s">
        <v>82</v>
      </c>
      <c r="Y268" s="32" t="s">
        <v>83</v>
      </c>
      <c r="Z268" s="33" t="s">
        <v>3</v>
      </c>
      <c r="AA268" s="30" t="s">
        <v>84</v>
      </c>
      <c r="AB268" s="78" t="s">
        <v>85</v>
      </c>
      <c r="AC268" s="31" t="s">
        <v>76</v>
      </c>
      <c r="AD268" s="31" t="s">
        <v>86</v>
      </c>
      <c r="AE268" s="79" t="s">
        <v>87</v>
      </c>
      <c r="AF268" s="79" t="s">
        <v>88</v>
      </c>
      <c r="AG268" s="79" t="s">
        <v>89</v>
      </c>
      <c r="AH268" s="79" t="s">
        <v>90</v>
      </c>
      <c r="AI268" s="79" t="s">
        <v>90</v>
      </c>
      <c r="AJ268" s="79" t="s">
        <v>90</v>
      </c>
      <c r="AK268" s="80"/>
      <c r="AL268" s="80"/>
      <c r="AM268" s="80"/>
    </row>
    <row r="269" spans="1:39" s="35" customFormat="1" ht="48" customHeight="1">
      <c r="A269" s="53"/>
      <c r="B269" s="28" t="s">
        <v>3</v>
      </c>
      <c r="C269" s="52" t="s">
        <v>549</v>
      </c>
      <c r="D269" s="52" t="s">
        <v>128</v>
      </c>
      <c r="E269" s="52" t="s">
        <v>11</v>
      </c>
      <c r="F269" s="52" t="s">
        <v>12</v>
      </c>
      <c r="G269" s="52" t="s">
        <v>553</v>
      </c>
      <c r="H269" s="47">
        <v>3476000</v>
      </c>
      <c r="I269" s="52" t="s">
        <v>86</v>
      </c>
      <c r="J269" s="29" t="s">
        <v>76</v>
      </c>
      <c r="K269" s="71" t="s">
        <v>554</v>
      </c>
      <c r="L269" s="72">
        <v>91111500</v>
      </c>
      <c r="M269" s="52" t="str">
        <f t="shared" si="22"/>
        <v>Prestar el servicio de lavandería de los uniformes y trajes de los grupos representativos del programa de cultura.</v>
      </c>
      <c r="N269" s="31">
        <v>1</v>
      </c>
      <c r="O269" s="31">
        <v>1</v>
      </c>
      <c r="P269" s="73">
        <v>11</v>
      </c>
      <c r="Q269" s="74" t="s">
        <v>79</v>
      </c>
      <c r="R269" s="74" t="s">
        <v>80</v>
      </c>
      <c r="S269" s="52" t="s">
        <v>14</v>
      </c>
      <c r="T269" s="75">
        <f t="shared" si="24"/>
        <v>3476000</v>
      </c>
      <c r="U269" s="76">
        <f t="shared" si="25"/>
        <v>3476000</v>
      </c>
      <c r="V269" s="31" t="s">
        <v>76</v>
      </c>
      <c r="W269" s="31" t="s">
        <v>81</v>
      </c>
      <c r="X269" s="77" t="s">
        <v>82</v>
      </c>
      <c r="Y269" s="32" t="s">
        <v>83</v>
      </c>
      <c r="Z269" s="33" t="s">
        <v>3</v>
      </c>
      <c r="AA269" s="30" t="s">
        <v>84</v>
      </c>
      <c r="AB269" s="78" t="s">
        <v>85</v>
      </c>
      <c r="AC269" s="31" t="s">
        <v>76</v>
      </c>
      <c r="AD269" s="31" t="s">
        <v>86</v>
      </c>
      <c r="AE269" s="79" t="s">
        <v>87</v>
      </c>
      <c r="AF269" s="79" t="s">
        <v>88</v>
      </c>
      <c r="AG269" s="79" t="s">
        <v>89</v>
      </c>
      <c r="AH269" s="79" t="s">
        <v>90</v>
      </c>
      <c r="AI269" s="79" t="s">
        <v>90</v>
      </c>
      <c r="AJ269" s="79" t="s">
        <v>90</v>
      </c>
      <c r="AK269" s="80"/>
      <c r="AL269" s="80"/>
      <c r="AM269" s="80"/>
    </row>
    <row r="270" spans="1:39" s="35" customFormat="1" ht="48" customHeight="1">
      <c r="A270" s="53"/>
      <c r="B270" s="28" t="s">
        <v>3</v>
      </c>
      <c r="C270" s="52" t="s">
        <v>142</v>
      </c>
      <c r="D270" s="52" t="s">
        <v>72</v>
      </c>
      <c r="E270" s="52" t="s">
        <v>555</v>
      </c>
      <c r="F270" s="52" t="s">
        <v>6</v>
      </c>
      <c r="G270" s="52" t="s">
        <v>556</v>
      </c>
      <c r="H270" s="47">
        <v>113102000</v>
      </c>
      <c r="I270" s="52" t="s">
        <v>86</v>
      </c>
      <c r="J270" s="29" t="s">
        <v>76</v>
      </c>
      <c r="K270" s="71" t="s">
        <v>557</v>
      </c>
      <c r="L270" s="72" t="s">
        <v>558</v>
      </c>
      <c r="M270" s="52" t="str">
        <f t="shared" si="22"/>
        <v>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v>
      </c>
      <c r="N270" s="31">
        <v>1</v>
      </c>
      <c r="O270" s="31">
        <v>1</v>
      </c>
      <c r="P270" s="73">
        <v>11</v>
      </c>
      <c r="Q270" s="74" t="s">
        <v>79</v>
      </c>
      <c r="R270" s="74" t="s">
        <v>80</v>
      </c>
      <c r="S270" s="81" t="s">
        <v>5</v>
      </c>
      <c r="T270" s="75">
        <f t="shared" si="24"/>
        <v>113102000</v>
      </c>
      <c r="U270" s="76">
        <f t="shared" si="25"/>
        <v>113102000</v>
      </c>
      <c r="V270" s="31" t="s">
        <v>76</v>
      </c>
      <c r="W270" s="31" t="s">
        <v>81</v>
      </c>
      <c r="X270" s="77" t="s">
        <v>82</v>
      </c>
      <c r="Y270" s="32" t="s">
        <v>83</v>
      </c>
      <c r="Z270" s="33" t="s">
        <v>3</v>
      </c>
      <c r="AA270" s="30" t="s">
        <v>84</v>
      </c>
      <c r="AB270" s="78" t="s">
        <v>85</v>
      </c>
      <c r="AC270" s="31" t="s">
        <v>76</v>
      </c>
      <c r="AD270" s="31" t="s">
        <v>86</v>
      </c>
      <c r="AE270" s="79" t="s">
        <v>87</v>
      </c>
      <c r="AF270" s="79" t="s">
        <v>88</v>
      </c>
      <c r="AG270" s="79" t="s">
        <v>89</v>
      </c>
      <c r="AH270" s="79" t="s">
        <v>90</v>
      </c>
      <c r="AI270" s="79" t="s">
        <v>90</v>
      </c>
      <c r="AJ270" s="79" t="s">
        <v>90</v>
      </c>
      <c r="AK270" s="80"/>
      <c r="AL270" s="80"/>
      <c r="AM270" s="80"/>
    </row>
    <row r="271" spans="1:39" s="35" customFormat="1" ht="48" customHeight="1">
      <c r="A271" s="53"/>
      <c r="B271" s="28" t="s">
        <v>3</v>
      </c>
      <c r="C271" s="52" t="s">
        <v>142</v>
      </c>
      <c r="D271" s="52" t="s">
        <v>72</v>
      </c>
      <c r="E271" s="52" t="s">
        <v>125</v>
      </c>
      <c r="F271" s="52" t="s">
        <v>126</v>
      </c>
      <c r="G271" s="52" t="s">
        <v>559</v>
      </c>
      <c r="H271" s="47">
        <f>110000000-17071000</f>
        <v>92929000</v>
      </c>
      <c r="I271" s="52" t="s">
        <v>86</v>
      </c>
      <c r="J271" s="29" t="s">
        <v>76</v>
      </c>
      <c r="K271" s="71" t="s">
        <v>560</v>
      </c>
      <c r="L271" s="72" t="s">
        <v>561</v>
      </c>
      <c r="M271" s="52" t="str">
        <f t="shared" si="22"/>
        <v xml:space="preserve">Adquirir la dotación para los funcionarios administrativos planta, provisionales y supernumerarios (caballeros) </v>
      </c>
      <c r="N271" s="31">
        <v>1</v>
      </c>
      <c r="O271" s="31">
        <v>1</v>
      </c>
      <c r="P271" s="73">
        <v>11</v>
      </c>
      <c r="Q271" s="74" t="s">
        <v>79</v>
      </c>
      <c r="R271" s="74" t="s">
        <v>80</v>
      </c>
      <c r="S271" s="81" t="s">
        <v>1</v>
      </c>
      <c r="T271" s="75">
        <f t="shared" si="24"/>
        <v>92929000</v>
      </c>
      <c r="U271" s="76">
        <f t="shared" si="25"/>
        <v>92929000</v>
      </c>
      <c r="V271" s="31" t="s">
        <v>76</v>
      </c>
      <c r="W271" s="31" t="s">
        <v>81</v>
      </c>
      <c r="X271" s="77" t="s">
        <v>82</v>
      </c>
      <c r="Y271" s="32" t="s">
        <v>83</v>
      </c>
      <c r="Z271" s="33" t="s">
        <v>3</v>
      </c>
      <c r="AA271" s="30" t="s">
        <v>84</v>
      </c>
      <c r="AB271" s="78" t="s">
        <v>85</v>
      </c>
      <c r="AC271" s="31" t="s">
        <v>76</v>
      </c>
      <c r="AD271" s="31" t="s">
        <v>86</v>
      </c>
      <c r="AE271" s="79" t="s">
        <v>87</v>
      </c>
      <c r="AF271" s="79" t="s">
        <v>88</v>
      </c>
      <c r="AG271" s="79" t="s">
        <v>89</v>
      </c>
      <c r="AH271" s="79" t="s">
        <v>90</v>
      </c>
      <c r="AI271" s="79" t="s">
        <v>90</v>
      </c>
      <c r="AJ271" s="79" t="s">
        <v>90</v>
      </c>
      <c r="AK271" s="80"/>
      <c r="AL271" s="80"/>
      <c r="AM271" s="80"/>
    </row>
    <row r="272" spans="1:39" s="35" customFormat="1" ht="48" customHeight="1">
      <c r="A272" s="53"/>
      <c r="B272" s="28" t="s">
        <v>3</v>
      </c>
      <c r="C272" s="146" t="s">
        <v>142</v>
      </c>
      <c r="D272" s="146" t="s">
        <v>72</v>
      </c>
      <c r="E272" s="146" t="s">
        <v>125</v>
      </c>
      <c r="F272" s="146" t="s">
        <v>126</v>
      </c>
      <c r="G272" s="146" t="s">
        <v>559</v>
      </c>
      <c r="H272" s="47">
        <v>70000000</v>
      </c>
      <c r="I272" s="146" t="s">
        <v>86</v>
      </c>
      <c r="J272" s="29" t="s">
        <v>76</v>
      </c>
      <c r="K272" s="71" t="s">
        <v>560</v>
      </c>
      <c r="L272" s="149" t="s">
        <v>561</v>
      </c>
      <c r="M272" s="146" t="str">
        <f>G272</f>
        <v xml:space="preserve">Adquirir la dotación para los funcionarios administrativos planta, provisionales y supernumerarios (caballeros) </v>
      </c>
      <c r="N272" s="31">
        <v>1</v>
      </c>
      <c r="O272" s="31">
        <v>1</v>
      </c>
      <c r="P272" s="73">
        <v>11</v>
      </c>
      <c r="Q272" s="74" t="s">
        <v>79</v>
      </c>
      <c r="R272" s="74" t="s">
        <v>80</v>
      </c>
      <c r="S272" s="81" t="s">
        <v>14</v>
      </c>
      <c r="T272" s="147">
        <f>H272</f>
        <v>70000000</v>
      </c>
      <c r="U272" s="148">
        <f>T272</f>
        <v>70000000</v>
      </c>
      <c r="V272" s="31" t="s">
        <v>76</v>
      </c>
      <c r="W272" s="31" t="s">
        <v>81</v>
      </c>
      <c r="X272" s="77" t="s">
        <v>82</v>
      </c>
      <c r="Y272" s="32" t="s">
        <v>83</v>
      </c>
      <c r="Z272" s="33" t="s">
        <v>3</v>
      </c>
      <c r="AA272" s="30" t="s">
        <v>84</v>
      </c>
      <c r="AB272" s="78" t="s">
        <v>85</v>
      </c>
      <c r="AC272" s="31" t="s">
        <v>76</v>
      </c>
      <c r="AD272" s="31" t="s">
        <v>86</v>
      </c>
      <c r="AE272" s="79" t="s">
        <v>87</v>
      </c>
      <c r="AF272" s="79" t="s">
        <v>88</v>
      </c>
      <c r="AG272" s="79" t="s">
        <v>89</v>
      </c>
      <c r="AH272" s="79" t="s">
        <v>90</v>
      </c>
      <c r="AI272" s="79" t="s">
        <v>90</v>
      </c>
      <c r="AJ272" s="79" t="s">
        <v>90</v>
      </c>
      <c r="AK272" s="80"/>
      <c r="AL272" s="80"/>
      <c r="AM272" s="80"/>
    </row>
    <row r="273" spans="1:39" s="35" customFormat="1" ht="48" customHeight="1">
      <c r="A273" s="53"/>
      <c r="B273" s="28" t="s">
        <v>3</v>
      </c>
      <c r="C273" s="142" t="s">
        <v>142</v>
      </c>
      <c r="D273" s="142" t="s">
        <v>72</v>
      </c>
      <c r="E273" s="142" t="s">
        <v>125</v>
      </c>
      <c r="F273" s="142" t="s">
        <v>126</v>
      </c>
      <c r="G273" s="142" t="s">
        <v>562</v>
      </c>
      <c r="H273" s="47">
        <v>65000000</v>
      </c>
      <c r="I273" s="142" t="s">
        <v>86</v>
      </c>
      <c r="J273" s="29" t="s">
        <v>429</v>
      </c>
      <c r="K273" s="71" t="s">
        <v>563</v>
      </c>
      <c r="L273" s="143" t="s">
        <v>564</v>
      </c>
      <c r="M273" s="142" t="str">
        <f>G273</f>
        <v>Adquirir la dotación para los funcionarios administrativos planta, provisionales y supernumerarios (damas)</v>
      </c>
      <c r="N273" s="31">
        <v>1</v>
      </c>
      <c r="O273" s="31">
        <v>1</v>
      </c>
      <c r="P273" s="73">
        <v>11</v>
      </c>
      <c r="Q273" s="74" t="s">
        <v>79</v>
      </c>
      <c r="R273" s="74" t="s">
        <v>80</v>
      </c>
      <c r="S273" s="81" t="s">
        <v>5</v>
      </c>
      <c r="T273" s="145">
        <f>H273</f>
        <v>65000000</v>
      </c>
      <c r="U273" s="144">
        <f>T273</f>
        <v>65000000</v>
      </c>
      <c r="V273" s="31" t="s">
        <v>76</v>
      </c>
      <c r="W273" s="31" t="s">
        <v>81</v>
      </c>
      <c r="X273" s="77" t="s">
        <v>82</v>
      </c>
      <c r="Y273" s="32" t="s">
        <v>83</v>
      </c>
      <c r="Z273" s="33" t="s">
        <v>3</v>
      </c>
      <c r="AA273" s="30" t="s">
        <v>84</v>
      </c>
      <c r="AB273" s="78" t="s">
        <v>85</v>
      </c>
      <c r="AC273" s="31" t="s">
        <v>76</v>
      </c>
      <c r="AD273" s="31" t="s">
        <v>86</v>
      </c>
      <c r="AE273" s="79" t="s">
        <v>87</v>
      </c>
      <c r="AF273" s="79" t="s">
        <v>88</v>
      </c>
      <c r="AG273" s="79" t="s">
        <v>89</v>
      </c>
      <c r="AH273" s="79" t="s">
        <v>90</v>
      </c>
      <c r="AI273" s="79" t="s">
        <v>90</v>
      </c>
      <c r="AJ273" s="79" t="s">
        <v>90</v>
      </c>
      <c r="AK273" s="80"/>
      <c r="AL273" s="80"/>
      <c r="AM273" s="80"/>
    </row>
    <row r="274" spans="1:39" s="35" customFormat="1" ht="48" customHeight="1">
      <c r="A274" s="53"/>
      <c r="B274" s="28" t="s">
        <v>3</v>
      </c>
      <c r="C274" s="146" t="s">
        <v>142</v>
      </c>
      <c r="D274" s="146" t="s">
        <v>72</v>
      </c>
      <c r="E274" s="146" t="s">
        <v>125</v>
      </c>
      <c r="F274" s="146" t="s">
        <v>126</v>
      </c>
      <c r="G274" s="146" t="s">
        <v>562</v>
      </c>
      <c r="H274" s="47">
        <v>61247255</v>
      </c>
      <c r="I274" s="146" t="s">
        <v>86</v>
      </c>
      <c r="J274" s="29" t="s">
        <v>76</v>
      </c>
      <c r="K274" s="71" t="s">
        <v>563</v>
      </c>
      <c r="L274" s="149" t="s">
        <v>564</v>
      </c>
      <c r="M274" s="146" t="str">
        <f>G274</f>
        <v>Adquirir la dotación para los funcionarios administrativos planta, provisionales y supernumerarios (damas)</v>
      </c>
      <c r="N274" s="31">
        <v>1</v>
      </c>
      <c r="O274" s="31">
        <v>1</v>
      </c>
      <c r="P274" s="73">
        <v>11</v>
      </c>
      <c r="Q274" s="74" t="s">
        <v>79</v>
      </c>
      <c r="R274" s="74" t="s">
        <v>80</v>
      </c>
      <c r="S274" s="81" t="s">
        <v>14</v>
      </c>
      <c r="T274" s="147">
        <f>H274</f>
        <v>61247255</v>
      </c>
      <c r="U274" s="148">
        <f>T274</f>
        <v>61247255</v>
      </c>
      <c r="V274" s="31" t="s">
        <v>76</v>
      </c>
      <c r="W274" s="31" t="s">
        <v>81</v>
      </c>
      <c r="X274" s="77" t="s">
        <v>82</v>
      </c>
      <c r="Y274" s="32" t="s">
        <v>83</v>
      </c>
      <c r="Z274" s="33" t="s">
        <v>3</v>
      </c>
      <c r="AA274" s="30" t="s">
        <v>84</v>
      </c>
      <c r="AB274" s="78" t="s">
        <v>85</v>
      </c>
      <c r="AC274" s="31" t="s">
        <v>76</v>
      </c>
      <c r="AD274" s="31" t="s">
        <v>86</v>
      </c>
      <c r="AE274" s="79" t="s">
        <v>87</v>
      </c>
      <c r="AF274" s="79" t="s">
        <v>88</v>
      </c>
      <c r="AG274" s="79" t="s">
        <v>89</v>
      </c>
      <c r="AH274" s="79" t="s">
        <v>90</v>
      </c>
      <c r="AI274" s="79" t="s">
        <v>90</v>
      </c>
      <c r="AJ274" s="79" t="s">
        <v>90</v>
      </c>
      <c r="AK274" s="80"/>
      <c r="AL274" s="80"/>
      <c r="AM274" s="80"/>
    </row>
    <row r="275" spans="1:39" s="35" customFormat="1" ht="48" customHeight="1">
      <c r="A275" s="53"/>
      <c r="B275" s="28" t="s">
        <v>3</v>
      </c>
      <c r="C275" s="52" t="s">
        <v>142</v>
      </c>
      <c r="D275" s="52" t="s">
        <v>72</v>
      </c>
      <c r="E275" s="52" t="s">
        <v>125</v>
      </c>
      <c r="F275" s="52" t="s">
        <v>126</v>
      </c>
      <c r="G275" s="142" t="s">
        <v>562</v>
      </c>
      <c r="H275" s="47">
        <f>140000000-(65000000)</f>
        <v>75000000</v>
      </c>
      <c r="I275" s="52" t="s">
        <v>86</v>
      </c>
      <c r="J275" s="29" t="s">
        <v>429</v>
      </c>
      <c r="K275" s="71" t="s">
        <v>563</v>
      </c>
      <c r="L275" s="72" t="s">
        <v>564</v>
      </c>
      <c r="M275" s="52" t="str">
        <f t="shared" si="22"/>
        <v>Adquirir la dotación para los funcionarios administrativos planta, provisionales y supernumerarios (damas)</v>
      </c>
      <c r="N275" s="31">
        <v>1</v>
      </c>
      <c r="O275" s="31">
        <v>1</v>
      </c>
      <c r="P275" s="73">
        <v>11</v>
      </c>
      <c r="Q275" s="74" t="s">
        <v>79</v>
      </c>
      <c r="R275" s="74" t="s">
        <v>80</v>
      </c>
      <c r="S275" s="81" t="s">
        <v>1</v>
      </c>
      <c r="T275" s="75">
        <f t="shared" si="24"/>
        <v>75000000</v>
      </c>
      <c r="U275" s="76">
        <f t="shared" si="25"/>
        <v>75000000</v>
      </c>
      <c r="V275" s="31" t="s">
        <v>76</v>
      </c>
      <c r="W275" s="31" t="s">
        <v>81</v>
      </c>
      <c r="X275" s="77" t="s">
        <v>82</v>
      </c>
      <c r="Y275" s="32" t="s">
        <v>83</v>
      </c>
      <c r="Z275" s="33" t="s">
        <v>3</v>
      </c>
      <c r="AA275" s="30" t="s">
        <v>84</v>
      </c>
      <c r="AB275" s="78" t="s">
        <v>85</v>
      </c>
      <c r="AC275" s="31" t="s">
        <v>76</v>
      </c>
      <c r="AD275" s="31" t="s">
        <v>86</v>
      </c>
      <c r="AE275" s="79" t="s">
        <v>87</v>
      </c>
      <c r="AF275" s="79" t="s">
        <v>88</v>
      </c>
      <c r="AG275" s="79" t="s">
        <v>89</v>
      </c>
      <c r="AH275" s="79" t="s">
        <v>90</v>
      </c>
      <c r="AI275" s="79" t="s">
        <v>90</v>
      </c>
      <c r="AJ275" s="79" t="s">
        <v>90</v>
      </c>
      <c r="AK275" s="80"/>
      <c r="AL275" s="80"/>
      <c r="AM275" s="80"/>
    </row>
    <row r="276" spans="1:39" s="35" customFormat="1" ht="48" customHeight="1">
      <c r="A276" s="53"/>
      <c r="B276" s="28" t="s">
        <v>3</v>
      </c>
      <c r="C276" s="52" t="s">
        <v>159</v>
      </c>
      <c r="D276" s="52" t="s">
        <v>160</v>
      </c>
      <c r="E276" s="52" t="s">
        <v>565</v>
      </c>
      <c r="F276" s="52" t="s">
        <v>18</v>
      </c>
      <c r="G276" s="52" t="s">
        <v>566</v>
      </c>
      <c r="H276" s="47">
        <v>5569388</v>
      </c>
      <c r="I276" s="52" t="s">
        <v>86</v>
      </c>
      <c r="J276" s="29" t="s">
        <v>76</v>
      </c>
      <c r="K276" s="71" t="s">
        <v>567</v>
      </c>
      <c r="L276" s="72" t="s">
        <v>568</v>
      </c>
      <c r="M276" s="52" t="str">
        <f t="shared" si="22"/>
        <v>Adquirir insumos, para realizar el mantenimiento preventivo y correctivo de los equipos de cómputo de la Universidad Pedagógica Nacional</v>
      </c>
      <c r="N276" s="31">
        <v>1</v>
      </c>
      <c r="O276" s="31">
        <v>1</v>
      </c>
      <c r="P276" s="73">
        <v>12</v>
      </c>
      <c r="Q276" s="74" t="s">
        <v>79</v>
      </c>
      <c r="R276" s="74" t="s">
        <v>80</v>
      </c>
      <c r="S276" s="52" t="s">
        <v>1</v>
      </c>
      <c r="T276" s="75">
        <f t="shared" si="24"/>
        <v>5569388</v>
      </c>
      <c r="U276" s="76">
        <f t="shared" si="25"/>
        <v>5569388</v>
      </c>
      <c r="V276" s="31" t="s">
        <v>76</v>
      </c>
      <c r="W276" s="31" t="s">
        <v>81</v>
      </c>
      <c r="X276" s="77" t="s">
        <v>82</v>
      </c>
      <c r="Y276" s="32" t="s">
        <v>83</v>
      </c>
      <c r="Z276" s="33" t="s">
        <v>3</v>
      </c>
      <c r="AA276" s="30" t="s">
        <v>84</v>
      </c>
      <c r="AB276" s="78" t="s">
        <v>85</v>
      </c>
      <c r="AC276" s="31" t="s">
        <v>76</v>
      </c>
      <c r="AD276" s="31" t="s">
        <v>86</v>
      </c>
      <c r="AE276" s="79" t="s">
        <v>87</v>
      </c>
      <c r="AF276" s="79" t="s">
        <v>88</v>
      </c>
      <c r="AG276" s="79" t="s">
        <v>89</v>
      </c>
      <c r="AH276" s="79" t="s">
        <v>90</v>
      </c>
      <c r="AI276" s="79" t="s">
        <v>90</v>
      </c>
      <c r="AJ276" s="79" t="s">
        <v>90</v>
      </c>
      <c r="AK276" s="80"/>
      <c r="AL276" s="80"/>
      <c r="AM276" s="80"/>
    </row>
    <row r="277" spans="1:39" s="35" customFormat="1" ht="48" customHeight="1">
      <c r="A277" s="53"/>
      <c r="B277" s="28" t="s">
        <v>27</v>
      </c>
      <c r="C277" s="52" t="s">
        <v>435</v>
      </c>
      <c r="D277" s="52" t="s">
        <v>436</v>
      </c>
      <c r="E277" s="52" t="s">
        <v>9</v>
      </c>
      <c r="F277" s="52" t="s">
        <v>133</v>
      </c>
      <c r="G277" s="52" t="s">
        <v>569</v>
      </c>
      <c r="H277" s="47">
        <v>41248695</v>
      </c>
      <c r="I277" s="52" t="s">
        <v>86</v>
      </c>
      <c r="J277" s="29" t="s">
        <v>76</v>
      </c>
      <c r="K277" s="71" t="s">
        <v>570</v>
      </c>
      <c r="L277" s="72" t="s">
        <v>571</v>
      </c>
      <c r="M277" s="52" t="str">
        <f t="shared" si="22"/>
        <v>Prestar el servicio de mantenimiento preventivo y/o correctivo a equipos del Laboratorio del Departamento de Química de la Universidad Pedagógica Nacional.</v>
      </c>
      <c r="N277" s="31">
        <v>1</v>
      </c>
      <c r="O277" s="31">
        <v>1</v>
      </c>
      <c r="P277" s="73">
        <v>11</v>
      </c>
      <c r="Q277" s="74" t="s">
        <v>79</v>
      </c>
      <c r="R277" s="74" t="s">
        <v>80</v>
      </c>
      <c r="S277" s="81" t="s">
        <v>1</v>
      </c>
      <c r="T277" s="75">
        <f t="shared" si="24"/>
        <v>41248695</v>
      </c>
      <c r="U277" s="76">
        <f t="shared" si="25"/>
        <v>41248695</v>
      </c>
      <c r="V277" s="31" t="s">
        <v>76</v>
      </c>
      <c r="W277" s="31" t="s">
        <v>81</v>
      </c>
      <c r="X277" s="77" t="s">
        <v>82</v>
      </c>
      <c r="Y277" s="32" t="s">
        <v>83</v>
      </c>
      <c r="Z277" s="33" t="s">
        <v>27</v>
      </c>
      <c r="AA277" s="30" t="s">
        <v>84</v>
      </c>
      <c r="AB277" s="78" t="s">
        <v>85</v>
      </c>
      <c r="AC277" s="31" t="s">
        <v>76</v>
      </c>
      <c r="AD277" s="31" t="s">
        <v>86</v>
      </c>
      <c r="AE277" s="79" t="s">
        <v>87</v>
      </c>
      <c r="AF277" s="79" t="s">
        <v>88</v>
      </c>
      <c r="AG277" s="79" t="s">
        <v>89</v>
      </c>
      <c r="AH277" s="79" t="s">
        <v>90</v>
      </c>
      <c r="AI277" s="79" t="s">
        <v>90</v>
      </c>
      <c r="AJ277" s="79" t="s">
        <v>90</v>
      </c>
      <c r="AK277" s="80"/>
      <c r="AL277" s="80"/>
      <c r="AM277" s="80"/>
    </row>
    <row r="278" spans="1:39" s="35" customFormat="1" ht="48" customHeight="1">
      <c r="A278" s="53"/>
      <c r="B278" s="28" t="s">
        <v>3</v>
      </c>
      <c r="C278" s="52" t="s">
        <v>139</v>
      </c>
      <c r="D278" s="52" t="s">
        <v>128</v>
      </c>
      <c r="E278" s="52" t="s">
        <v>105</v>
      </c>
      <c r="F278" s="52" t="s">
        <v>572</v>
      </c>
      <c r="G278" s="52" t="s">
        <v>573</v>
      </c>
      <c r="H278" s="47">
        <v>3650000</v>
      </c>
      <c r="I278" s="52" t="s">
        <v>86</v>
      </c>
      <c r="J278" s="29" t="s">
        <v>76</v>
      </c>
      <c r="K278" s="71" t="s">
        <v>574</v>
      </c>
      <c r="L278" s="72" t="s">
        <v>575</v>
      </c>
      <c r="M278" s="52" t="str">
        <f t="shared" si="22"/>
        <v>Adquisición de equipos y accesorios para la realización de las diferentes actividades de los programas de la Subdirección de Bienestar Universitario</v>
      </c>
      <c r="N278" s="31">
        <v>1</v>
      </c>
      <c r="O278" s="31">
        <v>1</v>
      </c>
      <c r="P278" s="73">
        <v>11</v>
      </c>
      <c r="Q278" s="74" t="s">
        <v>79</v>
      </c>
      <c r="R278" s="74" t="s">
        <v>80</v>
      </c>
      <c r="S278" s="81" t="s">
        <v>1</v>
      </c>
      <c r="T278" s="75">
        <f>H278</f>
        <v>3650000</v>
      </c>
      <c r="U278" s="76">
        <f t="shared" si="25"/>
        <v>3650000</v>
      </c>
      <c r="V278" s="31" t="s">
        <v>76</v>
      </c>
      <c r="W278" s="31" t="s">
        <v>81</v>
      </c>
      <c r="X278" s="77" t="s">
        <v>82</v>
      </c>
      <c r="Y278" s="32" t="s">
        <v>83</v>
      </c>
      <c r="Z278" s="33" t="s">
        <v>3</v>
      </c>
      <c r="AA278" s="30" t="s">
        <v>84</v>
      </c>
      <c r="AB278" s="78" t="s">
        <v>85</v>
      </c>
      <c r="AC278" s="31" t="s">
        <v>76</v>
      </c>
      <c r="AD278" s="31" t="s">
        <v>86</v>
      </c>
      <c r="AE278" s="79" t="s">
        <v>87</v>
      </c>
      <c r="AF278" s="79" t="s">
        <v>88</v>
      </c>
      <c r="AG278" s="79" t="s">
        <v>89</v>
      </c>
      <c r="AH278" s="79" t="s">
        <v>90</v>
      </c>
      <c r="AI278" s="79" t="s">
        <v>90</v>
      </c>
      <c r="AJ278" s="79" t="s">
        <v>90</v>
      </c>
      <c r="AK278" s="80"/>
      <c r="AL278" s="80"/>
      <c r="AM278" s="80"/>
    </row>
    <row r="279" spans="1:39" s="35" customFormat="1" ht="48" customHeight="1">
      <c r="A279" s="53"/>
      <c r="B279" s="28" t="s">
        <v>27</v>
      </c>
      <c r="C279" s="52" t="s">
        <v>435</v>
      </c>
      <c r="D279" s="52" t="s">
        <v>436</v>
      </c>
      <c r="E279" s="52" t="s">
        <v>26</v>
      </c>
      <c r="F279" s="52" t="s">
        <v>18</v>
      </c>
      <c r="G279" s="52" t="s">
        <v>576</v>
      </c>
      <c r="H279" s="47">
        <v>5280762</v>
      </c>
      <c r="I279" s="52" t="s">
        <v>86</v>
      </c>
      <c r="J279" s="29" t="s">
        <v>76</v>
      </c>
      <c r="K279" s="105" t="s">
        <v>577</v>
      </c>
      <c r="L279" s="225" t="s">
        <v>439</v>
      </c>
      <c r="M279" s="230" t="str">
        <f t="shared" si="22"/>
        <v>Suministrar materiales, reactivos y equipos para el Laboratorio del Departamento de Física de la Universidad Pedagógica Nacional.</v>
      </c>
      <c r="N279" s="31">
        <v>1</v>
      </c>
      <c r="O279" s="31">
        <v>1</v>
      </c>
      <c r="P279" s="73">
        <v>11</v>
      </c>
      <c r="Q279" s="74" t="s">
        <v>79</v>
      </c>
      <c r="R279" s="74" t="s">
        <v>80</v>
      </c>
      <c r="S279" s="81" t="s">
        <v>1</v>
      </c>
      <c r="T279" s="233">
        <f>H279+H280+H281+H282</f>
        <v>16965202</v>
      </c>
      <c r="U279" s="232">
        <f t="shared" si="25"/>
        <v>16965202</v>
      </c>
      <c r="V279" s="31" t="s">
        <v>76</v>
      </c>
      <c r="W279" s="31" t="s">
        <v>81</v>
      </c>
      <c r="X279" s="77" t="s">
        <v>82</v>
      </c>
      <c r="Y279" s="32" t="s">
        <v>83</v>
      </c>
      <c r="Z279" s="33" t="s">
        <v>27</v>
      </c>
      <c r="AA279" s="30" t="s">
        <v>84</v>
      </c>
      <c r="AB279" s="78" t="s">
        <v>85</v>
      </c>
      <c r="AC279" s="31" t="s">
        <v>76</v>
      </c>
      <c r="AD279" s="31" t="s">
        <v>86</v>
      </c>
      <c r="AE279" s="79" t="s">
        <v>87</v>
      </c>
      <c r="AF279" s="79" t="s">
        <v>88</v>
      </c>
      <c r="AG279" s="79" t="s">
        <v>89</v>
      </c>
      <c r="AH279" s="79" t="s">
        <v>90</v>
      </c>
      <c r="AI279" s="79" t="s">
        <v>90</v>
      </c>
      <c r="AJ279" s="79" t="s">
        <v>90</v>
      </c>
      <c r="AK279" s="80"/>
      <c r="AL279" s="80"/>
      <c r="AM279" s="80"/>
    </row>
    <row r="280" spans="1:39" s="35" customFormat="1" ht="48" customHeight="1">
      <c r="A280" s="53"/>
      <c r="B280" s="28" t="s">
        <v>27</v>
      </c>
      <c r="C280" s="52" t="s">
        <v>435</v>
      </c>
      <c r="D280" s="52" t="s">
        <v>436</v>
      </c>
      <c r="E280" s="52" t="s">
        <v>129</v>
      </c>
      <c r="F280" s="52" t="s">
        <v>130</v>
      </c>
      <c r="G280" s="52" t="s">
        <v>576</v>
      </c>
      <c r="H280" s="47">
        <v>8500000</v>
      </c>
      <c r="I280" s="52" t="s">
        <v>86</v>
      </c>
      <c r="J280" s="29" t="s">
        <v>76</v>
      </c>
      <c r="K280" s="105" t="s">
        <v>577</v>
      </c>
      <c r="L280" s="227"/>
      <c r="M280" s="230"/>
      <c r="N280" s="31">
        <v>1</v>
      </c>
      <c r="O280" s="31">
        <v>1</v>
      </c>
      <c r="P280" s="73">
        <v>11</v>
      </c>
      <c r="Q280" s="74" t="s">
        <v>79</v>
      </c>
      <c r="R280" s="74" t="s">
        <v>80</v>
      </c>
      <c r="S280" s="81" t="s">
        <v>1</v>
      </c>
      <c r="T280" s="233"/>
      <c r="U280" s="232"/>
      <c r="V280" s="31" t="s">
        <v>76</v>
      </c>
      <c r="W280" s="31" t="s">
        <v>81</v>
      </c>
      <c r="X280" s="77" t="s">
        <v>82</v>
      </c>
      <c r="Y280" s="32" t="s">
        <v>83</v>
      </c>
      <c r="Z280" s="33" t="s">
        <v>27</v>
      </c>
      <c r="AA280" s="30" t="s">
        <v>84</v>
      </c>
      <c r="AB280" s="78" t="s">
        <v>85</v>
      </c>
      <c r="AC280" s="31" t="s">
        <v>76</v>
      </c>
      <c r="AD280" s="31" t="s">
        <v>86</v>
      </c>
      <c r="AE280" s="79" t="s">
        <v>87</v>
      </c>
      <c r="AF280" s="79" t="s">
        <v>88</v>
      </c>
      <c r="AG280" s="79" t="s">
        <v>89</v>
      </c>
      <c r="AH280" s="79" t="s">
        <v>90</v>
      </c>
      <c r="AI280" s="79" t="s">
        <v>90</v>
      </c>
      <c r="AJ280" s="79" t="s">
        <v>90</v>
      </c>
      <c r="AK280" s="80"/>
      <c r="AL280" s="80"/>
      <c r="AM280" s="80"/>
    </row>
    <row r="281" spans="1:39" s="35" customFormat="1" ht="48" customHeight="1">
      <c r="A281" s="53"/>
      <c r="B281" s="28" t="s">
        <v>27</v>
      </c>
      <c r="C281" s="52" t="s">
        <v>435</v>
      </c>
      <c r="D281" s="52" t="s">
        <v>436</v>
      </c>
      <c r="E281" s="52" t="s">
        <v>578</v>
      </c>
      <c r="F281" s="52" t="s">
        <v>579</v>
      </c>
      <c r="G281" s="52" t="s">
        <v>576</v>
      </c>
      <c r="H281" s="47">
        <v>2700000</v>
      </c>
      <c r="I281" s="52" t="s">
        <v>86</v>
      </c>
      <c r="J281" s="29" t="s">
        <v>76</v>
      </c>
      <c r="K281" s="105" t="s">
        <v>577</v>
      </c>
      <c r="L281" s="227"/>
      <c r="M281" s="230"/>
      <c r="N281" s="31">
        <v>1</v>
      </c>
      <c r="O281" s="31">
        <v>1</v>
      </c>
      <c r="P281" s="73">
        <v>11</v>
      </c>
      <c r="Q281" s="74" t="s">
        <v>79</v>
      </c>
      <c r="R281" s="74" t="s">
        <v>80</v>
      </c>
      <c r="S281" s="81" t="s">
        <v>1</v>
      </c>
      <c r="T281" s="233"/>
      <c r="U281" s="232"/>
      <c r="V281" s="31" t="s">
        <v>76</v>
      </c>
      <c r="W281" s="31" t="s">
        <v>81</v>
      </c>
      <c r="X281" s="77" t="s">
        <v>82</v>
      </c>
      <c r="Y281" s="32" t="s">
        <v>83</v>
      </c>
      <c r="Z281" s="33" t="s">
        <v>27</v>
      </c>
      <c r="AA281" s="30" t="s">
        <v>84</v>
      </c>
      <c r="AB281" s="78" t="s">
        <v>85</v>
      </c>
      <c r="AC281" s="31" t="s">
        <v>76</v>
      </c>
      <c r="AD281" s="31" t="s">
        <v>86</v>
      </c>
      <c r="AE281" s="79" t="s">
        <v>87</v>
      </c>
      <c r="AF281" s="79" t="s">
        <v>88</v>
      </c>
      <c r="AG281" s="79" t="s">
        <v>89</v>
      </c>
      <c r="AH281" s="79" t="s">
        <v>90</v>
      </c>
      <c r="AI281" s="79" t="s">
        <v>90</v>
      </c>
      <c r="AJ281" s="79" t="s">
        <v>90</v>
      </c>
      <c r="AK281" s="80"/>
      <c r="AL281" s="80"/>
      <c r="AM281" s="80"/>
    </row>
    <row r="282" spans="1:39" s="35" customFormat="1" ht="48" customHeight="1">
      <c r="A282" s="53"/>
      <c r="B282" s="28" t="s">
        <v>27</v>
      </c>
      <c r="C282" s="52" t="s">
        <v>435</v>
      </c>
      <c r="D282" s="52" t="s">
        <v>436</v>
      </c>
      <c r="E282" s="52" t="s">
        <v>91</v>
      </c>
      <c r="F282" s="52" t="s">
        <v>580</v>
      </c>
      <c r="G282" s="52" t="s">
        <v>576</v>
      </c>
      <c r="H282" s="47">
        <v>484440</v>
      </c>
      <c r="I282" s="52" t="s">
        <v>86</v>
      </c>
      <c r="J282" s="29" t="s">
        <v>76</v>
      </c>
      <c r="K282" s="105" t="s">
        <v>577</v>
      </c>
      <c r="L282" s="226"/>
      <c r="M282" s="230"/>
      <c r="N282" s="31">
        <v>1</v>
      </c>
      <c r="O282" s="31">
        <v>1</v>
      </c>
      <c r="P282" s="73">
        <v>11</v>
      </c>
      <c r="Q282" s="74" t="s">
        <v>79</v>
      </c>
      <c r="R282" s="74" t="s">
        <v>80</v>
      </c>
      <c r="S282" s="81" t="s">
        <v>1</v>
      </c>
      <c r="T282" s="233"/>
      <c r="U282" s="232"/>
      <c r="V282" s="31" t="s">
        <v>76</v>
      </c>
      <c r="W282" s="31" t="s">
        <v>81</v>
      </c>
      <c r="X282" s="77" t="s">
        <v>82</v>
      </c>
      <c r="Y282" s="32" t="s">
        <v>83</v>
      </c>
      <c r="Z282" s="33" t="s">
        <v>27</v>
      </c>
      <c r="AA282" s="30" t="s">
        <v>84</v>
      </c>
      <c r="AB282" s="78" t="s">
        <v>85</v>
      </c>
      <c r="AC282" s="31" t="s">
        <v>76</v>
      </c>
      <c r="AD282" s="31" t="s">
        <v>86</v>
      </c>
      <c r="AE282" s="79" t="s">
        <v>87</v>
      </c>
      <c r="AF282" s="79" t="s">
        <v>88</v>
      </c>
      <c r="AG282" s="79" t="s">
        <v>89</v>
      </c>
      <c r="AH282" s="79" t="s">
        <v>90</v>
      </c>
      <c r="AI282" s="79" t="s">
        <v>90</v>
      </c>
      <c r="AJ282" s="79" t="s">
        <v>90</v>
      </c>
      <c r="AK282" s="80"/>
      <c r="AL282" s="80"/>
      <c r="AM282" s="80"/>
    </row>
    <row r="283" spans="1:39" s="35" customFormat="1" ht="48" customHeight="1">
      <c r="A283" s="53"/>
      <c r="B283" s="28" t="s">
        <v>27</v>
      </c>
      <c r="C283" s="52" t="s">
        <v>435</v>
      </c>
      <c r="D283" s="52" t="s">
        <v>436</v>
      </c>
      <c r="E283" s="52" t="s">
        <v>26</v>
      </c>
      <c r="F283" s="52" t="s">
        <v>18</v>
      </c>
      <c r="G283" s="52" t="s">
        <v>581</v>
      </c>
      <c r="H283" s="47">
        <v>8095288</v>
      </c>
      <c r="I283" s="52" t="s">
        <v>86</v>
      </c>
      <c r="J283" s="29" t="s">
        <v>76</v>
      </c>
      <c r="K283" s="105" t="s">
        <v>582</v>
      </c>
      <c r="L283" s="225" t="s">
        <v>677</v>
      </c>
      <c r="M283" s="230" t="str">
        <f>G283</f>
        <v>Suministrar materiales, reactivos y equipos para el Laboratorio del Departamento de Biología de la Universidad Pedagógica Nacional.</v>
      </c>
      <c r="N283" s="31">
        <v>1</v>
      </c>
      <c r="O283" s="31">
        <v>1</v>
      </c>
      <c r="P283" s="73">
        <v>11</v>
      </c>
      <c r="Q283" s="74" t="s">
        <v>79</v>
      </c>
      <c r="R283" s="74" t="s">
        <v>80</v>
      </c>
      <c r="S283" s="81" t="s">
        <v>1</v>
      </c>
      <c r="T283" s="233">
        <f>H283+H284+H285</f>
        <v>16033242</v>
      </c>
      <c r="U283" s="232">
        <f>T283</f>
        <v>16033242</v>
      </c>
      <c r="V283" s="31" t="s">
        <v>76</v>
      </c>
      <c r="W283" s="31" t="s">
        <v>81</v>
      </c>
      <c r="X283" s="77" t="s">
        <v>82</v>
      </c>
      <c r="Y283" s="32" t="s">
        <v>83</v>
      </c>
      <c r="Z283" s="33" t="s">
        <v>27</v>
      </c>
      <c r="AA283" s="30" t="s">
        <v>84</v>
      </c>
      <c r="AB283" s="78" t="s">
        <v>85</v>
      </c>
      <c r="AC283" s="31" t="s">
        <v>76</v>
      </c>
      <c r="AD283" s="31" t="s">
        <v>86</v>
      </c>
      <c r="AE283" s="79" t="s">
        <v>87</v>
      </c>
      <c r="AF283" s="79" t="s">
        <v>88</v>
      </c>
      <c r="AG283" s="79" t="s">
        <v>89</v>
      </c>
      <c r="AH283" s="79" t="s">
        <v>90</v>
      </c>
      <c r="AI283" s="79" t="s">
        <v>90</v>
      </c>
      <c r="AJ283" s="79" t="s">
        <v>90</v>
      </c>
      <c r="AK283" s="80"/>
      <c r="AL283" s="80"/>
      <c r="AM283" s="80"/>
    </row>
    <row r="284" spans="1:39" s="35" customFormat="1" ht="48" customHeight="1">
      <c r="A284" s="53"/>
      <c r="B284" s="28" t="s">
        <v>27</v>
      </c>
      <c r="C284" s="52" t="s">
        <v>435</v>
      </c>
      <c r="D284" s="52" t="s">
        <v>436</v>
      </c>
      <c r="E284" s="52" t="s">
        <v>583</v>
      </c>
      <c r="F284" s="52" t="s">
        <v>584</v>
      </c>
      <c r="G284" s="52" t="s">
        <v>581</v>
      </c>
      <c r="H284" s="47">
        <v>4793858</v>
      </c>
      <c r="I284" s="52" t="s">
        <v>86</v>
      </c>
      <c r="J284" s="29" t="s">
        <v>76</v>
      </c>
      <c r="K284" s="105" t="s">
        <v>582</v>
      </c>
      <c r="L284" s="227"/>
      <c r="M284" s="230"/>
      <c r="N284" s="31">
        <v>1</v>
      </c>
      <c r="O284" s="31">
        <v>1</v>
      </c>
      <c r="P284" s="73">
        <v>11</v>
      </c>
      <c r="Q284" s="74" t="s">
        <v>79</v>
      </c>
      <c r="R284" s="74" t="s">
        <v>80</v>
      </c>
      <c r="S284" s="81" t="s">
        <v>1</v>
      </c>
      <c r="T284" s="233"/>
      <c r="U284" s="232"/>
      <c r="V284" s="31" t="s">
        <v>76</v>
      </c>
      <c r="W284" s="31" t="s">
        <v>81</v>
      </c>
      <c r="X284" s="77" t="s">
        <v>82</v>
      </c>
      <c r="Y284" s="32" t="s">
        <v>83</v>
      </c>
      <c r="Z284" s="33" t="s">
        <v>27</v>
      </c>
      <c r="AA284" s="30" t="s">
        <v>84</v>
      </c>
      <c r="AB284" s="78" t="s">
        <v>85</v>
      </c>
      <c r="AC284" s="31" t="s">
        <v>76</v>
      </c>
      <c r="AD284" s="31" t="s">
        <v>86</v>
      </c>
      <c r="AE284" s="79" t="s">
        <v>87</v>
      </c>
      <c r="AF284" s="79" t="s">
        <v>88</v>
      </c>
      <c r="AG284" s="79" t="s">
        <v>89</v>
      </c>
      <c r="AH284" s="79" t="s">
        <v>90</v>
      </c>
      <c r="AI284" s="79" t="s">
        <v>90</v>
      </c>
      <c r="AJ284" s="79" t="s">
        <v>90</v>
      </c>
      <c r="AK284" s="80"/>
      <c r="AL284" s="80"/>
      <c r="AM284" s="80"/>
    </row>
    <row r="285" spans="1:39" s="35" customFormat="1" ht="48" customHeight="1">
      <c r="A285" s="53"/>
      <c r="B285" s="28" t="s">
        <v>27</v>
      </c>
      <c r="C285" s="52" t="s">
        <v>435</v>
      </c>
      <c r="D285" s="52" t="s">
        <v>436</v>
      </c>
      <c r="E285" s="52" t="s">
        <v>129</v>
      </c>
      <c r="F285" s="52" t="s">
        <v>130</v>
      </c>
      <c r="G285" s="52" t="s">
        <v>581</v>
      </c>
      <c r="H285" s="47">
        <v>3144096</v>
      </c>
      <c r="I285" s="52" t="s">
        <v>86</v>
      </c>
      <c r="J285" s="29" t="s">
        <v>76</v>
      </c>
      <c r="K285" s="105" t="s">
        <v>582</v>
      </c>
      <c r="L285" s="226"/>
      <c r="M285" s="230"/>
      <c r="N285" s="31">
        <v>1</v>
      </c>
      <c r="O285" s="31">
        <v>1</v>
      </c>
      <c r="P285" s="73">
        <v>11</v>
      </c>
      <c r="Q285" s="74" t="s">
        <v>79</v>
      </c>
      <c r="R285" s="74" t="s">
        <v>80</v>
      </c>
      <c r="S285" s="81" t="s">
        <v>1</v>
      </c>
      <c r="T285" s="233"/>
      <c r="U285" s="232"/>
      <c r="V285" s="31" t="s">
        <v>76</v>
      </c>
      <c r="W285" s="31" t="s">
        <v>81</v>
      </c>
      <c r="X285" s="77" t="s">
        <v>82</v>
      </c>
      <c r="Y285" s="32" t="s">
        <v>83</v>
      </c>
      <c r="Z285" s="33" t="s">
        <v>27</v>
      </c>
      <c r="AA285" s="30" t="s">
        <v>84</v>
      </c>
      <c r="AB285" s="78" t="s">
        <v>85</v>
      </c>
      <c r="AC285" s="31" t="s">
        <v>76</v>
      </c>
      <c r="AD285" s="31" t="s">
        <v>86</v>
      </c>
      <c r="AE285" s="79" t="s">
        <v>87</v>
      </c>
      <c r="AF285" s="79" t="s">
        <v>88</v>
      </c>
      <c r="AG285" s="79" t="s">
        <v>89</v>
      </c>
      <c r="AH285" s="79" t="s">
        <v>90</v>
      </c>
      <c r="AI285" s="79" t="s">
        <v>90</v>
      </c>
      <c r="AJ285" s="79" t="s">
        <v>90</v>
      </c>
      <c r="AK285" s="80"/>
      <c r="AL285" s="80"/>
      <c r="AM285" s="80"/>
    </row>
    <row r="286" spans="1:39" s="35" customFormat="1" ht="48" customHeight="1">
      <c r="A286" s="53"/>
      <c r="B286" s="28" t="s">
        <v>3</v>
      </c>
      <c r="C286" s="52" t="s">
        <v>286</v>
      </c>
      <c r="D286" s="52" t="s">
        <v>135</v>
      </c>
      <c r="E286" s="52" t="s">
        <v>125</v>
      </c>
      <c r="F286" s="52" t="s">
        <v>126</v>
      </c>
      <c r="G286" s="52" t="s">
        <v>585</v>
      </c>
      <c r="H286" s="47">
        <v>47340000</v>
      </c>
      <c r="I286" s="52" t="s">
        <v>86</v>
      </c>
      <c r="J286" s="29" t="s">
        <v>76</v>
      </c>
      <c r="K286" s="71" t="s">
        <v>586</v>
      </c>
      <c r="L286" s="72">
        <v>46181500</v>
      </c>
      <c r="M286" s="52" t="s">
        <v>585</v>
      </c>
      <c r="N286" s="31">
        <v>1</v>
      </c>
      <c r="O286" s="31">
        <v>1</v>
      </c>
      <c r="P286" s="73">
        <v>11</v>
      </c>
      <c r="Q286" s="74" t="s">
        <v>79</v>
      </c>
      <c r="R286" s="74" t="s">
        <v>80</v>
      </c>
      <c r="S286" s="81" t="s">
        <v>1</v>
      </c>
      <c r="T286" s="75">
        <f>H286</f>
        <v>47340000</v>
      </c>
      <c r="U286" s="76">
        <f>T286</f>
        <v>47340000</v>
      </c>
      <c r="V286" s="31" t="s">
        <v>76</v>
      </c>
      <c r="W286" s="31" t="s">
        <v>81</v>
      </c>
      <c r="X286" s="77" t="s">
        <v>82</v>
      </c>
      <c r="Y286" s="32" t="s">
        <v>83</v>
      </c>
      <c r="Z286" s="33" t="s">
        <v>3</v>
      </c>
      <c r="AA286" s="30" t="s">
        <v>84</v>
      </c>
      <c r="AB286" s="78" t="s">
        <v>85</v>
      </c>
      <c r="AC286" s="31" t="s">
        <v>76</v>
      </c>
      <c r="AD286" s="31" t="s">
        <v>86</v>
      </c>
      <c r="AE286" s="79" t="s">
        <v>87</v>
      </c>
      <c r="AF286" s="79" t="s">
        <v>88</v>
      </c>
      <c r="AG286" s="79" t="s">
        <v>89</v>
      </c>
      <c r="AH286" s="79" t="s">
        <v>90</v>
      </c>
      <c r="AI286" s="79" t="s">
        <v>90</v>
      </c>
      <c r="AJ286" s="79" t="s">
        <v>90</v>
      </c>
      <c r="AK286" s="80"/>
      <c r="AL286" s="80"/>
      <c r="AM286" s="80"/>
    </row>
    <row r="287" spans="1:39" s="35" customFormat="1" ht="48" customHeight="1">
      <c r="A287" s="53"/>
      <c r="B287" s="28" t="s">
        <v>3</v>
      </c>
      <c r="C287" s="52" t="s">
        <v>286</v>
      </c>
      <c r="D287" s="52" t="s">
        <v>135</v>
      </c>
      <c r="E287" s="52" t="s">
        <v>26</v>
      </c>
      <c r="F287" s="52" t="s">
        <v>18</v>
      </c>
      <c r="G287" s="52" t="s">
        <v>587</v>
      </c>
      <c r="H287" s="47">
        <v>16907843</v>
      </c>
      <c r="I287" s="52" t="s">
        <v>86</v>
      </c>
      <c r="J287" s="29" t="s">
        <v>76</v>
      </c>
      <c r="K287" s="105" t="s">
        <v>588</v>
      </c>
      <c r="L287" s="225" t="s">
        <v>589</v>
      </c>
      <c r="M287" s="230" t="str">
        <f>G287</f>
        <v>Adquirir elementos de señalización, seguridad industrial y botiquines de primeros auxilios para las instalaciones de la Universidad Pedagógica Nacional</v>
      </c>
      <c r="N287" s="31">
        <v>1</v>
      </c>
      <c r="O287" s="31">
        <v>1</v>
      </c>
      <c r="P287" s="73">
        <v>11</v>
      </c>
      <c r="Q287" s="74" t="s">
        <v>79</v>
      </c>
      <c r="R287" s="74" t="s">
        <v>80</v>
      </c>
      <c r="S287" s="81" t="s">
        <v>1</v>
      </c>
      <c r="T287" s="233">
        <f>H287+H288</f>
        <v>28901674</v>
      </c>
      <c r="U287" s="232">
        <f>T287</f>
        <v>28901674</v>
      </c>
      <c r="V287" s="31" t="s">
        <v>76</v>
      </c>
      <c r="W287" s="31" t="s">
        <v>81</v>
      </c>
      <c r="X287" s="77" t="s">
        <v>82</v>
      </c>
      <c r="Y287" s="32" t="s">
        <v>83</v>
      </c>
      <c r="Z287" s="33" t="s">
        <v>3</v>
      </c>
      <c r="AA287" s="30" t="s">
        <v>84</v>
      </c>
      <c r="AB287" s="78" t="s">
        <v>85</v>
      </c>
      <c r="AC287" s="31" t="s">
        <v>76</v>
      </c>
      <c r="AD287" s="31" t="s">
        <v>86</v>
      </c>
      <c r="AE287" s="79" t="s">
        <v>87</v>
      </c>
      <c r="AF287" s="79" t="s">
        <v>88</v>
      </c>
      <c r="AG287" s="79" t="s">
        <v>89</v>
      </c>
      <c r="AH287" s="79" t="s">
        <v>90</v>
      </c>
      <c r="AI287" s="79" t="s">
        <v>90</v>
      </c>
      <c r="AJ287" s="79" t="s">
        <v>90</v>
      </c>
      <c r="AK287" s="80"/>
      <c r="AL287" s="80"/>
      <c r="AM287" s="80"/>
    </row>
    <row r="288" spans="1:39" s="35" customFormat="1" ht="48" customHeight="1">
      <c r="A288" s="53"/>
      <c r="B288" s="28" t="s">
        <v>3</v>
      </c>
      <c r="C288" s="52" t="s">
        <v>286</v>
      </c>
      <c r="D288" s="52" t="s">
        <v>135</v>
      </c>
      <c r="E288" s="52" t="s">
        <v>129</v>
      </c>
      <c r="F288" s="52" t="s">
        <v>130</v>
      </c>
      <c r="G288" s="52" t="s">
        <v>587</v>
      </c>
      <c r="H288" s="47">
        <v>11993831</v>
      </c>
      <c r="I288" s="52" t="s">
        <v>86</v>
      </c>
      <c r="J288" s="29" t="s">
        <v>76</v>
      </c>
      <c r="K288" s="105" t="s">
        <v>588</v>
      </c>
      <c r="L288" s="226"/>
      <c r="M288" s="230"/>
      <c r="N288" s="31">
        <v>1</v>
      </c>
      <c r="O288" s="31">
        <v>1</v>
      </c>
      <c r="P288" s="73">
        <v>11</v>
      </c>
      <c r="Q288" s="74" t="s">
        <v>79</v>
      </c>
      <c r="R288" s="74" t="s">
        <v>80</v>
      </c>
      <c r="S288" s="81" t="s">
        <v>1</v>
      </c>
      <c r="T288" s="233"/>
      <c r="U288" s="232"/>
      <c r="V288" s="31" t="s">
        <v>76</v>
      </c>
      <c r="W288" s="31" t="s">
        <v>81</v>
      </c>
      <c r="X288" s="77" t="s">
        <v>82</v>
      </c>
      <c r="Y288" s="32" t="s">
        <v>83</v>
      </c>
      <c r="Z288" s="33" t="s">
        <v>3</v>
      </c>
      <c r="AA288" s="30" t="s">
        <v>84</v>
      </c>
      <c r="AB288" s="78" t="s">
        <v>85</v>
      </c>
      <c r="AC288" s="31" t="s">
        <v>76</v>
      </c>
      <c r="AD288" s="31" t="s">
        <v>86</v>
      </c>
      <c r="AE288" s="79" t="s">
        <v>87</v>
      </c>
      <c r="AF288" s="79" t="s">
        <v>88</v>
      </c>
      <c r="AG288" s="79" t="s">
        <v>89</v>
      </c>
      <c r="AH288" s="79" t="s">
        <v>90</v>
      </c>
      <c r="AI288" s="79" t="s">
        <v>90</v>
      </c>
      <c r="AJ288" s="79" t="s">
        <v>90</v>
      </c>
      <c r="AK288" s="80"/>
      <c r="AL288" s="80"/>
      <c r="AM288" s="80"/>
    </row>
    <row r="289" spans="1:39" s="35" customFormat="1" ht="48" customHeight="1">
      <c r="A289" s="53"/>
      <c r="B289" s="28" t="s">
        <v>3</v>
      </c>
      <c r="C289" s="52" t="s">
        <v>159</v>
      </c>
      <c r="D289" s="52" t="s">
        <v>160</v>
      </c>
      <c r="E289" s="52" t="s">
        <v>161</v>
      </c>
      <c r="F289" s="52" t="s">
        <v>133</v>
      </c>
      <c r="G289" s="52" t="s">
        <v>590</v>
      </c>
      <c r="H289" s="47">
        <f>9013535+268465</f>
        <v>9282000</v>
      </c>
      <c r="I289" s="52" t="s">
        <v>86</v>
      </c>
      <c r="J289" s="29" t="s">
        <v>76</v>
      </c>
      <c r="K289" s="71" t="s">
        <v>591</v>
      </c>
      <c r="L289" s="72">
        <v>81112100</v>
      </c>
      <c r="M289" s="52" t="str">
        <f>G289</f>
        <v>Prestar el servicio de internet fibra óptica, para las instalaciones de San José de Villeta de la Universidad Pedagógica Nacional. </v>
      </c>
      <c r="N289" s="31">
        <v>1</v>
      </c>
      <c r="O289" s="31">
        <v>1</v>
      </c>
      <c r="P289" s="73">
        <v>12</v>
      </c>
      <c r="Q289" s="74" t="s">
        <v>79</v>
      </c>
      <c r="R289" s="74" t="s">
        <v>80</v>
      </c>
      <c r="S289" s="52" t="s">
        <v>1</v>
      </c>
      <c r="T289" s="75">
        <f>H289</f>
        <v>9282000</v>
      </c>
      <c r="U289" s="76">
        <f>T289</f>
        <v>9282000</v>
      </c>
      <c r="V289" s="31" t="s">
        <v>76</v>
      </c>
      <c r="W289" s="31" t="s">
        <v>81</v>
      </c>
      <c r="X289" s="77" t="s">
        <v>82</v>
      </c>
      <c r="Y289" s="32" t="s">
        <v>83</v>
      </c>
      <c r="Z289" s="33" t="s">
        <v>3</v>
      </c>
      <c r="AA289" s="30" t="s">
        <v>84</v>
      </c>
      <c r="AB289" s="78" t="s">
        <v>85</v>
      </c>
      <c r="AC289" s="31" t="s">
        <v>76</v>
      </c>
      <c r="AD289" s="31" t="s">
        <v>86</v>
      </c>
      <c r="AE289" s="79" t="s">
        <v>87</v>
      </c>
      <c r="AF289" s="79" t="s">
        <v>88</v>
      </c>
      <c r="AG289" s="79" t="s">
        <v>89</v>
      </c>
      <c r="AH289" s="79" t="s">
        <v>90</v>
      </c>
      <c r="AI289" s="79" t="s">
        <v>90</v>
      </c>
      <c r="AJ289" s="79" t="s">
        <v>90</v>
      </c>
      <c r="AK289" s="80"/>
      <c r="AL289" s="80"/>
      <c r="AM289" s="80"/>
    </row>
    <row r="290" spans="1:39" s="35" customFormat="1" ht="48" customHeight="1">
      <c r="A290" s="53"/>
      <c r="B290" s="28" t="s">
        <v>3</v>
      </c>
      <c r="C290" s="52" t="s">
        <v>142</v>
      </c>
      <c r="D290" s="52" t="s">
        <v>72</v>
      </c>
      <c r="E290" s="52" t="s">
        <v>73</v>
      </c>
      <c r="F290" s="52" t="s">
        <v>592</v>
      </c>
      <c r="G290" s="52" t="s">
        <v>593</v>
      </c>
      <c r="H290" s="47">
        <v>2767989</v>
      </c>
      <c r="I290" s="52" t="s">
        <v>86</v>
      </c>
      <c r="J290" s="29" t="s">
        <v>76</v>
      </c>
      <c r="K290" s="71" t="s">
        <v>594</v>
      </c>
      <c r="L290" s="231" t="s">
        <v>595</v>
      </c>
      <c r="M290" s="230" t="str">
        <f>G293</f>
        <v>Adquirir herramientas y equipo para las actividades de mantenimiento en las instalaciones de la UPN</v>
      </c>
      <c r="N290" s="31">
        <v>1</v>
      </c>
      <c r="O290" s="31">
        <v>1</v>
      </c>
      <c r="P290" s="73">
        <v>11</v>
      </c>
      <c r="Q290" s="74" t="s">
        <v>79</v>
      </c>
      <c r="R290" s="74" t="s">
        <v>80</v>
      </c>
      <c r="S290" s="52" t="s">
        <v>1</v>
      </c>
      <c r="T290" s="233">
        <f>H290+H291+H292+H293+H294+H295</f>
        <v>31697374</v>
      </c>
      <c r="U290" s="232">
        <f>T290</f>
        <v>31697374</v>
      </c>
      <c r="V290" s="31" t="s">
        <v>76</v>
      </c>
      <c r="W290" s="31" t="s">
        <v>81</v>
      </c>
      <c r="X290" s="77" t="s">
        <v>82</v>
      </c>
      <c r="Y290" s="32" t="s">
        <v>83</v>
      </c>
      <c r="Z290" s="33" t="s">
        <v>3</v>
      </c>
      <c r="AA290" s="30" t="s">
        <v>84</v>
      </c>
      <c r="AB290" s="78" t="s">
        <v>85</v>
      </c>
      <c r="AC290" s="31" t="s">
        <v>76</v>
      </c>
      <c r="AD290" s="31" t="s">
        <v>86</v>
      </c>
      <c r="AE290" s="79" t="s">
        <v>87</v>
      </c>
      <c r="AF290" s="79" t="s">
        <v>88</v>
      </c>
      <c r="AG290" s="79" t="s">
        <v>89</v>
      </c>
      <c r="AH290" s="79" t="s">
        <v>90</v>
      </c>
      <c r="AI290" s="79" t="s">
        <v>90</v>
      </c>
      <c r="AJ290" s="79" t="s">
        <v>90</v>
      </c>
      <c r="AK290" s="80"/>
      <c r="AL290" s="80"/>
      <c r="AM290" s="80"/>
    </row>
    <row r="291" spans="1:39" s="35" customFormat="1" ht="48" customHeight="1">
      <c r="A291" s="53"/>
      <c r="B291" s="28" t="s">
        <v>3</v>
      </c>
      <c r="C291" s="52" t="s">
        <v>142</v>
      </c>
      <c r="D291" s="52" t="s">
        <v>72</v>
      </c>
      <c r="E291" s="37" t="s">
        <v>596</v>
      </c>
      <c r="F291" s="52" t="s">
        <v>597</v>
      </c>
      <c r="G291" s="52" t="s">
        <v>593</v>
      </c>
      <c r="H291" s="47">
        <v>4305499</v>
      </c>
      <c r="I291" s="52" t="s">
        <v>86</v>
      </c>
      <c r="J291" s="29" t="s">
        <v>76</v>
      </c>
      <c r="K291" s="71" t="s">
        <v>594</v>
      </c>
      <c r="L291" s="231"/>
      <c r="M291" s="230"/>
      <c r="N291" s="31">
        <v>1</v>
      </c>
      <c r="O291" s="31">
        <v>1</v>
      </c>
      <c r="P291" s="73">
        <v>11</v>
      </c>
      <c r="Q291" s="74" t="s">
        <v>79</v>
      </c>
      <c r="R291" s="74" t="s">
        <v>80</v>
      </c>
      <c r="S291" s="81" t="s">
        <v>1</v>
      </c>
      <c r="T291" s="233"/>
      <c r="U291" s="232"/>
      <c r="V291" s="31" t="s">
        <v>76</v>
      </c>
      <c r="W291" s="31" t="s">
        <v>81</v>
      </c>
      <c r="X291" s="77" t="s">
        <v>82</v>
      </c>
      <c r="Y291" s="32" t="s">
        <v>83</v>
      </c>
      <c r="Z291" s="33" t="s">
        <v>3</v>
      </c>
      <c r="AA291" s="30" t="s">
        <v>84</v>
      </c>
      <c r="AB291" s="78" t="s">
        <v>85</v>
      </c>
      <c r="AC291" s="31" t="s">
        <v>76</v>
      </c>
      <c r="AD291" s="31" t="s">
        <v>86</v>
      </c>
      <c r="AE291" s="79" t="s">
        <v>87</v>
      </c>
      <c r="AF291" s="79" t="s">
        <v>88</v>
      </c>
      <c r="AG291" s="79" t="s">
        <v>89</v>
      </c>
      <c r="AH291" s="79" t="s">
        <v>90</v>
      </c>
      <c r="AI291" s="79" t="s">
        <v>90</v>
      </c>
      <c r="AJ291" s="79" t="s">
        <v>90</v>
      </c>
      <c r="AK291" s="80"/>
      <c r="AL291" s="80"/>
      <c r="AM291" s="80"/>
    </row>
    <row r="292" spans="1:39" s="35" customFormat="1" ht="48" customHeight="1">
      <c r="A292" s="53"/>
      <c r="B292" s="28" t="s">
        <v>3</v>
      </c>
      <c r="C292" s="52" t="s">
        <v>142</v>
      </c>
      <c r="D292" s="52" t="s">
        <v>72</v>
      </c>
      <c r="E292" s="52" t="s">
        <v>91</v>
      </c>
      <c r="F292" s="52" t="s">
        <v>92</v>
      </c>
      <c r="G292" s="52" t="s">
        <v>593</v>
      </c>
      <c r="H292" s="47">
        <f>18955436+4178023-(10000000)</f>
        <v>13133459</v>
      </c>
      <c r="I292" s="52" t="s">
        <v>86</v>
      </c>
      <c r="J292" s="218" t="s">
        <v>76</v>
      </c>
      <c r="K292" s="71" t="s">
        <v>594</v>
      </c>
      <c r="L292" s="231"/>
      <c r="M292" s="230"/>
      <c r="N292" s="31">
        <v>1</v>
      </c>
      <c r="O292" s="31">
        <v>1</v>
      </c>
      <c r="P292" s="73">
        <v>11</v>
      </c>
      <c r="Q292" s="74" t="s">
        <v>79</v>
      </c>
      <c r="R292" s="74" t="s">
        <v>80</v>
      </c>
      <c r="S292" s="81" t="s">
        <v>1</v>
      </c>
      <c r="T292" s="233"/>
      <c r="U292" s="232"/>
      <c r="V292" s="31" t="s">
        <v>76</v>
      </c>
      <c r="W292" s="31" t="s">
        <v>81</v>
      </c>
      <c r="X292" s="77" t="s">
        <v>82</v>
      </c>
      <c r="Y292" s="32" t="s">
        <v>83</v>
      </c>
      <c r="Z292" s="33" t="s">
        <v>3</v>
      </c>
      <c r="AA292" s="30" t="s">
        <v>84</v>
      </c>
      <c r="AB292" s="78" t="s">
        <v>85</v>
      </c>
      <c r="AC292" s="31" t="s">
        <v>76</v>
      </c>
      <c r="AD292" s="31" t="s">
        <v>86</v>
      </c>
      <c r="AE292" s="79" t="s">
        <v>87</v>
      </c>
      <c r="AF292" s="79" t="s">
        <v>88</v>
      </c>
      <c r="AG292" s="79" t="s">
        <v>89</v>
      </c>
      <c r="AH292" s="79" t="s">
        <v>90</v>
      </c>
      <c r="AI292" s="79" t="s">
        <v>90</v>
      </c>
      <c r="AJ292" s="79" t="s">
        <v>90</v>
      </c>
      <c r="AK292" s="80"/>
      <c r="AL292" s="80"/>
      <c r="AM292" s="80"/>
    </row>
    <row r="293" spans="1:39" s="35" customFormat="1" ht="48" customHeight="1">
      <c r="A293" s="53"/>
      <c r="B293" s="28" t="s">
        <v>3</v>
      </c>
      <c r="C293" s="52" t="s">
        <v>142</v>
      </c>
      <c r="D293" s="52" t="s">
        <v>72</v>
      </c>
      <c r="E293" s="37" t="s">
        <v>598</v>
      </c>
      <c r="F293" s="52" t="s">
        <v>599</v>
      </c>
      <c r="G293" s="52" t="s">
        <v>593</v>
      </c>
      <c r="H293" s="47">
        <v>7170513</v>
      </c>
      <c r="I293" s="52" t="s">
        <v>86</v>
      </c>
      <c r="J293" s="29" t="s">
        <v>76</v>
      </c>
      <c r="K293" s="71" t="s">
        <v>594</v>
      </c>
      <c r="L293" s="231"/>
      <c r="M293" s="230"/>
      <c r="N293" s="31">
        <v>1</v>
      </c>
      <c r="O293" s="31">
        <v>1</v>
      </c>
      <c r="P293" s="73">
        <v>11</v>
      </c>
      <c r="Q293" s="74" t="s">
        <v>79</v>
      </c>
      <c r="R293" s="74" t="s">
        <v>80</v>
      </c>
      <c r="S293" s="81" t="s">
        <v>1</v>
      </c>
      <c r="T293" s="233"/>
      <c r="U293" s="232"/>
      <c r="V293" s="31" t="s">
        <v>76</v>
      </c>
      <c r="W293" s="31" t="s">
        <v>81</v>
      </c>
      <c r="X293" s="77" t="s">
        <v>82</v>
      </c>
      <c r="Y293" s="32" t="s">
        <v>83</v>
      </c>
      <c r="Z293" s="33" t="s">
        <v>3</v>
      </c>
      <c r="AA293" s="30" t="s">
        <v>84</v>
      </c>
      <c r="AB293" s="78" t="s">
        <v>85</v>
      </c>
      <c r="AC293" s="31" t="s">
        <v>76</v>
      </c>
      <c r="AD293" s="31" t="s">
        <v>86</v>
      </c>
      <c r="AE293" s="79" t="s">
        <v>87</v>
      </c>
      <c r="AF293" s="79" t="s">
        <v>88</v>
      </c>
      <c r="AG293" s="79" t="s">
        <v>89</v>
      </c>
      <c r="AH293" s="79" t="s">
        <v>90</v>
      </c>
      <c r="AI293" s="79" t="s">
        <v>90</v>
      </c>
      <c r="AJ293" s="79" t="s">
        <v>90</v>
      </c>
      <c r="AK293" s="80"/>
      <c r="AL293" s="80"/>
      <c r="AM293" s="80"/>
    </row>
    <row r="294" spans="1:39" s="35" customFormat="1" ht="48" customHeight="1">
      <c r="A294" s="53"/>
      <c r="B294" s="28" t="s">
        <v>3</v>
      </c>
      <c r="C294" s="52" t="s">
        <v>142</v>
      </c>
      <c r="D294" s="52" t="s">
        <v>72</v>
      </c>
      <c r="E294" s="37" t="s">
        <v>111</v>
      </c>
      <c r="F294" s="52" t="s">
        <v>112</v>
      </c>
      <c r="G294" s="52" t="s">
        <v>593</v>
      </c>
      <c r="H294" s="47">
        <v>1559205</v>
      </c>
      <c r="I294" s="52" t="s">
        <v>86</v>
      </c>
      <c r="J294" s="29" t="s">
        <v>76</v>
      </c>
      <c r="K294" s="71" t="s">
        <v>594</v>
      </c>
      <c r="L294" s="231"/>
      <c r="M294" s="230"/>
      <c r="N294" s="31">
        <v>1</v>
      </c>
      <c r="O294" s="31">
        <v>1</v>
      </c>
      <c r="P294" s="73">
        <v>11</v>
      </c>
      <c r="Q294" s="74" t="s">
        <v>79</v>
      </c>
      <c r="R294" s="74" t="s">
        <v>80</v>
      </c>
      <c r="S294" s="81" t="s">
        <v>1</v>
      </c>
      <c r="T294" s="233"/>
      <c r="U294" s="232"/>
      <c r="V294" s="31" t="s">
        <v>76</v>
      </c>
      <c r="W294" s="31" t="s">
        <v>81</v>
      </c>
      <c r="X294" s="77" t="s">
        <v>82</v>
      </c>
      <c r="Y294" s="32" t="s">
        <v>83</v>
      </c>
      <c r="Z294" s="33" t="s">
        <v>3</v>
      </c>
      <c r="AA294" s="30" t="s">
        <v>84</v>
      </c>
      <c r="AB294" s="78" t="s">
        <v>85</v>
      </c>
      <c r="AC294" s="31" t="s">
        <v>76</v>
      </c>
      <c r="AD294" s="31" t="s">
        <v>86</v>
      </c>
      <c r="AE294" s="79" t="s">
        <v>87</v>
      </c>
      <c r="AF294" s="79" t="s">
        <v>88</v>
      </c>
      <c r="AG294" s="79" t="s">
        <v>89</v>
      </c>
      <c r="AH294" s="79" t="s">
        <v>90</v>
      </c>
      <c r="AI294" s="79" t="s">
        <v>90</v>
      </c>
      <c r="AJ294" s="79" t="s">
        <v>90</v>
      </c>
      <c r="AK294" s="80"/>
      <c r="AL294" s="80"/>
      <c r="AM294" s="80"/>
    </row>
    <row r="295" spans="1:39" s="35" customFormat="1" ht="48" customHeight="1">
      <c r="A295" s="53"/>
      <c r="B295" s="28" t="s">
        <v>3</v>
      </c>
      <c r="C295" s="52" t="s">
        <v>142</v>
      </c>
      <c r="D295" s="52" t="s">
        <v>72</v>
      </c>
      <c r="E295" s="37" t="s">
        <v>129</v>
      </c>
      <c r="F295" s="52" t="s">
        <v>21</v>
      </c>
      <c r="G295" s="52" t="s">
        <v>593</v>
      </c>
      <c r="H295" s="47">
        <v>2760709</v>
      </c>
      <c r="I295" s="52" t="s">
        <v>86</v>
      </c>
      <c r="J295" s="29" t="s">
        <v>76</v>
      </c>
      <c r="K295" s="71" t="s">
        <v>594</v>
      </c>
      <c r="L295" s="231"/>
      <c r="M295" s="230"/>
      <c r="N295" s="31">
        <v>1</v>
      </c>
      <c r="O295" s="31">
        <v>1</v>
      </c>
      <c r="P295" s="73">
        <v>11</v>
      </c>
      <c r="Q295" s="74" t="s">
        <v>79</v>
      </c>
      <c r="R295" s="74" t="s">
        <v>80</v>
      </c>
      <c r="S295" s="81" t="s">
        <v>1</v>
      </c>
      <c r="T295" s="233"/>
      <c r="U295" s="232"/>
      <c r="V295" s="31" t="s">
        <v>76</v>
      </c>
      <c r="W295" s="31" t="s">
        <v>81</v>
      </c>
      <c r="X295" s="77" t="s">
        <v>82</v>
      </c>
      <c r="Y295" s="32" t="s">
        <v>83</v>
      </c>
      <c r="Z295" s="33" t="s">
        <v>3</v>
      </c>
      <c r="AA295" s="30" t="s">
        <v>84</v>
      </c>
      <c r="AB295" s="78" t="s">
        <v>85</v>
      </c>
      <c r="AC295" s="31" t="s">
        <v>76</v>
      </c>
      <c r="AD295" s="31" t="s">
        <v>86</v>
      </c>
      <c r="AE295" s="79" t="s">
        <v>87</v>
      </c>
      <c r="AF295" s="79" t="s">
        <v>88</v>
      </c>
      <c r="AG295" s="79" t="s">
        <v>89</v>
      </c>
      <c r="AH295" s="79" t="s">
        <v>90</v>
      </c>
      <c r="AI295" s="79" t="s">
        <v>90</v>
      </c>
      <c r="AJ295" s="79" t="s">
        <v>90</v>
      </c>
      <c r="AK295" s="80"/>
      <c r="AL295" s="80"/>
      <c r="AM295" s="80"/>
    </row>
    <row r="296" spans="1:39" s="35" customFormat="1" ht="48" customHeight="1">
      <c r="A296" s="53"/>
      <c r="B296" s="28" t="s">
        <v>3</v>
      </c>
      <c r="C296" s="52" t="s">
        <v>213</v>
      </c>
      <c r="D296" s="52" t="s">
        <v>214</v>
      </c>
      <c r="E296" s="52" t="s">
        <v>9</v>
      </c>
      <c r="F296" s="52" t="s">
        <v>133</v>
      </c>
      <c r="G296" s="52" t="s">
        <v>600</v>
      </c>
      <c r="H296" s="47">
        <v>15000000</v>
      </c>
      <c r="I296" s="52" t="s">
        <v>86</v>
      </c>
      <c r="J296" s="29" t="s">
        <v>76</v>
      </c>
      <c r="K296" s="71" t="s">
        <v>601</v>
      </c>
      <c r="L296" s="72" t="s">
        <v>602</v>
      </c>
      <c r="M296" s="52" t="str">
        <f>G296</f>
        <v>Prestar el servicio de mantenimiento de los instrumentos musicales del Instituto Pedagógico Nacional</v>
      </c>
      <c r="N296" s="31">
        <v>1</v>
      </c>
      <c r="O296" s="31">
        <v>1</v>
      </c>
      <c r="P296" s="73">
        <v>11</v>
      </c>
      <c r="Q296" s="74" t="s">
        <v>79</v>
      </c>
      <c r="R296" s="74" t="s">
        <v>80</v>
      </c>
      <c r="S296" s="81" t="s">
        <v>14</v>
      </c>
      <c r="T296" s="75">
        <f>H296</f>
        <v>15000000</v>
      </c>
      <c r="U296" s="76">
        <f>T296</f>
        <v>15000000</v>
      </c>
      <c r="V296" s="31" t="s">
        <v>76</v>
      </c>
      <c r="W296" s="31" t="s">
        <v>81</v>
      </c>
      <c r="X296" s="77" t="s">
        <v>82</v>
      </c>
      <c r="Y296" s="32" t="s">
        <v>83</v>
      </c>
      <c r="Z296" s="33" t="s">
        <v>3</v>
      </c>
      <c r="AA296" s="30" t="s">
        <v>84</v>
      </c>
      <c r="AB296" s="78" t="s">
        <v>85</v>
      </c>
      <c r="AC296" s="31" t="s">
        <v>76</v>
      </c>
      <c r="AD296" s="31" t="s">
        <v>86</v>
      </c>
      <c r="AE296" s="79" t="s">
        <v>87</v>
      </c>
      <c r="AF296" s="79" t="s">
        <v>88</v>
      </c>
      <c r="AG296" s="79" t="s">
        <v>89</v>
      </c>
      <c r="AH296" s="79" t="s">
        <v>90</v>
      </c>
      <c r="AI296" s="79" t="s">
        <v>90</v>
      </c>
      <c r="AJ296" s="79" t="s">
        <v>90</v>
      </c>
      <c r="AK296" s="80"/>
      <c r="AL296" s="80"/>
      <c r="AM296" s="80"/>
    </row>
    <row r="297" spans="1:39" s="35" customFormat="1" ht="48" customHeight="1">
      <c r="A297" s="53"/>
      <c r="B297" s="28" t="s">
        <v>3</v>
      </c>
      <c r="C297" s="52" t="s">
        <v>213</v>
      </c>
      <c r="D297" s="52" t="s">
        <v>214</v>
      </c>
      <c r="E297" s="52" t="s">
        <v>9</v>
      </c>
      <c r="F297" s="52" t="s">
        <v>133</v>
      </c>
      <c r="G297" s="52" t="s">
        <v>603</v>
      </c>
      <c r="H297" s="47">
        <v>800000</v>
      </c>
      <c r="I297" s="52" t="s">
        <v>86</v>
      </c>
      <c r="J297" s="29" t="s">
        <v>76</v>
      </c>
      <c r="K297" s="71" t="s">
        <v>604</v>
      </c>
      <c r="L297" s="72" t="s">
        <v>605</v>
      </c>
      <c r="M297" s="52" t="str">
        <f>G297</f>
        <v>Prestar el servicio de mantenimiento de equipos médicos del IPN</v>
      </c>
      <c r="N297" s="31">
        <v>1</v>
      </c>
      <c r="O297" s="31">
        <v>1</v>
      </c>
      <c r="P297" s="73">
        <v>11</v>
      </c>
      <c r="Q297" s="74" t="s">
        <v>79</v>
      </c>
      <c r="R297" s="74" t="s">
        <v>80</v>
      </c>
      <c r="S297" s="81" t="s">
        <v>14</v>
      </c>
      <c r="T297" s="75">
        <f>H297</f>
        <v>800000</v>
      </c>
      <c r="U297" s="76">
        <f>T297</f>
        <v>800000</v>
      </c>
      <c r="V297" s="31" t="s">
        <v>76</v>
      </c>
      <c r="W297" s="31" t="s">
        <v>81</v>
      </c>
      <c r="X297" s="77" t="s">
        <v>82</v>
      </c>
      <c r="Y297" s="32" t="s">
        <v>83</v>
      </c>
      <c r="Z297" s="33" t="s">
        <v>3</v>
      </c>
      <c r="AA297" s="30" t="s">
        <v>84</v>
      </c>
      <c r="AB297" s="78" t="s">
        <v>85</v>
      </c>
      <c r="AC297" s="31" t="s">
        <v>76</v>
      </c>
      <c r="AD297" s="31" t="s">
        <v>86</v>
      </c>
      <c r="AE297" s="79" t="s">
        <v>87</v>
      </c>
      <c r="AF297" s="79" t="s">
        <v>88</v>
      </c>
      <c r="AG297" s="79" t="s">
        <v>89</v>
      </c>
      <c r="AH297" s="79" t="s">
        <v>90</v>
      </c>
      <c r="AI297" s="79" t="s">
        <v>90</v>
      </c>
      <c r="AJ297" s="79" t="s">
        <v>90</v>
      </c>
      <c r="AK297" s="80"/>
      <c r="AL297" s="80"/>
      <c r="AM297" s="80"/>
    </row>
    <row r="298" spans="1:39" s="35" customFormat="1" ht="48" customHeight="1">
      <c r="A298" s="53"/>
      <c r="B298" s="28" t="s">
        <v>3</v>
      </c>
      <c r="C298" s="52" t="s">
        <v>142</v>
      </c>
      <c r="D298" s="52" t="s">
        <v>72</v>
      </c>
      <c r="E298" s="52" t="s">
        <v>9</v>
      </c>
      <c r="F298" s="52" t="s">
        <v>133</v>
      </c>
      <c r="G298" s="52" t="s">
        <v>606</v>
      </c>
      <c r="H298" s="47">
        <v>6000000</v>
      </c>
      <c r="I298" s="52" t="s">
        <v>86</v>
      </c>
      <c r="J298" s="29" t="s">
        <v>76</v>
      </c>
      <c r="K298" s="71" t="s">
        <v>607</v>
      </c>
      <c r="L298" s="72">
        <v>92121700</v>
      </c>
      <c r="M298" s="52" t="str">
        <f>G298</f>
        <v xml:space="preserve">Prestar el Servicio de mantenimiento o reparación de alarma contra incendios (GDO) </v>
      </c>
      <c r="N298" s="31">
        <v>1</v>
      </c>
      <c r="O298" s="31">
        <v>1</v>
      </c>
      <c r="P298" s="73">
        <v>11</v>
      </c>
      <c r="Q298" s="74" t="s">
        <v>79</v>
      </c>
      <c r="R298" s="74" t="s">
        <v>80</v>
      </c>
      <c r="S298" s="81" t="s">
        <v>158</v>
      </c>
      <c r="T298" s="75">
        <f>H298</f>
        <v>6000000</v>
      </c>
      <c r="U298" s="76">
        <f>T298</f>
        <v>6000000</v>
      </c>
      <c r="V298" s="31" t="s">
        <v>76</v>
      </c>
      <c r="W298" s="31" t="s">
        <v>81</v>
      </c>
      <c r="X298" s="77" t="s">
        <v>82</v>
      </c>
      <c r="Y298" s="32" t="s">
        <v>83</v>
      </c>
      <c r="Z298" s="33" t="s">
        <v>3</v>
      </c>
      <c r="AA298" s="30" t="s">
        <v>84</v>
      </c>
      <c r="AB298" s="78" t="s">
        <v>85</v>
      </c>
      <c r="AC298" s="31" t="s">
        <v>76</v>
      </c>
      <c r="AD298" s="31" t="s">
        <v>86</v>
      </c>
      <c r="AE298" s="79" t="s">
        <v>87</v>
      </c>
      <c r="AF298" s="79" t="s">
        <v>88</v>
      </c>
      <c r="AG298" s="79" t="s">
        <v>89</v>
      </c>
      <c r="AH298" s="79" t="s">
        <v>90</v>
      </c>
      <c r="AI298" s="79" t="s">
        <v>90</v>
      </c>
      <c r="AJ298" s="79" t="s">
        <v>90</v>
      </c>
      <c r="AK298" s="80"/>
      <c r="AL298" s="80"/>
      <c r="AM298" s="80"/>
    </row>
    <row r="299" spans="1:39" s="35" customFormat="1" ht="48" customHeight="1">
      <c r="A299" s="53"/>
      <c r="B299" s="28" t="s">
        <v>27</v>
      </c>
      <c r="C299" s="52" t="s">
        <v>435</v>
      </c>
      <c r="D299" s="52" t="s">
        <v>436</v>
      </c>
      <c r="E299" s="52" t="s">
        <v>129</v>
      </c>
      <c r="F299" s="52" t="s">
        <v>130</v>
      </c>
      <c r="G299" s="52" t="s">
        <v>608</v>
      </c>
      <c r="H299" s="47">
        <v>1067000</v>
      </c>
      <c r="I299" s="52" t="s">
        <v>86</v>
      </c>
      <c r="J299" s="29" t="s">
        <v>76</v>
      </c>
      <c r="K299" s="105" t="s">
        <v>609</v>
      </c>
      <c r="L299" s="231" t="s">
        <v>677</v>
      </c>
      <c r="M299" s="230" t="str">
        <f>G299</f>
        <v>Suministrar materiales y herramientas para el Departamento de Tecnología de la Universidad Pedagógica Nacional</v>
      </c>
      <c r="N299" s="31">
        <v>1</v>
      </c>
      <c r="O299" s="31">
        <v>1</v>
      </c>
      <c r="P299" s="73">
        <v>11</v>
      </c>
      <c r="Q299" s="74" t="s">
        <v>79</v>
      </c>
      <c r="R299" s="74" t="s">
        <v>80</v>
      </c>
      <c r="S299" s="81" t="s">
        <v>1</v>
      </c>
      <c r="T299" s="233">
        <f>H299+H300</f>
        <v>15567000</v>
      </c>
      <c r="U299" s="232">
        <f>T299</f>
        <v>15567000</v>
      </c>
      <c r="V299" s="31" t="s">
        <v>76</v>
      </c>
      <c r="W299" s="31" t="s">
        <v>81</v>
      </c>
      <c r="X299" s="77" t="s">
        <v>82</v>
      </c>
      <c r="Y299" s="32" t="s">
        <v>83</v>
      </c>
      <c r="Z299" s="33" t="s">
        <v>27</v>
      </c>
      <c r="AA299" s="30" t="s">
        <v>84</v>
      </c>
      <c r="AB299" s="78" t="s">
        <v>85</v>
      </c>
      <c r="AC299" s="31" t="s">
        <v>76</v>
      </c>
      <c r="AD299" s="31" t="s">
        <v>86</v>
      </c>
      <c r="AE299" s="79" t="s">
        <v>87</v>
      </c>
      <c r="AF299" s="79" t="s">
        <v>88</v>
      </c>
      <c r="AG299" s="79" t="s">
        <v>89</v>
      </c>
      <c r="AH299" s="79" t="s">
        <v>90</v>
      </c>
      <c r="AI299" s="79" t="s">
        <v>90</v>
      </c>
      <c r="AJ299" s="79" t="s">
        <v>90</v>
      </c>
      <c r="AK299" s="80"/>
      <c r="AL299" s="80"/>
      <c r="AM299" s="80"/>
    </row>
    <row r="300" spans="1:39" s="35" customFormat="1" ht="48" customHeight="1">
      <c r="A300" s="53"/>
      <c r="B300" s="28" t="s">
        <v>27</v>
      </c>
      <c r="C300" s="52" t="s">
        <v>435</v>
      </c>
      <c r="D300" s="52" t="s">
        <v>436</v>
      </c>
      <c r="E300" s="52" t="s">
        <v>111</v>
      </c>
      <c r="F300" s="52" t="s">
        <v>610</v>
      </c>
      <c r="G300" s="52" t="s">
        <v>608</v>
      </c>
      <c r="H300" s="47">
        <v>14500000</v>
      </c>
      <c r="I300" s="52" t="s">
        <v>86</v>
      </c>
      <c r="J300" s="29" t="s">
        <v>76</v>
      </c>
      <c r="K300" s="105" t="s">
        <v>609</v>
      </c>
      <c r="L300" s="231"/>
      <c r="M300" s="230"/>
      <c r="N300" s="31">
        <v>1</v>
      </c>
      <c r="O300" s="31">
        <v>1</v>
      </c>
      <c r="P300" s="73">
        <v>11</v>
      </c>
      <c r="Q300" s="74" t="s">
        <v>79</v>
      </c>
      <c r="R300" s="74" t="s">
        <v>80</v>
      </c>
      <c r="S300" s="81" t="s">
        <v>1</v>
      </c>
      <c r="T300" s="233"/>
      <c r="U300" s="232"/>
      <c r="V300" s="31" t="s">
        <v>76</v>
      </c>
      <c r="W300" s="31" t="s">
        <v>81</v>
      </c>
      <c r="X300" s="77" t="s">
        <v>82</v>
      </c>
      <c r="Y300" s="32" t="s">
        <v>83</v>
      </c>
      <c r="Z300" s="33" t="s">
        <v>27</v>
      </c>
      <c r="AA300" s="30" t="s">
        <v>84</v>
      </c>
      <c r="AB300" s="78" t="s">
        <v>85</v>
      </c>
      <c r="AC300" s="31" t="s">
        <v>76</v>
      </c>
      <c r="AD300" s="31" t="s">
        <v>86</v>
      </c>
      <c r="AE300" s="79" t="s">
        <v>87</v>
      </c>
      <c r="AF300" s="79" t="s">
        <v>88</v>
      </c>
      <c r="AG300" s="79" t="s">
        <v>89</v>
      </c>
      <c r="AH300" s="79" t="s">
        <v>90</v>
      </c>
      <c r="AI300" s="79" t="s">
        <v>90</v>
      </c>
      <c r="AJ300" s="79" t="s">
        <v>90</v>
      </c>
      <c r="AK300" s="80"/>
      <c r="AL300" s="80"/>
      <c r="AM300" s="80"/>
    </row>
    <row r="301" spans="1:39" ht="48" customHeight="1">
      <c r="A301" s="3"/>
      <c r="B301" s="28" t="s">
        <v>3</v>
      </c>
      <c r="C301" s="52" t="s">
        <v>159</v>
      </c>
      <c r="D301" s="52" t="s">
        <v>160</v>
      </c>
      <c r="E301" s="52" t="s">
        <v>161</v>
      </c>
      <c r="F301" s="52" t="s">
        <v>10</v>
      </c>
      <c r="G301" s="52" t="s">
        <v>611</v>
      </c>
      <c r="H301" s="47">
        <v>140000000</v>
      </c>
      <c r="I301" s="52" t="s">
        <v>86</v>
      </c>
      <c r="J301" s="29" t="s">
        <v>76</v>
      </c>
      <c r="K301" s="71" t="s">
        <v>612</v>
      </c>
      <c r="L301" s="72" t="s">
        <v>275</v>
      </c>
      <c r="M301" s="52" t="str">
        <f t="shared" ref="M301:M318" si="26">G301</f>
        <v>Prestar los servicios de soporte, administración y almacenamiento en nube de los backups de información de la Universidad Pedagógica Nacional.</v>
      </c>
      <c r="N301" s="31">
        <v>1</v>
      </c>
      <c r="O301" s="31">
        <v>1</v>
      </c>
      <c r="P301" s="73">
        <v>12</v>
      </c>
      <c r="Q301" s="74" t="s">
        <v>79</v>
      </c>
      <c r="R301" s="74" t="s">
        <v>80</v>
      </c>
      <c r="S301" s="52" t="s">
        <v>1</v>
      </c>
      <c r="T301" s="75">
        <f>H301</f>
        <v>140000000</v>
      </c>
      <c r="U301" s="76">
        <f t="shared" ref="U301:U306" si="27">T301</f>
        <v>140000000</v>
      </c>
      <c r="V301" s="31" t="s">
        <v>76</v>
      </c>
      <c r="W301" s="31" t="s">
        <v>81</v>
      </c>
      <c r="X301" s="77" t="s">
        <v>82</v>
      </c>
      <c r="Y301" s="32" t="s">
        <v>83</v>
      </c>
      <c r="Z301" s="33" t="s">
        <v>3</v>
      </c>
      <c r="AA301" s="30" t="s">
        <v>84</v>
      </c>
      <c r="AB301" s="78" t="s">
        <v>85</v>
      </c>
      <c r="AC301" s="31" t="s">
        <v>76</v>
      </c>
      <c r="AD301" s="31" t="s">
        <v>86</v>
      </c>
      <c r="AE301" s="79" t="s">
        <v>87</v>
      </c>
      <c r="AF301" s="79" t="s">
        <v>88</v>
      </c>
      <c r="AG301" s="79" t="s">
        <v>89</v>
      </c>
      <c r="AH301" s="79" t="s">
        <v>90</v>
      </c>
      <c r="AI301" s="79" t="s">
        <v>90</v>
      </c>
      <c r="AJ301" s="79" t="s">
        <v>90</v>
      </c>
      <c r="AK301" s="90"/>
      <c r="AL301" s="90"/>
      <c r="AM301" s="90"/>
    </row>
    <row r="302" spans="1:39" ht="48" customHeight="1">
      <c r="A302" s="3"/>
      <c r="B302" s="28" t="s">
        <v>3</v>
      </c>
      <c r="C302" s="52" t="s">
        <v>159</v>
      </c>
      <c r="D302" s="52" t="s">
        <v>160</v>
      </c>
      <c r="E302" s="52" t="s">
        <v>161</v>
      </c>
      <c r="F302" s="52" t="s">
        <v>10</v>
      </c>
      <c r="G302" s="52" t="s">
        <v>613</v>
      </c>
      <c r="H302" s="47">
        <v>6000000</v>
      </c>
      <c r="I302" s="52" t="s">
        <v>86</v>
      </c>
      <c r="J302" s="29" t="s">
        <v>76</v>
      </c>
      <c r="K302" s="71" t="s">
        <v>614</v>
      </c>
      <c r="L302" s="72" t="s">
        <v>275</v>
      </c>
      <c r="M302" s="52" t="str">
        <f t="shared" si="26"/>
        <v>Prestar el servicio de certificado para firmas digitales en token virtual para uso de la Universidad Pedagógica Nacional. </v>
      </c>
      <c r="N302" s="31">
        <v>1</v>
      </c>
      <c r="O302" s="31">
        <v>1</v>
      </c>
      <c r="P302" s="73">
        <v>12</v>
      </c>
      <c r="Q302" s="74" t="s">
        <v>79</v>
      </c>
      <c r="R302" s="74" t="s">
        <v>80</v>
      </c>
      <c r="S302" s="52" t="s">
        <v>1</v>
      </c>
      <c r="T302" s="75">
        <f>H302</f>
        <v>6000000</v>
      </c>
      <c r="U302" s="76">
        <f t="shared" si="27"/>
        <v>6000000</v>
      </c>
      <c r="V302" s="31" t="s">
        <v>76</v>
      </c>
      <c r="W302" s="31" t="s">
        <v>81</v>
      </c>
      <c r="X302" s="77" t="s">
        <v>82</v>
      </c>
      <c r="Y302" s="32" t="s">
        <v>83</v>
      </c>
      <c r="Z302" s="33" t="s">
        <v>3</v>
      </c>
      <c r="AA302" s="30" t="s">
        <v>84</v>
      </c>
      <c r="AB302" s="78" t="s">
        <v>85</v>
      </c>
      <c r="AC302" s="31" t="s">
        <v>76</v>
      </c>
      <c r="AD302" s="31" t="s">
        <v>86</v>
      </c>
      <c r="AE302" s="79" t="s">
        <v>87</v>
      </c>
      <c r="AF302" s="79" t="s">
        <v>88</v>
      </c>
      <c r="AG302" s="79" t="s">
        <v>89</v>
      </c>
      <c r="AH302" s="79" t="s">
        <v>90</v>
      </c>
      <c r="AI302" s="79" t="s">
        <v>90</v>
      </c>
      <c r="AJ302" s="79" t="s">
        <v>90</v>
      </c>
      <c r="AK302" s="90"/>
      <c r="AL302" s="90"/>
      <c r="AM302" s="90"/>
    </row>
    <row r="303" spans="1:39" s="35" customFormat="1" ht="48" customHeight="1">
      <c r="A303" s="53"/>
      <c r="B303" s="28" t="s">
        <v>3</v>
      </c>
      <c r="C303" s="52" t="s">
        <v>549</v>
      </c>
      <c r="D303" s="52" t="s">
        <v>128</v>
      </c>
      <c r="E303" s="52" t="s">
        <v>11</v>
      </c>
      <c r="F303" s="52" t="s">
        <v>12</v>
      </c>
      <c r="G303" s="52" t="s">
        <v>615</v>
      </c>
      <c r="H303" s="47">
        <v>2209200</v>
      </c>
      <c r="I303" s="52" t="s">
        <v>86</v>
      </c>
      <c r="J303" s="29" t="s">
        <v>76</v>
      </c>
      <c r="K303" s="71" t="s">
        <v>616</v>
      </c>
      <c r="L303" s="72">
        <v>82111700</v>
      </c>
      <c r="M303" s="52" t="str">
        <f t="shared" si="26"/>
        <v>Realizar sesiones de reflexión sobre la poesía en espacios al aire libre para la comunidad universitaria de la UPN, como parte de la estrategia de resignificación de espacios que se implementará a largo de la vigencia .</v>
      </c>
      <c r="N303" s="31">
        <v>1</v>
      </c>
      <c r="O303" s="31">
        <v>1</v>
      </c>
      <c r="P303" s="73">
        <v>11</v>
      </c>
      <c r="Q303" s="74" t="s">
        <v>79</v>
      </c>
      <c r="R303" s="74" t="s">
        <v>80</v>
      </c>
      <c r="S303" s="52" t="s">
        <v>14</v>
      </c>
      <c r="T303" s="75">
        <f>H303</f>
        <v>2209200</v>
      </c>
      <c r="U303" s="76">
        <f t="shared" si="27"/>
        <v>2209200</v>
      </c>
      <c r="V303" s="31" t="s">
        <v>76</v>
      </c>
      <c r="W303" s="31" t="s">
        <v>81</v>
      </c>
      <c r="X303" s="77" t="s">
        <v>82</v>
      </c>
      <c r="Y303" s="32" t="s">
        <v>83</v>
      </c>
      <c r="Z303" s="33" t="s">
        <v>3</v>
      </c>
      <c r="AA303" s="30" t="s">
        <v>84</v>
      </c>
      <c r="AB303" s="78" t="s">
        <v>85</v>
      </c>
      <c r="AC303" s="31" t="s">
        <v>76</v>
      </c>
      <c r="AD303" s="31" t="s">
        <v>86</v>
      </c>
      <c r="AE303" s="79" t="s">
        <v>87</v>
      </c>
      <c r="AF303" s="79" t="s">
        <v>88</v>
      </c>
      <c r="AG303" s="79" t="s">
        <v>89</v>
      </c>
      <c r="AH303" s="79" t="s">
        <v>90</v>
      </c>
      <c r="AI303" s="79" t="s">
        <v>90</v>
      </c>
      <c r="AJ303" s="79" t="s">
        <v>90</v>
      </c>
      <c r="AK303" s="80"/>
      <c r="AL303" s="80"/>
      <c r="AM303" s="80"/>
    </row>
    <row r="304" spans="1:39" s="35" customFormat="1" ht="48" customHeight="1">
      <c r="A304" s="53"/>
      <c r="B304" s="28" t="s">
        <v>3</v>
      </c>
      <c r="C304" s="52" t="s">
        <v>151</v>
      </c>
      <c r="D304" s="52" t="s">
        <v>128</v>
      </c>
      <c r="E304" s="52" t="s">
        <v>26</v>
      </c>
      <c r="F304" s="52" t="s">
        <v>18</v>
      </c>
      <c r="G304" s="52" t="s">
        <v>617</v>
      </c>
      <c r="H304" s="47">
        <v>56128873</v>
      </c>
      <c r="I304" s="52" t="s">
        <v>86</v>
      </c>
      <c r="J304" s="29" t="s">
        <v>76</v>
      </c>
      <c r="K304" s="71" t="s">
        <v>618</v>
      </c>
      <c r="L304" s="72">
        <v>47131800</v>
      </c>
      <c r="M304" s="52" t="str">
        <f t="shared" si="26"/>
        <v>Suministrar químicos de desinfección y limpieza requeridos para los restaurantes y cafeterías de la Universidad Pedagógica Nacional.</v>
      </c>
      <c r="N304" s="31">
        <v>1</v>
      </c>
      <c r="O304" s="31">
        <v>1</v>
      </c>
      <c r="P304" s="73">
        <v>11</v>
      </c>
      <c r="Q304" s="74" t="s">
        <v>79</v>
      </c>
      <c r="R304" s="74" t="s">
        <v>80</v>
      </c>
      <c r="S304" s="52" t="s">
        <v>226</v>
      </c>
      <c r="T304" s="75">
        <f>H304</f>
        <v>56128873</v>
      </c>
      <c r="U304" s="76">
        <f t="shared" si="27"/>
        <v>56128873</v>
      </c>
      <c r="V304" s="31" t="s">
        <v>76</v>
      </c>
      <c r="W304" s="31" t="s">
        <v>81</v>
      </c>
      <c r="X304" s="77" t="s">
        <v>82</v>
      </c>
      <c r="Y304" s="32" t="s">
        <v>83</v>
      </c>
      <c r="Z304" s="33" t="s">
        <v>3</v>
      </c>
      <c r="AA304" s="30" t="s">
        <v>84</v>
      </c>
      <c r="AB304" s="78" t="s">
        <v>85</v>
      </c>
      <c r="AC304" s="31" t="s">
        <v>76</v>
      </c>
      <c r="AD304" s="31" t="s">
        <v>86</v>
      </c>
      <c r="AE304" s="79" t="s">
        <v>87</v>
      </c>
      <c r="AF304" s="79" t="s">
        <v>88</v>
      </c>
      <c r="AG304" s="79" t="s">
        <v>89</v>
      </c>
      <c r="AH304" s="79" t="s">
        <v>90</v>
      </c>
      <c r="AI304" s="79" t="s">
        <v>90</v>
      </c>
      <c r="AJ304" s="79" t="s">
        <v>90</v>
      </c>
      <c r="AK304" s="80"/>
      <c r="AL304" s="80"/>
      <c r="AM304" s="80"/>
    </row>
    <row r="305" spans="1:39" s="35" customFormat="1" ht="48" customHeight="1">
      <c r="A305" s="53"/>
      <c r="B305" s="28" t="s">
        <v>3</v>
      </c>
      <c r="C305" s="52" t="s">
        <v>142</v>
      </c>
      <c r="D305" s="52" t="s">
        <v>72</v>
      </c>
      <c r="E305" s="52" t="s">
        <v>555</v>
      </c>
      <c r="F305" s="52" t="s">
        <v>6</v>
      </c>
      <c r="G305" s="52" t="s">
        <v>619</v>
      </c>
      <c r="H305" s="47">
        <v>11230100</v>
      </c>
      <c r="I305" s="52" t="s">
        <v>86</v>
      </c>
      <c r="J305" s="29" t="s">
        <v>76</v>
      </c>
      <c r="K305" s="71" t="s">
        <v>620</v>
      </c>
      <c r="L305" s="72" t="s">
        <v>621</v>
      </c>
      <c r="M305" s="52" t="str">
        <f t="shared" si="26"/>
        <v>Adquirir el servicio  de GPS para el parque automotor de la Universidad Pedagógica Nacional</v>
      </c>
      <c r="N305" s="31">
        <v>1</v>
      </c>
      <c r="O305" s="31">
        <v>1</v>
      </c>
      <c r="P305" s="73">
        <v>11</v>
      </c>
      <c r="Q305" s="74" t="s">
        <v>79</v>
      </c>
      <c r="R305" s="74" t="s">
        <v>80</v>
      </c>
      <c r="S305" s="81" t="s">
        <v>5</v>
      </c>
      <c r="T305" s="75">
        <f>H305</f>
        <v>11230100</v>
      </c>
      <c r="U305" s="76">
        <f t="shared" si="27"/>
        <v>11230100</v>
      </c>
      <c r="V305" s="31" t="s">
        <v>76</v>
      </c>
      <c r="W305" s="31" t="s">
        <v>81</v>
      </c>
      <c r="X305" s="77" t="s">
        <v>82</v>
      </c>
      <c r="Y305" s="32" t="s">
        <v>83</v>
      </c>
      <c r="Z305" s="33" t="s">
        <v>3</v>
      </c>
      <c r="AA305" s="30" t="s">
        <v>84</v>
      </c>
      <c r="AB305" s="78" t="s">
        <v>85</v>
      </c>
      <c r="AC305" s="31" t="s">
        <v>76</v>
      </c>
      <c r="AD305" s="31" t="s">
        <v>86</v>
      </c>
      <c r="AE305" s="79" t="s">
        <v>87</v>
      </c>
      <c r="AF305" s="79" t="s">
        <v>88</v>
      </c>
      <c r="AG305" s="79" t="s">
        <v>89</v>
      </c>
      <c r="AH305" s="79" t="s">
        <v>90</v>
      </c>
      <c r="AI305" s="79" t="s">
        <v>90</v>
      </c>
      <c r="AJ305" s="79" t="s">
        <v>90</v>
      </c>
      <c r="AK305" s="80"/>
      <c r="AL305" s="80"/>
      <c r="AM305" s="80"/>
    </row>
    <row r="306" spans="1:39" s="35" customFormat="1" ht="48" customHeight="1">
      <c r="A306" s="53"/>
      <c r="B306" s="28" t="s">
        <v>3</v>
      </c>
      <c r="C306" s="52" t="s">
        <v>142</v>
      </c>
      <c r="D306" s="52" t="s">
        <v>72</v>
      </c>
      <c r="E306" s="52" t="s">
        <v>125</v>
      </c>
      <c r="F306" s="52" t="s">
        <v>126</v>
      </c>
      <c r="G306" s="52" t="s">
        <v>622</v>
      </c>
      <c r="H306" s="47">
        <v>2104000</v>
      </c>
      <c r="I306" s="52" t="s">
        <v>86</v>
      </c>
      <c r="J306" s="29" t="s">
        <v>76</v>
      </c>
      <c r="K306" s="71" t="s">
        <v>623</v>
      </c>
      <c r="L306" s="72">
        <v>53121600</v>
      </c>
      <c r="M306" s="52" t="str">
        <f t="shared" si="26"/>
        <v>Adquirir bolsas  institucionales en el marco de la participación de la UPN en la Feria Internacional del libro de Bogotá</v>
      </c>
      <c r="N306" s="31">
        <v>1</v>
      </c>
      <c r="O306" s="31">
        <v>1</v>
      </c>
      <c r="P306" s="73">
        <v>11</v>
      </c>
      <c r="Q306" s="74" t="s">
        <v>79</v>
      </c>
      <c r="R306" s="74" t="s">
        <v>80</v>
      </c>
      <c r="S306" s="81" t="s">
        <v>1</v>
      </c>
      <c r="T306" s="233">
        <f>H306+H307</f>
        <v>5104000</v>
      </c>
      <c r="U306" s="232">
        <f t="shared" si="27"/>
        <v>5104000</v>
      </c>
      <c r="V306" s="31" t="s">
        <v>76</v>
      </c>
      <c r="W306" s="31" t="s">
        <v>81</v>
      </c>
      <c r="X306" s="77" t="s">
        <v>82</v>
      </c>
      <c r="Y306" s="32" t="s">
        <v>83</v>
      </c>
      <c r="Z306" s="33" t="s">
        <v>3</v>
      </c>
      <c r="AA306" s="30" t="s">
        <v>84</v>
      </c>
      <c r="AB306" s="78" t="s">
        <v>85</v>
      </c>
      <c r="AC306" s="31" t="s">
        <v>76</v>
      </c>
      <c r="AD306" s="31" t="s">
        <v>86</v>
      </c>
      <c r="AE306" s="79" t="s">
        <v>87</v>
      </c>
      <c r="AF306" s="79" t="s">
        <v>88</v>
      </c>
      <c r="AG306" s="79" t="s">
        <v>89</v>
      </c>
      <c r="AH306" s="79" t="s">
        <v>90</v>
      </c>
      <c r="AI306" s="79" t="s">
        <v>90</v>
      </c>
      <c r="AJ306" s="79" t="s">
        <v>90</v>
      </c>
      <c r="AK306" s="80"/>
      <c r="AL306" s="80"/>
      <c r="AM306" s="80"/>
    </row>
    <row r="307" spans="1:39" s="35" customFormat="1" ht="48" customHeight="1">
      <c r="A307" s="53"/>
      <c r="B307" s="28" t="s">
        <v>3</v>
      </c>
      <c r="C307" s="52" t="s">
        <v>142</v>
      </c>
      <c r="D307" s="52" t="s">
        <v>72</v>
      </c>
      <c r="E307" s="52" t="s">
        <v>125</v>
      </c>
      <c r="F307" s="52" t="s">
        <v>126</v>
      </c>
      <c r="G307" s="52" t="s">
        <v>624</v>
      </c>
      <c r="H307" s="47">
        <v>3000000</v>
      </c>
      <c r="I307" s="52" t="s">
        <v>86</v>
      </c>
      <c r="J307" s="29" t="s">
        <v>76</v>
      </c>
      <c r="K307" s="71" t="s">
        <v>625</v>
      </c>
      <c r="L307" s="72">
        <v>53121600</v>
      </c>
      <c r="M307" s="52" t="str">
        <f t="shared" si="26"/>
        <v>Adquirir bolsas toteg bag en el marco de la participación de la UPN en la Feria Internacional del libro de la FILBO</v>
      </c>
      <c r="N307" s="31">
        <v>1</v>
      </c>
      <c r="O307" s="31">
        <v>1</v>
      </c>
      <c r="P307" s="73">
        <v>11</v>
      </c>
      <c r="Q307" s="74" t="s">
        <v>79</v>
      </c>
      <c r="R307" s="74" t="s">
        <v>80</v>
      </c>
      <c r="S307" s="81" t="s">
        <v>1</v>
      </c>
      <c r="T307" s="233"/>
      <c r="U307" s="232"/>
      <c r="V307" s="31" t="s">
        <v>76</v>
      </c>
      <c r="W307" s="31" t="s">
        <v>81</v>
      </c>
      <c r="X307" s="77" t="s">
        <v>82</v>
      </c>
      <c r="Y307" s="32" t="s">
        <v>83</v>
      </c>
      <c r="Z307" s="33" t="s">
        <v>3</v>
      </c>
      <c r="AA307" s="30" t="s">
        <v>84</v>
      </c>
      <c r="AB307" s="78" t="s">
        <v>85</v>
      </c>
      <c r="AC307" s="31" t="s">
        <v>76</v>
      </c>
      <c r="AD307" s="31" t="s">
        <v>86</v>
      </c>
      <c r="AE307" s="79" t="s">
        <v>87</v>
      </c>
      <c r="AF307" s="79" t="s">
        <v>88</v>
      </c>
      <c r="AG307" s="79" t="s">
        <v>89</v>
      </c>
      <c r="AH307" s="79" t="s">
        <v>90</v>
      </c>
      <c r="AI307" s="79" t="s">
        <v>90</v>
      </c>
      <c r="AJ307" s="79" t="s">
        <v>90</v>
      </c>
      <c r="AK307" s="80"/>
      <c r="AL307" s="80"/>
      <c r="AM307" s="80"/>
    </row>
    <row r="308" spans="1:39" s="35" customFormat="1" ht="48" customHeight="1">
      <c r="A308" s="53"/>
      <c r="B308" s="28" t="s">
        <v>27</v>
      </c>
      <c r="C308" s="52" t="s">
        <v>435</v>
      </c>
      <c r="D308" s="52" t="s">
        <v>436</v>
      </c>
      <c r="E308" s="52" t="s">
        <v>9</v>
      </c>
      <c r="F308" s="52" t="s">
        <v>10</v>
      </c>
      <c r="G308" s="52" t="s">
        <v>626</v>
      </c>
      <c r="H308" s="47">
        <v>14833200</v>
      </c>
      <c r="I308" s="52" t="s">
        <v>86</v>
      </c>
      <c r="J308" s="29" t="s">
        <v>76</v>
      </c>
      <c r="K308" s="71" t="s">
        <v>627</v>
      </c>
      <c r="L308" s="72" t="s">
        <v>449</v>
      </c>
      <c r="M308" s="52" t="str">
        <f t="shared" si="26"/>
        <v>Prestar el servicio de mantenimiento preventivo / correctivo a equipos del Departamento de Tecnología de la Universidad Pedagógica Nacional.</v>
      </c>
      <c r="N308" s="31">
        <v>1</v>
      </c>
      <c r="O308" s="31">
        <v>1</v>
      </c>
      <c r="P308" s="73">
        <v>11</v>
      </c>
      <c r="Q308" s="74" t="s">
        <v>79</v>
      </c>
      <c r="R308" s="74" t="s">
        <v>80</v>
      </c>
      <c r="S308" s="81" t="s">
        <v>1</v>
      </c>
      <c r="T308" s="75">
        <f t="shared" ref="T308:T318" si="28">H308</f>
        <v>14833200</v>
      </c>
      <c r="U308" s="76">
        <f t="shared" ref="U308:U319" si="29">T308</f>
        <v>14833200</v>
      </c>
      <c r="V308" s="31" t="s">
        <v>76</v>
      </c>
      <c r="W308" s="31" t="s">
        <v>81</v>
      </c>
      <c r="X308" s="77" t="s">
        <v>82</v>
      </c>
      <c r="Y308" s="32" t="s">
        <v>83</v>
      </c>
      <c r="Z308" s="33" t="s">
        <v>27</v>
      </c>
      <c r="AA308" s="30" t="s">
        <v>84</v>
      </c>
      <c r="AB308" s="78" t="s">
        <v>85</v>
      </c>
      <c r="AC308" s="31" t="s">
        <v>76</v>
      </c>
      <c r="AD308" s="31" t="s">
        <v>86</v>
      </c>
      <c r="AE308" s="79" t="s">
        <v>87</v>
      </c>
      <c r="AF308" s="79" t="s">
        <v>88</v>
      </c>
      <c r="AG308" s="79" t="s">
        <v>89</v>
      </c>
      <c r="AH308" s="79" t="s">
        <v>90</v>
      </c>
      <c r="AI308" s="79" t="s">
        <v>90</v>
      </c>
      <c r="AJ308" s="79" t="s">
        <v>90</v>
      </c>
      <c r="AK308" s="80"/>
      <c r="AL308" s="80"/>
      <c r="AM308" s="80"/>
    </row>
    <row r="309" spans="1:39" s="35" customFormat="1" ht="48" customHeight="1">
      <c r="A309" s="53"/>
      <c r="B309" s="28" t="s">
        <v>27</v>
      </c>
      <c r="C309" s="52" t="s">
        <v>435</v>
      </c>
      <c r="D309" s="52" t="s">
        <v>436</v>
      </c>
      <c r="E309" s="52" t="s">
        <v>95</v>
      </c>
      <c r="F309" s="52" t="s">
        <v>96</v>
      </c>
      <c r="G309" s="52" t="s">
        <v>628</v>
      </c>
      <c r="H309" s="47">
        <v>11700000</v>
      </c>
      <c r="I309" s="52" t="s">
        <v>86</v>
      </c>
      <c r="J309" s="29" t="s">
        <v>76</v>
      </c>
      <c r="K309" s="71" t="s">
        <v>629</v>
      </c>
      <c r="L309" s="72" t="s">
        <v>439</v>
      </c>
      <c r="M309" s="52" t="str">
        <f t="shared" si="26"/>
        <v>Adquirir herramientas y equipos para el -departamento de Tecnología de la Universidad Pedagógica Nacional.</v>
      </c>
      <c r="N309" s="31">
        <v>1</v>
      </c>
      <c r="O309" s="31">
        <v>1</v>
      </c>
      <c r="P309" s="73">
        <v>11</v>
      </c>
      <c r="Q309" s="74" t="s">
        <v>79</v>
      </c>
      <c r="R309" s="74" t="s">
        <v>80</v>
      </c>
      <c r="S309" s="81" t="s">
        <v>14</v>
      </c>
      <c r="T309" s="75">
        <f t="shared" si="28"/>
        <v>11700000</v>
      </c>
      <c r="U309" s="76">
        <f t="shared" si="29"/>
        <v>11700000</v>
      </c>
      <c r="V309" s="31" t="s">
        <v>76</v>
      </c>
      <c r="W309" s="31" t="s">
        <v>81</v>
      </c>
      <c r="X309" s="77" t="s">
        <v>82</v>
      </c>
      <c r="Y309" s="32" t="s">
        <v>83</v>
      </c>
      <c r="Z309" s="33" t="s">
        <v>27</v>
      </c>
      <c r="AA309" s="30" t="s">
        <v>84</v>
      </c>
      <c r="AB309" s="78" t="s">
        <v>85</v>
      </c>
      <c r="AC309" s="31" t="s">
        <v>76</v>
      </c>
      <c r="AD309" s="31" t="s">
        <v>86</v>
      </c>
      <c r="AE309" s="79" t="s">
        <v>87</v>
      </c>
      <c r="AF309" s="79" t="s">
        <v>88</v>
      </c>
      <c r="AG309" s="79" t="s">
        <v>89</v>
      </c>
      <c r="AH309" s="79" t="s">
        <v>90</v>
      </c>
      <c r="AI309" s="79" t="s">
        <v>90</v>
      </c>
      <c r="AJ309" s="79" t="s">
        <v>90</v>
      </c>
      <c r="AK309" s="80"/>
      <c r="AL309" s="80"/>
      <c r="AM309" s="80"/>
    </row>
    <row r="310" spans="1:39" s="8" customFormat="1" ht="48" customHeight="1">
      <c r="B310" s="28" t="s">
        <v>3</v>
      </c>
      <c r="C310" s="52" t="s">
        <v>549</v>
      </c>
      <c r="D310" s="52" t="s">
        <v>128</v>
      </c>
      <c r="E310" s="52" t="s">
        <v>9</v>
      </c>
      <c r="F310" s="52" t="s">
        <v>10</v>
      </c>
      <c r="G310" s="52" t="s">
        <v>630</v>
      </c>
      <c r="H310" s="47">
        <v>30000000</v>
      </c>
      <c r="I310" s="52" t="s">
        <v>86</v>
      </c>
      <c r="J310" s="29" t="s">
        <v>76</v>
      </c>
      <c r="K310" s="71" t="s">
        <v>631</v>
      </c>
      <c r="L310" s="72">
        <v>81141600</v>
      </c>
      <c r="M310" s="52" t="str">
        <f t="shared" si="26"/>
        <v>Prestar el servicio de logística y suministro de material pedagógico para el desarrollo de la actividad académica y cultural del día del maestro en la vigencia </v>
      </c>
      <c r="N310" s="31">
        <v>1</v>
      </c>
      <c r="O310" s="31">
        <v>1</v>
      </c>
      <c r="P310" s="73">
        <v>11</v>
      </c>
      <c r="Q310" s="74" t="s">
        <v>79</v>
      </c>
      <c r="R310" s="74" t="s">
        <v>80</v>
      </c>
      <c r="S310" s="81" t="s">
        <v>1</v>
      </c>
      <c r="T310" s="75">
        <f t="shared" si="28"/>
        <v>30000000</v>
      </c>
      <c r="U310" s="76">
        <f t="shared" si="29"/>
        <v>30000000</v>
      </c>
      <c r="V310" s="31" t="s">
        <v>76</v>
      </c>
      <c r="W310" s="31" t="s">
        <v>81</v>
      </c>
      <c r="X310" s="77" t="s">
        <v>82</v>
      </c>
      <c r="Y310" s="32" t="s">
        <v>83</v>
      </c>
      <c r="Z310" s="33" t="s">
        <v>3</v>
      </c>
      <c r="AA310" s="30" t="s">
        <v>84</v>
      </c>
      <c r="AB310" s="78" t="s">
        <v>85</v>
      </c>
      <c r="AC310" s="31" t="s">
        <v>76</v>
      </c>
      <c r="AD310" s="31" t="s">
        <v>86</v>
      </c>
      <c r="AE310" s="79" t="s">
        <v>87</v>
      </c>
      <c r="AF310" s="79" t="s">
        <v>88</v>
      </c>
      <c r="AG310" s="79" t="s">
        <v>89</v>
      </c>
      <c r="AH310" s="79" t="s">
        <v>90</v>
      </c>
      <c r="AI310" s="79" t="s">
        <v>90</v>
      </c>
      <c r="AJ310" s="79" t="s">
        <v>90</v>
      </c>
    </row>
    <row r="311" spans="1:39" ht="48" customHeight="1">
      <c r="A311" s="3"/>
      <c r="B311" s="28" t="s">
        <v>3</v>
      </c>
      <c r="C311" s="52" t="s">
        <v>159</v>
      </c>
      <c r="D311" s="52" t="s">
        <v>160</v>
      </c>
      <c r="E311" s="52" t="s">
        <v>161</v>
      </c>
      <c r="F311" s="52" t="s">
        <v>10</v>
      </c>
      <c r="G311" s="52" t="s">
        <v>632</v>
      </c>
      <c r="H311" s="47">
        <v>33000000</v>
      </c>
      <c r="I311" s="52" t="s">
        <v>86</v>
      </c>
      <c r="J311" s="29" t="s">
        <v>76</v>
      </c>
      <c r="K311" s="71" t="s">
        <v>633</v>
      </c>
      <c r="L311" s="72" t="s">
        <v>634</v>
      </c>
      <c r="M311" s="52" t="str">
        <f t="shared" si="26"/>
        <v>Prestar el servicio para 30 llamadas simultaneas de troncales SIP IP en nube con disponibilidad de salida de llamadas a destinos locales, con licenciamiento perpetuo.</v>
      </c>
      <c r="N311" s="31">
        <v>1</v>
      </c>
      <c r="O311" s="31">
        <v>1</v>
      </c>
      <c r="P311" s="73">
        <v>11</v>
      </c>
      <c r="Q311" s="74" t="s">
        <v>79</v>
      </c>
      <c r="R311" s="74" t="s">
        <v>80</v>
      </c>
      <c r="S311" s="52" t="s">
        <v>1</v>
      </c>
      <c r="T311" s="75">
        <f t="shared" si="28"/>
        <v>33000000</v>
      </c>
      <c r="U311" s="76">
        <f t="shared" si="29"/>
        <v>33000000</v>
      </c>
      <c r="V311" s="31" t="s">
        <v>76</v>
      </c>
      <c r="W311" s="31" t="s">
        <v>81</v>
      </c>
      <c r="X311" s="77" t="s">
        <v>82</v>
      </c>
      <c r="Y311" s="32" t="s">
        <v>83</v>
      </c>
      <c r="Z311" s="33" t="s">
        <v>3</v>
      </c>
      <c r="AA311" s="30" t="s">
        <v>84</v>
      </c>
      <c r="AB311" s="78" t="s">
        <v>85</v>
      </c>
      <c r="AC311" s="31" t="s">
        <v>76</v>
      </c>
      <c r="AD311" s="31" t="s">
        <v>86</v>
      </c>
      <c r="AE311" s="79" t="s">
        <v>87</v>
      </c>
      <c r="AF311" s="79" t="s">
        <v>88</v>
      </c>
      <c r="AG311" s="79" t="s">
        <v>89</v>
      </c>
      <c r="AH311" s="79" t="s">
        <v>90</v>
      </c>
      <c r="AI311" s="79" t="s">
        <v>90</v>
      </c>
      <c r="AJ311" s="79" t="s">
        <v>90</v>
      </c>
      <c r="AK311" s="90"/>
      <c r="AL311" s="90"/>
      <c r="AM311" s="90"/>
    </row>
    <row r="312" spans="1:39" ht="48" customHeight="1">
      <c r="A312" s="3"/>
      <c r="B312" s="28" t="s">
        <v>3</v>
      </c>
      <c r="C312" s="52" t="s">
        <v>139</v>
      </c>
      <c r="D312" s="52" t="s">
        <v>128</v>
      </c>
      <c r="E312" s="52" t="s">
        <v>11</v>
      </c>
      <c r="F312" s="52" t="s">
        <v>12</v>
      </c>
      <c r="G312" s="52" t="s">
        <v>635</v>
      </c>
      <c r="H312" s="47">
        <v>31297000</v>
      </c>
      <c r="I312" s="52" t="s">
        <v>86</v>
      </c>
      <c r="J312" s="29" t="s">
        <v>76</v>
      </c>
      <c r="K312" s="71" t="s">
        <v>636</v>
      </c>
      <c r="L312" s="72" t="s">
        <v>637</v>
      </c>
      <c r="M312" s="52" t="str">
        <f t="shared" si="26"/>
        <v>Prestar los servicios especializados para la prevención del consumo de sustancias psicoactivas licitas e ilícitas, con el fin de fortalecer las estrategias de prevención en la Universidad Pedagógica Nacional.</v>
      </c>
      <c r="N312" s="31">
        <v>1</v>
      </c>
      <c r="O312" s="31">
        <v>1</v>
      </c>
      <c r="P312" s="73">
        <v>11</v>
      </c>
      <c r="Q312" s="74" t="s">
        <v>79</v>
      </c>
      <c r="R312" s="74" t="s">
        <v>80</v>
      </c>
      <c r="S312" s="52" t="s">
        <v>14</v>
      </c>
      <c r="T312" s="75">
        <f t="shared" si="28"/>
        <v>31297000</v>
      </c>
      <c r="U312" s="76">
        <f t="shared" si="29"/>
        <v>31297000</v>
      </c>
      <c r="V312" s="31" t="s">
        <v>76</v>
      </c>
      <c r="W312" s="31" t="s">
        <v>81</v>
      </c>
      <c r="X312" s="77" t="s">
        <v>82</v>
      </c>
      <c r="Y312" s="32" t="s">
        <v>83</v>
      </c>
      <c r="Z312" s="33" t="s">
        <v>3</v>
      </c>
      <c r="AA312" s="30" t="s">
        <v>84</v>
      </c>
      <c r="AB312" s="78" t="s">
        <v>85</v>
      </c>
      <c r="AC312" s="31" t="s">
        <v>76</v>
      </c>
      <c r="AD312" s="31" t="s">
        <v>86</v>
      </c>
      <c r="AE312" s="79" t="s">
        <v>87</v>
      </c>
      <c r="AF312" s="79" t="s">
        <v>88</v>
      </c>
      <c r="AG312" s="79" t="s">
        <v>89</v>
      </c>
      <c r="AH312" s="79" t="s">
        <v>90</v>
      </c>
      <c r="AI312" s="79" t="s">
        <v>90</v>
      </c>
      <c r="AJ312" s="79" t="s">
        <v>90</v>
      </c>
      <c r="AK312" s="3"/>
      <c r="AL312" s="3"/>
      <c r="AM312" s="3"/>
    </row>
    <row r="313" spans="1:39" ht="48" customHeight="1">
      <c r="A313" s="3"/>
      <c r="B313" s="28" t="s">
        <v>3</v>
      </c>
      <c r="C313" s="52" t="s">
        <v>465</v>
      </c>
      <c r="D313" s="52" t="s">
        <v>128</v>
      </c>
      <c r="E313" s="52" t="s">
        <v>26</v>
      </c>
      <c r="F313" s="52" t="s">
        <v>18</v>
      </c>
      <c r="G313" s="52" t="s">
        <v>638</v>
      </c>
      <c r="H313" s="47">
        <f>5000000-5000000</f>
        <v>0</v>
      </c>
      <c r="I313" s="52" t="s">
        <v>86</v>
      </c>
      <c r="J313" s="29" t="s">
        <v>76</v>
      </c>
      <c r="K313" s="71" t="s">
        <v>639</v>
      </c>
      <c r="L313" s="72" t="s">
        <v>480</v>
      </c>
      <c r="M313" s="52" t="str">
        <f t="shared" si="26"/>
        <v>Adquirir elementos para el  desarrollo de las actividades deportivas en el Programa de Deportes de la SBU</v>
      </c>
      <c r="N313" s="31">
        <v>1</v>
      </c>
      <c r="O313" s="31">
        <v>1</v>
      </c>
      <c r="P313" s="73">
        <v>11</v>
      </c>
      <c r="Q313" s="74" t="s">
        <v>79</v>
      </c>
      <c r="R313" s="74" t="s">
        <v>80</v>
      </c>
      <c r="S313" s="81" t="s">
        <v>1</v>
      </c>
      <c r="T313" s="75">
        <f t="shared" si="28"/>
        <v>0</v>
      </c>
      <c r="U313" s="76">
        <f t="shared" si="29"/>
        <v>0</v>
      </c>
      <c r="V313" s="31" t="s">
        <v>76</v>
      </c>
      <c r="W313" s="31" t="s">
        <v>81</v>
      </c>
      <c r="X313" s="77" t="s">
        <v>82</v>
      </c>
      <c r="Y313" s="32" t="s">
        <v>83</v>
      </c>
      <c r="Z313" s="33" t="s">
        <v>3</v>
      </c>
      <c r="AA313" s="30" t="s">
        <v>84</v>
      </c>
      <c r="AB313" s="78" t="s">
        <v>85</v>
      </c>
      <c r="AC313" s="31" t="s">
        <v>76</v>
      </c>
      <c r="AD313" s="31" t="s">
        <v>86</v>
      </c>
      <c r="AE313" s="79" t="s">
        <v>87</v>
      </c>
      <c r="AF313" s="79" t="s">
        <v>88</v>
      </c>
      <c r="AG313" s="79" t="s">
        <v>89</v>
      </c>
      <c r="AH313" s="79" t="s">
        <v>90</v>
      </c>
      <c r="AI313" s="79" t="s">
        <v>90</v>
      </c>
      <c r="AJ313" s="79" t="s">
        <v>90</v>
      </c>
      <c r="AK313" s="3"/>
      <c r="AL313" s="3"/>
      <c r="AM313" s="3"/>
    </row>
    <row r="314" spans="1:39" s="8" customFormat="1" ht="48" customHeight="1">
      <c r="B314" s="28" t="s">
        <v>3</v>
      </c>
      <c r="C314" s="52" t="s">
        <v>549</v>
      </c>
      <c r="D314" s="52" t="s">
        <v>128</v>
      </c>
      <c r="E314" s="52" t="s">
        <v>11</v>
      </c>
      <c r="F314" s="52" t="s">
        <v>12</v>
      </c>
      <c r="G314" s="52" t="s">
        <v>640</v>
      </c>
      <c r="H314" s="47">
        <v>2209200</v>
      </c>
      <c r="I314" s="52" t="s">
        <v>86</v>
      </c>
      <c r="J314" s="29" t="s">
        <v>76</v>
      </c>
      <c r="K314" s="71" t="s">
        <v>641</v>
      </c>
      <c r="L314" s="72">
        <v>81141600</v>
      </c>
      <c r="M314" s="52" t="str">
        <f t="shared" si="26"/>
        <v>Prestar el servicio de realización de sesiones de escritura creativa en la Biblioteca Central de la Universidad Pedagógica Nacional, dirigidas a la comunidad universitaria, como parte de la estrategia de resignificación de espacios que se desarrollará durante la vigencia 2026.</v>
      </c>
      <c r="N314" s="31">
        <v>1</v>
      </c>
      <c r="O314" s="31">
        <v>1</v>
      </c>
      <c r="P314" s="73">
        <v>11</v>
      </c>
      <c r="Q314" s="74" t="s">
        <v>79</v>
      </c>
      <c r="R314" s="74" t="s">
        <v>80</v>
      </c>
      <c r="S314" s="52" t="s">
        <v>14</v>
      </c>
      <c r="T314" s="75">
        <f t="shared" si="28"/>
        <v>2209200</v>
      </c>
      <c r="U314" s="76">
        <f t="shared" si="29"/>
        <v>2209200</v>
      </c>
      <c r="V314" s="31" t="s">
        <v>76</v>
      </c>
      <c r="W314" s="31" t="s">
        <v>81</v>
      </c>
      <c r="X314" s="77" t="s">
        <v>82</v>
      </c>
      <c r="Y314" s="32" t="s">
        <v>83</v>
      </c>
      <c r="Z314" s="33" t="s">
        <v>3</v>
      </c>
      <c r="AA314" s="30" t="s">
        <v>84</v>
      </c>
      <c r="AB314" s="78" t="s">
        <v>85</v>
      </c>
      <c r="AC314" s="31" t="s">
        <v>76</v>
      </c>
      <c r="AD314" s="31" t="s">
        <v>86</v>
      </c>
      <c r="AE314" s="79" t="s">
        <v>87</v>
      </c>
      <c r="AF314" s="79" t="s">
        <v>88</v>
      </c>
      <c r="AG314" s="79" t="s">
        <v>89</v>
      </c>
      <c r="AH314" s="79" t="s">
        <v>90</v>
      </c>
      <c r="AI314" s="79" t="s">
        <v>90</v>
      </c>
      <c r="AJ314" s="79" t="s">
        <v>90</v>
      </c>
    </row>
    <row r="315" spans="1:39" customFormat="1" ht="48" customHeight="1">
      <c r="B315" s="28" t="s">
        <v>3</v>
      </c>
      <c r="C315" s="52" t="s">
        <v>142</v>
      </c>
      <c r="D315" s="52" t="s">
        <v>72</v>
      </c>
      <c r="E315" s="52" t="s">
        <v>303</v>
      </c>
      <c r="F315" s="52" t="s">
        <v>132</v>
      </c>
      <c r="G315" s="52" t="s">
        <v>642</v>
      </c>
      <c r="H315" s="47">
        <v>20000000</v>
      </c>
      <c r="I315" s="52" t="s">
        <v>86</v>
      </c>
      <c r="J315" s="29" t="s">
        <v>76</v>
      </c>
      <c r="K315" s="71" t="s">
        <v>643</v>
      </c>
      <c r="L315" s="72" t="s">
        <v>670</v>
      </c>
      <c r="M315" s="91" t="str">
        <f t="shared" si="26"/>
        <v>Suministrar e instalar blackouts y persianas en las  instalaciones  de la Universidad Pedagógica Nacional</v>
      </c>
      <c r="N315" s="31">
        <v>1</v>
      </c>
      <c r="O315" s="31">
        <v>1</v>
      </c>
      <c r="P315" s="73">
        <v>11</v>
      </c>
      <c r="Q315" s="74" t="s">
        <v>79</v>
      </c>
      <c r="R315" s="74" t="s">
        <v>80</v>
      </c>
      <c r="S315" s="81" t="s">
        <v>1</v>
      </c>
      <c r="T315" s="75">
        <f t="shared" si="28"/>
        <v>20000000</v>
      </c>
      <c r="U315" s="76">
        <f t="shared" si="29"/>
        <v>20000000</v>
      </c>
      <c r="V315" s="31" t="s">
        <v>76</v>
      </c>
      <c r="W315" s="31" t="s">
        <v>81</v>
      </c>
      <c r="X315" s="77" t="s">
        <v>82</v>
      </c>
      <c r="Y315" s="32" t="s">
        <v>83</v>
      </c>
      <c r="Z315" s="33" t="s">
        <v>3</v>
      </c>
      <c r="AA315" s="30" t="s">
        <v>84</v>
      </c>
      <c r="AB315" s="78" t="s">
        <v>85</v>
      </c>
      <c r="AC315" s="31" t="s">
        <v>76</v>
      </c>
      <c r="AD315" s="31" t="s">
        <v>86</v>
      </c>
      <c r="AE315" s="79" t="s">
        <v>87</v>
      </c>
      <c r="AF315" s="79" t="s">
        <v>88</v>
      </c>
      <c r="AG315" s="79" t="s">
        <v>89</v>
      </c>
      <c r="AH315" s="79" t="s">
        <v>90</v>
      </c>
      <c r="AI315" s="79" t="s">
        <v>90</v>
      </c>
      <c r="AJ315" s="79" t="s">
        <v>90</v>
      </c>
    </row>
    <row r="316" spans="1:39" s="8" customFormat="1" ht="48" customHeight="1">
      <c r="B316" s="28" t="s">
        <v>3</v>
      </c>
      <c r="C316" s="52" t="s">
        <v>549</v>
      </c>
      <c r="D316" s="52" t="s">
        <v>128</v>
      </c>
      <c r="E316" s="52" t="s">
        <v>129</v>
      </c>
      <c r="F316" s="52" t="s">
        <v>644</v>
      </c>
      <c r="G316" s="52" t="s">
        <v>645</v>
      </c>
      <c r="H316" s="47">
        <v>3040000</v>
      </c>
      <c r="I316" s="52" t="s">
        <v>86</v>
      </c>
      <c r="J316" s="29" t="s">
        <v>76</v>
      </c>
      <c r="K316" s="71" t="s">
        <v>646</v>
      </c>
      <c r="L316" s="72">
        <v>81141600</v>
      </c>
      <c r="M316" s="52" t="str">
        <f t="shared" si="26"/>
        <v>Adquirir elementos para promover e incentivar la participación de la comunidad estudiantil en las actividades culturales realizadas desde el Programa de Cultura de la SBU.</v>
      </c>
      <c r="N316" s="31">
        <v>1</v>
      </c>
      <c r="O316" s="31">
        <v>1</v>
      </c>
      <c r="P316" s="73">
        <v>11</v>
      </c>
      <c r="Q316" s="74" t="s">
        <v>79</v>
      </c>
      <c r="R316" s="74" t="s">
        <v>80</v>
      </c>
      <c r="S316" s="81" t="s">
        <v>1</v>
      </c>
      <c r="T316" s="75">
        <f t="shared" si="28"/>
        <v>3040000</v>
      </c>
      <c r="U316" s="76">
        <f t="shared" si="29"/>
        <v>3040000</v>
      </c>
      <c r="V316" s="31" t="s">
        <v>76</v>
      </c>
      <c r="W316" s="31" t="s">
        <v>81</v>
      </c>
      <c r="X316" s="77" t="s">
        <v>82</v>
      </c>
      <c r="Y316" s="32" t="s">
        <v>83</v>
      </c>
      <c r="Z316" s="33" t="s">
        <v>3</v>
      </c>
      <c r="AA316" s="30" t="s">
        <v>84</v>
      </c>
      <c r="AB316" s="78" t="s">
        <v>85</v>
      </c>
      <c r="AC316" s="31" t="s">
        <v>76</v>
      </c>
      <c r="AD316" s="31" t="s">
        <v>86</v>
      </c>
      <c r="AE316" s="79" t="s">
        <v>87</v>
      </c>
      <c r="AF316" s="79" t="s">
        <v>88</v>
      </c>
      <c r="AG316" s="79" t="s">
        <v>89</v>
      </c>
      <c r="AH316" s="79" t="s">
        <v>90</v>
      </c>
      <c r="AI316" s="79" t="s">
        <v>90</v>
      </c>
      <c r="AJ316" s="79" t="s">
        <v>90</v>
      </c>
    </row>
    <row r="317" spans="1:39" s="8" customFormat="1" ht="48" customHeight="1">
      <c r="B317" s="28" t="s">
        <v>3</v>
      </c>
      <c r="C317" s="52" t="s">
        <v>549</v>
      </c>
      <c r="D317" s="52" t="s">
        <v>128</v>
      </c>
      <c r="E317" s="52" t="s">
        <v>647</v>
      </c>
      <c r="F317" s="52" t="s">
        <v>648</v>
      </c>
      <c r="G317" s="52" t="s">
        <v>649</v>
      </c>
      <c r="H317" s="47">
        <v>3150000</v>
      </c>
      <c r="I317" s="52" t="s">
        <v>86</v>
      </c>
      <c r="J317" s="29" t="s">
        <v>76</v>
      </c>
      <c r="K317" s="71" t="s">
        <v>650</v>
      </c>
      <c r="L317" s="72" t="s">
        <v>661</v>
      </c>
      <c r="M317" s="52" t="str">
        <f t="shared" si="26"/>
        <v>Adquirir instrumentos para Programa de Cultura de la SBU, con el fin de garantizar la realización de sus talleres artísticos.</v>
      </c>
      <c r="N317" s="31">
        <v>1</v>
      </c>
      <c r="O317" s="31">
        <v>1</v>
      </c>
      <c r="P317" s="73">
        <v>11</v>
      </c>
      <c r="Q317" s="74" t="s">
        <v>79</v>
      </c>
      <c r="R317" s="74" t="s">
        <v>80</v>
      </c>
      <c r="S317" s="81" t="s">
        <v>1</v>
      </c>
      <c r="T317" s="75">
        <f t="shared" si="28"/>
        <v>3150000</v>
      </c>
      <c r="U317" s="76">
        <f t="shared" si="29"/>
        <v>3150000</v>
      </c>
      <c r="V317" s="31" t="s">
        <v>76</v>
      </c>
      <c r="W317" s="31" t="s">
        <v>81</v>
      </c>
      <c r="X317" s="77" t="s">
        <v>82</v>
      </c>
      <c r="Y317" s="32" t="s">
        <v>83</v>
      </c>
      <c r="Z317" s="33" t="s">
        <v>3</v>
      </c>
      <c r="AA317" s="30" t="s">
        <v>84</v>
      </c>
      <c r="AB317" s="78" t="s">
        <v>85</v>
      </c>
      <c r="AC317" s="31" t="s">
        <v>76</v>
      </c>
      <c r="AD317" s="31" t="s">
        <v>86</v>
      </c>
      <c r="AE317" s="79" t="s">
        <v>87</v>
      </c>
      <c r="AF317" s="79" t="s">
        <v>88</v>
      </c>
      <c r="AG317" s="79" t="s">
        <v>89</v>
      </c>
      <c r="AH317" s="79" t="s">
        <v>90</v>
      </c>
      <c r="AI317" s="79" t="s">
        <v>90</v>
      </c>
      <c r="AJ317" s="79" t="s">
        <v>90</v>
      </c>
    </row>
    <row r="318" spans="1:39" s="8" customFormat="1" ht="48" customHeight="1">
      <c r="B318" s="28" t="s">
        <v>3</v>
      </c>
      <c r="C318" s="52" t="s">
        <v>549</v>
      </c>
      <c r="D318" s="52" t="s">
        <v>128</v>
      </c>
      <c r="E318" s="52" t="s">
        <v>125</v>
      </c>
      <c r="F318" s="52" t="s">
        <v>126</v>
      </c>
      <c r="G318" s="52" t="s">
        <v>651</v>
      </c>
      <c r="H318" s="47">
        <f>2037500-1200000</f>
        <v>837500</v>
      </c>
      <c r="I318" s="52" t="s">
        <v>86</v>
      </c>
      <c r="J318" s="29" t="s">
        <v>76</v>
      </c>
      <c r="K318" s="71" t="s">
        <v>652</v>
      </c>
      <c r="L318" s="72" t="s">
        <v>653</v>
      </c>
      <c r="M318" s="52" t="str">
        <f t="shared" si="26"/>
        <v>Adquirir prendas de carácter institucional para los grupos representativos del Programa Cultura de la Subdirección de Bienestar Universitario.</v>
      </c>
      <c r="N318" s="31">
        <v>1</v>
      </c>
      <c r="O318" s="31">
        <v>1</v>
      </c>
      <c r="P318" s="73">
        <v>11</v>
      </c>
      <c r="Q318" s="74" t="s">
        <v>79</v>
      </c>
      <c r="R318" s="74" t="s">
        <v>80</v>
      </c>
      <c r="S318" s="81" t="s">
        <v>1</v>
      </c>
      <c r="T318" s="140">
        <f t="shared" si="28"/>
        <v>837500</v>
      </c>
      <c r="U318" s="140">
        <f t="shared" si="29"/>
        <v>837500</v>
      </c>
      <c r="V318" s="31" t="s">
        <v>76</v>
      </c>
      <c r="W318" s="31" t="s">
        <v>81</v>
      </c>
      <c r="X318" s="77" t="s">
        <v>82</v>
      </c>
      <c r="Y318" s="32" t="s">
        <v>83</v>
      </c>
      <c r="Z318" s="33" t="s">
        <v>3</v>
      </c>
      <c r="AA318" s="30" t="s">
        <v>84</v>
      </c>
      <c r="AB318" s="78" t="s">
        <v>85</v>
      </c>
      <c r="AC318" s="31" t="s">
        <v>76</v>
      </c>
      <c r="AD318" s="31" t="s">
        <v>86</v>
      </c>
      <c r="AE318" s="79" t="s">
        <v>87</v>
      </c>
      <c r="AF318" s="79" t="s">
        <v>88</v>
      </c>
      <c r="AG318" s="79" t="s">
        <v>89</v>
      </c>
      <c r="AH318" s="79" t="s">
        <v>90</v>
      </c>
      <c r="AI318" s="79" t="s">
        <v>90</v>
      </c>
      <c r="AJ318" s="79" t="s">
        <v>90</v>
      </c>
    </row>
    <row r="319" spans="1:39" s="8" customFormat="1" ht="48" customHeight="1">
      <c r="A319" s="53"/>
      <c r="B319" s="28" t="s">
        <v>3</v>
      </c>
      <c r="C319" s="52" t="s">
        <v>213</v>
      </c>
      <c r="D319" s="52" t="s">
        <v>214</v>
      </c>
      <c r="E319" s="52" t="s">
        <v>9</v>
      </c>
      <c r="F319" s="52" t="s">
        <v>10</v>
      </c>
      <c r="G319" s="52" t="s">
        <v>654</v>
      </c>
      <c r="H319" s="47">
        <v>3427200</v>
      </c>
      <c r="I319" s="52" t="s">
        <v>86</v>
      </c>
      <c r="J319" s="29" t="s">
        <v>76</v>
      </c>
      <c r="K319" s="105" t="s">
        <v>655</v>
      </c>
      <c r="L319" s="231" t="s">
        <v>656</v>
      </c>
      <c r="M319" s="230" t="str">
        <f>G319</f>
        <v>Prestar el servicio de mantenimiento y suministro de filtros para los purificadores de agua, con el fin de garantizar su correcto funcionamiento y contribuir al bienestar de la comunidad del IPN.</v>
      </c>
      <c r="N319" s="31">
        <v>1</v>
      </c>
      <c r="O319" s="31">
        <v>1</v>
      </c>
      <c r="P319" s="73">
        <v>11</v>
      </c>
      <c r="Q319" s="74" t="s">
        <v>79</v>
      </c>
      <c r="R319" s="74" t="s">
        <v>80</v>
      </c>
      <c r="S319" s="81" t="s">
        <v>14</v>
      </c>
      <c r="T319" s="233">
        <f>H319+H320</f>
        <v>4626720</v>
      </c>
      <c r="U319" s="232">
        <f t="shared" si="29"/>
        <v>4626720</v>
      </c>
      <c r="V319" s="31" t="s">
        <v>76</v>
      </c>
      <c r="W319" s="31" t="s">
        <v>81</v>
      </c>
      <c r="X319" s="77" t="s">
        <v>82</v>
      </c>
      <c r="Y319" s="32" t="s">
        <v>83</v>
      </c>
      <c r="Z319" s="33" t="s">
        <v>3</v>
      </c>
      <c r="AA319" s="30" t="s">
        <v>84</v>
      </c>
      <c r="AB319" s="78" t="s">
        <v>85</v>
      </c>
      <c r="AC319" s="31" t="s">
        <v>76</v>
      </c>
      <c r="AD319" s="31" t="s">
        <v>86</v>
      </c>
      <c r="AE319" s="79" t="s">
        <v>87</v>
      </c>
      <c r="AF319" s="79" t="s">
        <v>88</v>
      </c>
      <c r="AG319" s="79" t="s">
        <v>89</v>
      </c>
      <c r="AH319" s="79" t="s">
        <v>90</v>
      </c>
      <c r="AI319" s="79" t="s">
        <v>90</v>
      </c>
      <c r="AJ319" s="79" t="s">
        <v>90</v>
      </c>
      <c r="AK319" s="92"/>
      <c r="AL319" s="92"/>
      <c r="AM319" s="92"/>
    </row>
    <row r="320" spans="1:39" s="8" customFormat="1" ht="48" customHeight="1">
      <c r="A320" s="53"/>
      <c r="B320" s="28" t="s">
        <v>3</v>
      </c>
      <c r="C320" s="52" t="s">
        <v>213</v>
      </c>
      <c r="D320" s="52" t="s">
        <v>214</v>
      </c>
      <c r="E320" s="52" t="s">
        <v>129</v>
      </c>
      <c r="F320" s="52" t="s">
        <v>644</v>
      </c>
      <c r="G320" s="52" t="s">
        <v>654</v>
      </c>
      <c r="H320" s="47">
        <f>642600+556920</f>
        <v>1199520</v>
      </c>
      <c r="I320" s="52" t="s">
        <v>86</v>
      </c>
      <c r="J320" s="29" t="s">
        <v>76</v>
      </c>
      <c r="K320" s="105" t="s">
        <v>655</v>
      </c>
      <c r="L320" s="231"/>
      <c r="M320" s="230"/>
      <c r="N320" s="31">
        <v>1</v>
      </c>
      <c r="O320" s="31">
        <v>1</v>
      </c>
      <c r="P320" s="73">
        <v>11</v>
      </c>
      <c r="Q320" s="74" t="s">
        <v>79</v>
      </c>
      <c r="R320" s="74" t="s">
        <v>80</v>
      </c>
      <c r="S320" s="81" t="s">
        <v>14</v>
      </c>
      <c r="T320" s="233"/>
      <c r="U320" s="232"/>
      <c r="V320" s="31" t="s">
        <v>76</v>
      </c>
      <c r="W320" s="31" t="s">
        <v>81</v>
      </c>
      <c r="X320" s="77" t="s">
        <v>82</v>
      </c>
      <c r="Y320" s="32" t="s">
        <v>83</v>
      </c>
      <c r="Z320" s="33" t="s">
        <v>3</v>
      </c>
      <c r="AA320" s="30" t="s">
        <v>84</v>
      </c>
      <c r="AB320" s="78" t="s">
        <v>85</v>
      </c>
      <c r="AC320" s="31" t="s">
        <v>76</v>
      </c>
      <c r="AD320" s="31" t="s">
        <v>86</v>
      </c>
      <c r="AE320" s="79" t="s">
        <v>87</v>
      </c>
      <c r="AF320" s="79" t="s">
        <v>88</v>
      </c>
      <c r="AG320" s="79" t="s">
        <v>89</v>
      </c>
      <c r="AH320" s="79" t="s">
        <v>90</v>
      </c>
      <c r="AI320" s="79" t="s">
        <v>90</v>
      </c>
      <c r="AJ320" s="79" t="s">
        <v>90</v>
      </c>
      <c r="AK320" s="92"/>
      <c r="AL320" s="92"/>
      <c r="AM320" s="92"/>
    </row>
    <row r="321" spans="1:16381" customFormat="1" ht="48" customHeight="1">
      <c r="B321" s="28" t="s">
        <v>15</v>
      </c>
      <c r="C321" s="52" t="s">
        <v>256</v>
      </c>
      <c r="D321" s="52" t="s">
        <v>19</v>
      </c>
      <c r="E321" s="52" t="s">
        <v>17</v>
      </c>
      <c r="F321" s="52" t="s">
        <v>18</v>
      </c>
      <c r="G321" s="52" t="s">
        <v>657</v>
      </c>
      <c r="H321" s="47">
        <v>8471000</v>
      </c>
      <c r="I321" s="52" t="s">
        <v>86</v>
      </c>
      <c r="J321" s="29" t="s">
        <v>76</v>
      </c>
      <c r="K321" s="105" t="s">
        <v>658</v>
      </c>
      <c r="L321" s="225" t="s">
        <v>660</v>
      </c>
      <c r="M321" s="230" t="str">
        <f>G321</f>
        <v>Adquirir elementos de papelería y oficina para el desarrollo de las actividades administrativas y académicas del Centro de Lenguas.</v>
      </c>
      <c r="N321" s="31">
        <v>1</v>
      </c>
      <c r="O321" s="31">
        <v>1</v>
      </c>
      <c r="P321" s="73">
        <v>11</v>
      </c>
      <c r="Q321" s="74" t="s">
        <v>79</v>
      </c>
      <c r="R321" s="74" t="s">
        <v>80</v>
      </c>
      <c r="S321" s="81" t="s">
        <v>1</v>
      </c>
      <c r="T321" s="233">
        <f>H321+H322</f>
        <v>9329000</v>
      </c>
      <c r="U321" s="232">
        <f>T321</f>
        <v>9329000</v>
      </c>
      <c r="V321" s="31" t="s">
        <v>76</v>
      </c>
      <c r="W321" s="31" t="s">
        <v>81</v>
      </c>
      <c r="X321" s="77" t="s">
        <v>82</v>
      </c>
      <c r="Y321" s="32" t="s">
        <v>83</v>
      </c>
      <c r="Z321" s="33" t="s">
        <v>15</v>
      </c>
      <c r="AA321" s="30" t="s">
        <v>84</v>
      </c>
      <c r="AB321" s="78" t="s">
        <v>85</v>
      </c>
      <c r="AC321" s="31" t="s">
        <v>76</v>
      </c>
      <c r="AD321" s="31" t="s">
        <v>86</v>
      </c>
      <c r="AE321" s="79" t="s">
        <v>87</v>
      </c>
      <c r="AF321" s="79" t="s">
        <v>88</v>
      </c>
      <c r="AG321" s="79" t="s">
        <v>89</v>
      </c>
      <c r="AH321" s="79" t="s">
        <v>90</v>
      </c>
      <c r="AI321" s="79" t="s">
        <v>90</v>
      </c>
      <c r="AJ321" s="79" t="s">
        <v>90</v>
      </c>
    </row>
    <row r="322" spans="1:16381" customFormat="1" ht="48" customHeight="1">
      <c r="B322" s="28" t="s">
        <v>15</v>
      </c>
      <c r="C322" s="52" t="s">
        <v>256</v>
      </c>
      <c r="D322" s="52" t="s">
        <v>19</v>
      </c>
      <c r="E322" s="52" t="s">
        <v>20</v>
      </c>
      <c r="F322" s="52" t="s">
        <v>21</v>
      </c>
      <c r="G322" s="52" t="s">
        <v>657</v>
      </c>
      <c r="H322" s="47">
        <v>858000</v>
      </c>
      <c r="I322" s="52" t="s">
        <v>86</v>
      </c>
      <c r="J322" s="29" t="s">
        <v>76</v>
      </c>
      <c r="K322" s="105" t="s">
        <v>658</v>
      </c>
      <c r="L322" s="226"/>
      <c r="M322" s="230"/>
      <c r="N322" s="31">
        <v>1</v>
      </c>
      <c r="O322" s="31">
        <v>1</v>
      </c>
      <c r="P322" s="73">
        <v>11</v>
      </c>
      <c r="Q322" s="74" t="s">
        <v>79</v>
      </c>
      <c r="R322" s="74" t="s">
        <v>80</v>
      </c>
      <c r="S322" s="81" t="s">
        <v>1</v>
      </c>
      <c r="T322" s="233"/>
      <c r="U322" s="232"/>
      <c r="V322" s="31" t="s">
        <v>76</v>
      </c>
      <c r="W322" s="31" t="s">
        <v>81</v>
      </c>
      <c r="X322" s="77" t="s">
        <v>82</v>
      </c>
      <c r="Y322" s="32" t="s">
        <v>83</v>
      </c>
      <c r="Z322" s="33" t="s">
        <v>15</v>
      </c>
      <c r="AA322" s="30" t="s">
        <v>84</v>
      </c>
      <c r="AB322" s="78" t="s">
        <v>85</v>
      </c>
      <c r="AC322" s="31" t="s">
        <v>76</v>
      </c>
      <c r="AD322" s="31" t="s">
        <v>86</v>
      </c>
      <c r="AE322" s="79" t="s">
        <v>87</v>
      </c>
      <c r="AF322" s="79" t="s">
        <v>88</v>
      </c>
      <c r="AG322" s="79" t="s">
        <v>89</v>
      </c>
      <c r="AH322" s="79" t="s">
        <v>90</v>
      </c>
      <c r="AI322" s="79" t="s">
        <v>90</v>
      </c>
      <c r="AJ322" s="79" t="s">
        <v>90</v>
      </c>
    </row>
    <row r="323" spans="1:16381" s="41" customFormat="1" ht="36" customHeight="1">
      <c r="A323" s="53"/>
      <c r="B323" s="28" t="s">
        <v>3</v>
      </c>
      <c r="C323" s="52" t="s">
        <v>142</v>
      </c>
      <c r="D323" s="52" t="s">
        <v>72</v>
      </c>
      <c r="E323" s="52" t="s">
        <v>4</v>
      </c>
      <c r="F323" s="52" t="s">
        <v>6</v>
      </c>
      <c r="G323" s="52" t="s">
        <v>683</v>
      </c>
      <c r="H323" s="47">
        <v>8000000</v>
      </c>
      <c r="I323" s="52" t="s">
        <v>76</v>
      </c>
      <c r="J323" s="29" t="s">
        <v>429</v>
      </c>
      <c r="K323" s="71" t="s">
        <v>173</v>
      </c>
      <c r="L323" s="72" t="s">
        <v>78</v>
      </c>
      <c r="M323" s="52" t="str">
        <f>G323</f>
        <v>Amparar los gastos derivados de las intervenciones de infraestructura de carácter urgente requeridas en la piscina del campus Calle 72 de la Universidad Pedagógica Nacional.</v>
      </c>
      <c r="N323" s="31">
        <v>1</v>
      </c>
      <c r="O323" s="31">
        <v>1</v>
      </c>
      <c r="P323" s="73">
        <v>11</v>
      </c>
      <c r="Q323" s="74" t="s">
        <v>79</v>
      </c>
      <c r="R323" s="74" t="s">
        <v>80</v>
      </c>
      <c r="S323" s="81" t="s">
        <v>5</v>
      </c>
      <c r="T323" s="75">
        <f t="shared" ref="T323:T332" si="30">H323</f>
        <v>8000000</v>
      </c>
      <c r="U323" s="76">
        <f t="shared" ref="U323:U332" si="31">T323</f>
        <v>8000000</v>
      </c>
      <c r="V323" s="31" t="s">
        <v>76</v>
      </c>
      <c r="W323" s="31" t="s">
        <v>81</v>
      </c>
      <c r="X323" s="77" t="s">
        <v>82</v>
      </c>
      <c r="Y323" s="32" t="s">
        <v>83</v>
      </c>
      <c r="Z323" s="33" t="s">
        <v>3</v>
      </c>
      <c r="AA323" s="30" t="s">
        <v>84</v>
      </c>
      <c r="AB323" s="78" t="s">
        <v>85</v>
      </c>
      <c r="AC323" s="31" t="s">
        <v>76</v>
      </c>
      <c r="AD323" s="31" t="s">
        <v>86</v>
      </c>
      <c r="AE323" s="79" t="s">
        <v>87</v>
      </c>
      <c r="AF323" s="79" t="s">
        <v>88</v>
      </c>
      <c r="AG323" s="79" t="s">
        <v>89</v>
      </c>
      <c r="AH323" s="79" t="s">
        <v>90</v>
      </c>
      <c r="AI323" s="79" t="s">
        <v>90</v>
      </c>
      <c r="AJ323" s="79" t="s">
        <v>90</v>
      </c>
      <c r="AK323" s="8"/>
      <c r="AL323" s="8"/>
      <c r="AM323" s="8"/>
      <c r="AN323" s="8"/>
      <c r="AO323" s="8"/>
      <c r="AP323" s="8"/>
      <c r="AQ323" s="8"/>
      <c r="AR323" s="8"/>
      <c r="AS323" s="8"/>
      <c r="AT323" s="8"/>
      <c r="AU323" s="8"/>
      <c r="AV323" s="8"/>
      <c r="AW323" s="8"/>
      <c r="AX323" s="8"/>
      <c r="AY323" s="8"/>
      <c r="AZ323" s="8"/>
      <c r="BA323" s="8"/>
      <c r="BB323" s="8"/>
      <c r="BC323" s="8"/>
      <c r="BD323" s="8"/>
      <c r="BE323" s="8"/>
      <c r="BF323" s="8"/>
      <c r="BG323" s="8"/>
      <c r="BH323" s="8"/>
      <c r="BI323" s="8"/>
      <c r="BJ323" s="8"/>
      <c r="BK323" s="8"/>
      <c r="BL323" s="8"/>
      <c r="BM323" s="8"/>
      <c r="BN323" s="8"/>
      <c r="BO323" s="8"/>
      <c r="BP323" s="8"/>
      <c r="BQ323" s="8"/>
      <c r="BR323" s="8"/>
      <c r="BS323" s="8"/>
      <c r="BT323" s="8"/>
      <c r="BU323" s="8"/>
      <c r="BV323" s="8"/>
      <c r="BW323" s="8"/>
      <c r="BX323" s="8"/>
      <c r="BY323" s="8"/>
      <c r="BZ323" s="8"/>
      <c r="CA323" s="8"/>
      <c r="CB323" s="8"/>
      <c r="CC323" s="8"/>
      <c r="CD323" s="8"/>
      <c r="CE323" s="8"/>
      <c r="CF323" s="8"/>
      <c r="CG323" s="8"/>
      <c r="CH323" s="8"/>
      <c r="CI323" s="8"/>
      <c r="CJ323" s="8"/>
      <c r="CK323" s="8"/>
      <c r="CL323" s="8"/>
      <c r="CM323" s="8"/>
      <c r="CN323" s="8"/>
      <c r="CO323" s="8"/>
      <c r="CP323" s="8"/>
      <c r="CQ323" s="8"/>
      <c r="CR323" s="8"/>
      <c r="CS323" s="8"/>
      <c r="CT323" s="8"/>
      <c r="CU323" s="8"/>
      <c r="CV323" s="8"/>
      <c r="CW323" s="8"/>
      <c r="CX323" s="8"/>
      <c r="CY323" s="8"/>
      <c r="CZ323" s="8"/>
      <c r="DA323" s="8"/>
      <c r="DB323" s="8"/>
      <c r="DC323" s="8"/>
      <c r="DD323" s="8"/>
      <c r="DE323" s="8"/>
      <c r="DF323" s="8"/>
      <c r="DG323" s="8"/>
      <c r="DH323" s="8"/>
      <c r="DI323" s="8"/>
      <c r="DJ323" s="8"/>
      <c r="DK323" s="8"/>
      <c r="DL323" s="8"/>
      <c r="DM323" s="8"/>
      <c r="DN323" s="8"/>
      <c r="DO323" s="8"/>
      <c r="DP323" s="8"/>
      <c r="DQ323" s="8"/>
      <c r="DR323" s="8"/>
      <c r="DS323" s="8"/>
      <c r="DT323" s="8"/>
      <c r="DU323" s="8"/>
      <c r="DV323" s="8"/>
      <c r="DW323" s="8"/>
      <c r="DX323" s="8"/>
      <c r="DY323" s="8"/>
      <c r="DZ323" s="8"/>
      <c r="EA323" s="8"/>
      <c r="EB323" s="8"/>
      <c r="EC323" s="8"/>
      <c r="ED323" s="8"/>
      <c r="EE323" s="8"/>
      <c r="EF323" s="8"/>
      <c r="EG323" s="8"/>
      <c r="EH323" s="8"/>
      <c r="EI323" s="8"/>
      <c r="EJ323" s="8"/>
      <c r="EK323" s="8"/>
      <c r="EL323" s="8"/>
      <c r="EM323" s="8"/>
      <c r="EN323" s="8"/>
      <c r="EO323" s="8"/>
      <c r="EP323" s="8"/>
      <c r="EQ323" s="8"/>
      <c r="ER323" s="8"/>
      <c r="ES323" s="8"/>
      <c r="ET323" s="8"/>
      <c r="EU323" s="8"/>
      <c r="EV323" s="8"/>
      <c r="EW323" s="8"/>
      <c r="EX323" s="8"/>
      <c r="EY323" s="8"/>
      <c r="EZ323" s="8"/>
      <c r="FA323" s="8"/>
      <c r="FB323" s="8"/>
      <c r="FC323" s="8"/>
      <c r="FD323" s="8"/>
      <c r="FE323" s="8"/>
      <c r="FF323" s="8"/>
      <c r="FG323" s="8"/>
      <c r="FH323" s="8"/>
      <c r="FI323" s="8"/>
      <c r="FJ323" s="8"/>
      <c r="FK323" s="8"/>
      <c r="FL323" s="8"/>
      <c r="FM323" s="8"/>
      <c r="FN323" s="8"/>
      <c r="FO323" s="8"/>
      <c r="FP323" s="8"/>
      <c r="FQ323" s="8"/>
      <c r="FR323" s="8"/>
      <c r="FS323" s="8"/>
      <c r="FT323" s="8"/>
      <c r="FU323" s="8"/>
      <c r="FV323" s="8"/>
      <c r="FW323" s="8"/>
      <c r="FX323" s="8"/>
      <c r="FY323" s="8"/>
      <c r="FZ323" s="8"/>
      <c r="GA323" s="8"/>
      <c r="GB323" s="8"/>
      <c r="GC323" s="8"/>
      <c r="GD323" s="8"/>
      <c r="GE323" s="8"/>
      <c r="GF323" s="8"/>
      <c r="GG323" s="8"/>
      <c r="GH323" s="8"/>
      <c r="GI323" s="8"/>
      <c r="GJ323" s="8"/>
      <c r="GK323" s="8"/>
      <c r="GL323" s="8"/>
      <c r="GM323" s="8"/>
      <c r="GN323" s="8"/>
      <c r="GO323" s="8"/>
      <c r="GP323" s="8"/>
      <c r="GQ323" s="8"/>
      <c r="GR323" s="8"/>
      <c r="GS323" s="8"/>
      <c r="GT323" s="8"/>
      <c r="GU323" s="8"/>
      <c r="GV323" s="8"/>
      <c r="GW323" s="8"/>
      <c r="GX323" s="8"/>
      <c r="GY323" s="8"/>
      <c r="GZ323" s="8"/>
      <c r="HA323" s="8"/>
      <c r="HB323" s="8"/>
      <c r="HC323" s="8"/>
      <c r="HD323" s="8"/>
      <c r="HE323" s="8"/>
      <c r="HF323" s="8"/>
      <c r="HG323" s="8"/>
      <c r="HH323" s="8"/>
      <c r="HI323" s="8"/>
      <c r="HJ323" s="8"/>
      <c r="HK323" s="8"/>
      <c r="HL323" s="8"/>
      <c r="HM323" s="8"/>
      <c r="HN323" s="8"/>
      <c r="HO323" s="8"/>
      <c r="HP323" s="8"/>
      <c r="HQ323" s="8"/>
      <c r="HR323" s="8"/>
      <c r="HS323" s="8"/>
      <c r="HT323" s="8"/>
      <c r="HU323" s="8"/>
      <c r="HV323" s="8"/>
      <c r="HW323" s="8"/>
      <c r="HX323" s="8"/>
      <c r="HY323" s="8"/>
      <c r="HZ323" s="8"/>
      <c r="IA323" s="8"/>
      <c r="IB323" s="8"/>
      <c r="IC323" s="8"/>
      <c r="ID323" s="8"/>
      <c r="IE323" s="8"/>
      <c r="IF323" s="8"/>
      <c r="IG323" s="8"/>
      <c r="IH323" s="8"/>
      <c r="II323" s="8"/>
      <c r="IJ323" s="8"/>
      <c r="IK323" s="8"/>
      <c r="IL323" s="8"/>
      <c r="IM323" s="8"/>
      <c r="IN323" s="8"/>
      <c r="IO323" s="8"/>
      <c r="IP323" s="8"/>
      <c r="IQ323" s="8"/>
      <c r="IR323" s="8"/>
      <c r="IS323" s="8"/>
      <c r="IT323" s="8"/>
      <c r="IU323" s="8"/>
      <c r="IV323" s="8"/>
      <c r="IW323" s="8"/>
      <c r="IX323" s="8"/>
      <c r="IY323" s="8"/>
      <c r="IZ323" s="8"/>
      <c r="JA323" s="8"/>
      <c r="JB323" s="8"/>
      <c r="JC323" s="8"/>
      <c r="JD323" s="8"/>
      <c r="JE323" s="8"/>
      <c r="JF323" s="8"/>
      <c r="JG323" s="8"/>
      <c r="JH323" s="8"/>
      <c r="JI323" s="8"/>
      <c r="JJ323" s="8"/>
      <c r="JK323" s="8"/>
      <c r="JL323" s="8"/>
      <c r="JM323" s="8"/>
      <c r="JN323" s="8"/>
      <c r="JO323" s="8"/>
      <c r="JP323" s="8"/>
      <c r="JQ323" s="8"/>
      <c r="JR323" s="8"/>
      <c r="JS323" s="8"/>
      <c r="JT323" s="8"/>
      <c r="JU323" s="8"/>
      <c r="JV323" s="8"/>
      <c r="JW323" s="8"/>
      <c r="JX323" s="8"/>
      <c r="JY323" s="8"/>
      <c r="JZ323" s="8"/>
      <c r="KA323" s="8"/>
      <c r="KB323" s="8"/>
      <c r="KC323" s="8"/>
      <c r="KD323" s="8"/>
      <c r="KE323" s="8"/>
      <c r="KF323" s="8"/>
      <c r="KG323" s="8"/>
      <c r="KH323" s="8"/>
      <c r="KI323" s="8"/>
      <c r="KJ323" s="8"/>
      <c r="KK323" s="8"/>
      <c r="KL323" s="8"/>
      <c r="KM323" s="8"/>
      <c r="KN323" s="8"/>
      <c r="KO323" s="8"/>
      <c r="KP323" s="8"/>
      <c r="KQ323" s="8"/>
      <c r="KR323" s="8"/>
      <c r="KS323" s="8"/>
      <c r="KT323" s="8"/>
      <c r="KU323" s="8"/>
      <c r="KV323" s="8"/>
      <c r="KW323" s="8"/>
      <c r="KX323" s="8"/>
      <c r="KY323" s="8"/>
      <c r="KZ323" s="8"/>
      <c r="LA323" s="8"/>
      <c r="LB323" s="8"/>
      <c r="LC323" s="8"/>
      <c r="LD323" s="8"/>
      <c r="LE323" s="8"/>
      <c r="LF323" s="8"/>
      <c r="LG323" s="8"/>
      <c r="LH323" s="8"/>
      <c r="LI323" s="8"/>
      <c r="LJ323" s="8"/>
      <c r="LK323" s="8"/>
      <c r="LL323" s="8"/>
      <c r="LM323" s="8"/>
      <c r="LN323" s="8"/>
      <c r="LO323" s="8"/>
      <c r="LP323" s="8"/>
      <c r="LQ323" s="8"/>
      <c r="LR323" s="8"/>
      <c r="LS323" s="8"/>
      <c r="LT323" s="8"/>
      <c r="LU323" s="8"/>
      <c r="LV323" s="8"/>
      <c r="LW323" s="8"/>
      <c r="LX323" s="8"/>
      <c r="LY323" s="8"/>
      <c r="LZ323" s="8"/>
      <c r="MA323" s="8"/>
      <c r="MB323" s="8"/>
      <c r="MC323" s="8"/>
      <c r="MD323" s="8"/>
      <c r="ME323" s="8"/>
      <c r="MF323" s="8"/>
      <c r="MG323" s="8"/>
      <c r="MH323" s="8"/>
      <c r="MI323" s="8"/>
      <c r="MJ323" s="8"/>
      <c r="MK323" s="8"/>
      <c r="ML323" s="8"/>
      <c r="MM323" s="8"/>
      <c r="MN323" s="8"/>
      <c r="MO323" s="8"/>
      <c r="MP323" s="8"/>
      <c r="MQ323" s="8"/>
      <c r="MR323" s="8"/>
      <c r="MS323" s="8"/>
      <c r="MT323" s="8"/>
      <c r="MU323" s="8"/>
      <c r="MV323" s="8"/>
      <c r="MW323" s="8"/>
      <c r="MX323" s="8"/>
      <c r="MY323" s="8"/>
      <c r="MZ323" s="8"/>
      <c r="NA323" s="8"/>
      <c r="NB323" s="8"/>
      <c r="NC323" s="8"/>
      <c r="ND323" s="8"/>
      <c r="NE323" s="8"/>
      <c r="NF323" s="8"/>
      <c r="NG323" s="8"/>
      <c r="NH323" s="8"/>
      <c r="NI323" s="8"/>
      <c r="NJ323" s="8"/>
      <c r="NK323" s="8"/>
      <c r="NL323" s="8"/>
      <c r="NM323" s="8"/>
      <c r="NN323" s="8"/>
      <c r="NO323" s="8"/>
      <c r="NP323" s="8"/>
      <c r="NQ323" s="8"/>
      <c r="NR323" s="8"/>
      <c r="NS323" s="8"/>
      <c r="NT323" s="8"/>
      <c r="NU323" s="8"/>
      <c r="NV323" s="8"/>
      <c r="NW323" s="8"/>
      <c r="NX323" s="8"/>
      <c r="NY323" s="8"/>
      <c r="NZ323" s="8"/>
      <c r="OA323" s="8"/>
      <c r="OB323" s="8"/>
      <c r="OC323" s="8"/>
      <c r="OD323" s="8"/>
      <c r="OE323" s="8"/>
      <c r="OF323" s="8"/>
      <c r="OG323" s="8"/>
      <c r="OH323" s="8"/>
      <c r="OI323" s="8"/>
      <c r="OJ323" s="8"/>
      <c r="OK323" s="8"/>
      <c r="OL323" s="8"/>
      <c r="OM323" s="8"/>
      <c r="ON323" s="8"/>
      <c r="OO323" s="8"/>
      <c r="OP323" s="8"/>
      <c r="OQ323" s="8"/>
      <c r="OR323" s="8"/>
      <c r="OS323" s="8"/>
      <c r="OT323" s="8"/>
      <c r="OU323" s="8"/>
      <c r="OV323" s="8"/>
      <c r="OW323" s="8"/>
      <c r="OX323" s="8"/>
      <c r="OY323" s="8"/>
      <c r="OZ323" s="8"/>
      <c r="PA323" s="8"/>
      <c r="PB323" s="8"/>
      <c r="PC323" s="8"/>
      <c r="PD323" s="8"/>
      <c r="PE323" s="8"/>
      <c r="PF323" s="8"/>
      <c r="PG323" s="8"/>
      <c r="PH323" s="8"/>
      <c r="PI323" s="8"/>
      <c r="PJ323" s="8"/>
      <c r="PK323" s="8"/>
      <c r="PL323" s="8"/>
      <c r="PM323" s="8"/>
      <c r="PN323" s="8"/>
      <c r="PO323" s="8"/>
      <c r="PP323" s="8"/>
      <c r="PQ323" s="8"/>
      <c r="PR323" s="8"/>
      <c r="PS323" s="8"/>
      <c r="PT323" s="8"/>
      <c r="PU323" s="8"/>
      <c r="PV323" s="8"/>
      <c r="PW323" s="8"/>
      <c r="PX323" s="8"/>
      <c r="PY323" s="8"/>
      <c r="PZ323" s="8"/>
      <c r="QA323" s="8"/>
      <c r="QB323" s="8"/>
      <c r="QC323" s="8"/>
      <c r="QD323" s="8"/>
      <c r="QE323" s="8"/>
      <c r="QF323" s="8"/>
      <c r="QG323" s="8"/>
      <c r="QH323" s="8"/>
      <c r="QI323" s="8"/>
      <c r="QJ323" s="8"/>
      <c r="QK323" s="8"/>
      <c r="QL323" s="8"/>
      <c r="QM323" s="8"/>
      <c r="QN323" s="8"/>
      <c r="QO323" s="8"/>
      <c r="QP323" s="8"/>
      <c r="QQ323" s="8"/>
      <c r="QR323" s="8"/>
      <c r="QS323" s="8"/>
      <c r="QT323" s="8"/>
      <c r="QU323" s="8"/>
      <c r="QV323" s="8"/>
      <c r="QW323" s="8"/>
      <c r="QX323" s="8"/>
      <c r="QY323" s="8"/>
      <c r="QZ323" s="8"/>
      <c r="RA323" s="8"/>
      <c r="RB323" s="8"/>
      <c r="RC323" s="8"/>
      <c r="RD323" s="8"/>
      <c r="RE323" s="8"/>
      <c r="RF323" s="8"/>
      <c r="RG323" s="8"/>
      <c r="RH323" s="8"/>
      <c r="RI323" s="8"/>
      <c r="RJ323" s="8"/>
      <c r="RK323" s="8"/>
      <c r="RL323" s="8"/>
      <c r="RM323" s="8"/>
      <c r="RN323" s="8"/>
      <c r="RO323" s="8"/>
      <c r="RP323" s="8"/>
      <c r="RQ323" s="8"/>
      <c r="RR323" s="8"/>
      <c r="RS323" s="8"/>
      <c r="RT323" s="8"/>
      <c r="RU323" s="8"/>
      <c r="RV323" s="8"/>
      <c r="RW323" s="8"/>
      <c r="RX323" s="8"/>
      <c r="RY323" s="8"/>
      <c r="RZ323" s="8"/>
      <c r="SA323" s="8"/>
      <c r="SB323" s="8"/>
      <c r="SC323" s="8"/>
      <c r="SD323" s="8"/>
      <c r="SE323" s="8"/>
      <c r="SF323" s="8"/>
      <c r="SG323" s="8"/>
      <c r="SH323" s="8"/>
      <c r="SI323" s="8"/>
      <c r="SJ323" s="8"/>
      <c r="SK323" s="8"/>
      <c r="SL323" s="8"/>
      <c r="SM323" s="8"/>
      <c r="SN323" s="8"/>
      <c r="SO323" s="8"/>
      <c r="SP323" s="8"/>
      <c r="SQ323" s="8"/>
      <c r="SR323" s="8"/>
      <c r="SS323" s="8"/>
      <c r="ST323" s="8"/>
      <c r="SU323" s="8"/>
      <c r="SV323" s="8"/>
      <c r="SW323" s="8"/>
      <c r="SX323" s="8"/>
      <c r="SY323" s="8"/>
      <c r="SZ323" s="8"/>
      <c r="TA323" s="8"/>
      <c r="TB323" s="8"/>
      <c r="TC323" s="8"/>
      <c r="TD323" s="8"/>
      <c r="TE323" s="8"/>
      <c r="TF323" s="8"/>
      <c r="TG323" s="8"/>
      <c r="TH323" s="8"/>
      <c r="TI323" s="8"/>
      <c r="TJ323" s="8"/>
      <c r="TK323" s="8"/>
      <c r="TL323" s="8"/>
      <c r="TM323" s="8"/>
      <c r="TN323" s="8"/>
      <c r="TO323" s="8"/>
      <c r="TP323" s="8"/>
      <c r="TQ323" s="8"/>
      <c r="TR323" s="8"/>
      <c r="TS323" s="8"/>
      <c r="TT323" s="8"/>
      <c r="TU323" s="8"/>
      <c r="TV323" s="8"/>
      <c r="TW323" s="8"/>
      <c r="TX323" s="8"/>
      <c r="TY323" s="8"/>
      <c r="TZ323" s="8"/>
      <c r="UA323" s="8"/>
      <c r="UB323" s="8"/>
      <c r="UC323" s="8"/>
      <c r="UD323" s="8"/>
      <c r="UE323" s="8"/>
      <c r="UF323" s="8"/>
      <c r="UG323" s="8"/>
      <c r="UH323" s="8"/>
      <c r="UI323" s="8"/>
      <c r="UJ323" s="8"/>
      <c r="UK323" s="8"/>
      <c r="UL323" s="8"/>
      <c r="UM323" s="8"/>
      <c r="UN323" s="8"/>
      <c r="UO323" s="8"/>
      <c r="UP323" s="8"/>
      <c r="UQ323" s="8"/>
      <c r="UR323" s="8"/>
      <c r="US323" s="8"/>
      <c r="UT323" s="8"/>
      <c r="UU323" s="8"/>
      <c r="UV323" s="8"/>
      <c r="UW323" s="8"/>
      <c r="UX323" s="8"/>
      <c r="UY323" s="8"/>
      <c r="UZ323" s="8"/>
      <c r="VA323" s="8"/>
      <c r="VB323" s="8"/>
      <c r="VC323" s="8"/>
      <c r="VD323" s="8"/>
      <c r="VE323" s="8"/>
      <c r="VF323" s="8"/>
      <c r="VG323" s="8"/>
      <c r="VH323" s="8"/>
      <c r="VI323" s="8"/>
      <c r="VJ323" s="8"/>
      <c r="VK323" s="8"/>
      <c r="VL323" s="8"/>
      <c r="VM323" s="8"/>
      <c r="VN323" s="8"/>
      <c r="VO323" s="8"/>
      <c r="VP323" s="8"/>
      <c r="VQ323" s="8"/>
      <c r="VR323" s="8"/>
      <c r="VS323" s="8"/>
      <c r="VT323" s="8"/>
      <c r="VU323" s="8"/>
      <c r="VV323" s="8"/>
      <c r="VW323" s="8"/>
      <c r="VX323" s="8"/>
      <c r="VY323" s="8"/>
      <c r="VZ323" s="8"/>
      <c r="WA323" s="8"/>
      <c r="WB323" s="8"/>
      <c r="WC323" s="8"/>
      <c r="WD323" s="8"/>
      <c r="WE323" s="8"/>
      <c r="WF323" s="8"/>
      <c r="WG323" s="8"/>
      <c r="WH323" s="8"/>
      <c r="WI323" s="8"/>
      <c r="WJ323" s="8"/>
      <c r="WK323" s="8"/>
      <c r="WL323" s="8"/>
      <c r="WM323" s="8"/>
      <c r="WN323" s="8"/>
      <c r="WO323" s="8"/>
      <c r="WP323" s="8"/>
      <c r="WQ323" s="8"/>
      <c r="WR323" s="8"/>
      <c r="WS323" s="8"/>
      <c r="WT323" s="8"/>
      <c r="WU323" s="8"/>
      <c r="WV323" s="8"/>
      <c r="WW323" s="8"/>
      <c r="WX323" s="8"/>
      <c r="WY323" s="8"/>
      <c r="WZ323" s="8"/>
      <c r="XA323" s="8"/>
      <c r="XB323" s="8"/>
      <c r="XC323" s="8"/>
      <c r="XD323" s="8"/>
      <c r="XE323" s="8"/>
      <c r="XF323" s="8"/>
      <c r="XG323" s="8"/>
      <c r="XH323" s="8"/>
      <c r="XI323" s="8"/>
      <c r="XJ323" s="8"/>
      <c r="XK323" s="8"/>
      <c r="XL323" s="8"/>
      <c r="XM323" s="8"/>
      <c r="XN323" s="8"/>
      <c r="XO323" s="8"/>
      <c r="XP323" s="8"/>
      <c r="XQ323" s="8"/>
      <c r="XR323" s="8"/>
      <c r="XS323" s="8"/>
      <c r="XT323" s="8"/>
      <c r="XU323" s="8"/>
      <c r="XV323" s="8"/>
      <c r="XW323" s="8"/>
      <c r="XX323" s="8"/>
      <c r="XY323" s="8"/>
      <c r="XZ323" s="8"/>
      <c r="YA323" s="8"/>
      <c r="YB323" s="8"/>
      <c r="YC323" s="8"/>
      <c r="YD323" s="8"/>
      <c r="YE323" s="8"/>
      <c r="YF323" s="8"/>
      <c r="YG323" s="8"/>
      <c r="YH323" s="8"/>
      <c r="YI323" s="8"/>
      <c r="YJ323" s="8"/>
      <c r="YK323" s="8"/>
      <c r="YL323" s="8"/>
      <c r="YM323" s="8"/>
      <c r="YN323" s="8"/>
      <c r="YO323" s="8"/>
      <c r="YP323" s="8"/>
      <c r="YQ323" s="8"/>
      <c r="YR323" s="8"/>
      <c r="YS323" s="8"/>
      <c r="YT323" s="8"/>
      <c r="YU323" s="8"/>
      <c r="YV323" s="8"/>
      <c r="YW323" s="8"/>
      <c r="YX323" s="8"/>
      <c r="YY323" s="8"/>
      <c r="YZ323" s="8"/>
      <c r="ZA323" s="8"/>
      <c r="ZB323" s="8"/>
      <c r="ZC323" s="8"/>
      <c r="ZD323" s="8"/>
      <c r="ZE323" s="8"/>
      <c r="ZF323" s="8"/>
      <c r="ZG323" s="8"/>
      <c r="ZH323" s="8"/>
      <c r="ZI323" s="8"/>
      <c r="ZJ323" s="8"/>
      <c r="ZK323" s="8"/>
      <c r="ZL323" s="8"/>
      <c r="ZM323" s="8"/>
      <c r="ZN323" s="8"/>
      <c r="ZO323" s="8"/>
      <c r="ZP323" s="8"/>
      <c r="ZQ323" s="8"/>
      <c r="ZR323" s="8"/>
      <c r="ZS323" s="8"/>
      <c r="ZT323" s="8"/>
      <c r="ZU323" s="8"/>
      <c r="ZV323" s="8"/>
      <c r="ZW323" s="8"/>
      <c r="ZX323" s="8"/>
      <c r="ZY323" s="8"/>
      <c r="ZZ323" s="8"/>
      <c r="AAA323" s="8"/>
      <c r="AAB323" s="8"/>
      <c r="AAC323" s="8"/>
      <c r="AAD323" s="8"/>
      <c r="AAE323" s="8"/>
      <c r="AAF323" s="8"/>
      <c r="AAG323" s="8"/>
      <c r="AAH323" s="8"/>
      <c r="AAI323" s="8"/>
      <c r="AAJ323" s="8"/>
      <c r="AAK323" s="8"/>
      <c r="AAL323" s="8"/>
      <c r="AAM323" s="8"/>
      <c r="AAN323" s="8"/>
      <c r="AAO323" s="8"/>
      <c r="AAP323" s="8"/>
      <c r="AAQ323" s="8"/>
      <c r="AAR323" s="8"/>
      <c r="AAS323" s="8"/>
      <c r="AAT323" s="8"/>
      <c r="AAU323" s="8"/>
      <c r="AAV323" s="8"/>
      <c r="AAW323" s="8"/>
      <c r="AAX323" s="8"/>
      <c r="AAY323" s="8"/>
      <c r="AAZ323" s="8"/>
      <c r="ABA323" s="8"/>
      <c r="ABB323" s="8"/>
      <c r="ABC323" s="8"/>
      <c r="ABD323" s="8"/>
      <c r="ABE323" s="8"/>
      <c r="ABF323" s="8"/>
      <c r="ABG323" s="8"/>
      <c r="ABH323" s="8"/>
      <c r="ABI323" s="8"/>
      <c r="ABJ323" s="8"/>
      <c r="ABK323" s="8"/>
      <c r="ABL323" s="8"/>
      <c r="ABM323" s="8"/>
      <c r="ABN323" s="8"/>
      <c r="ABO323" s="8"/>
      <c r="ABP323" s="8"/>
      <c r="ABQ323" s="8"/>
      <c r="ABR323" s="8"/>
      <c r="ABS323" s="8"/>
      <c r="ABT323" s="8"/>
      <c r="ABU323" s="8"/>
      <c r="ABV323" s="8"/>
      <c r="ABW323" s="8"/>
      <c r="ABX323" s="8"/>
      <c r="ABY323" s="8"/>
      <c r="ABZ323" s="8"/>
      <c r="ACA323" s="8"/>
      <c r="ACB323" s="8"/>
      <c r="ACC323" s="8"/>
      <c r="ACD323" s="8"/>
      <c r="ACE323" s="8"/>
      <c r="ACF323" s="8"/>
      <c r="ACG323" s="8"/>
      <c r="ACH323" s="8"/>
      <c r="ACI323" s="8"/>
      <c r="ACJ323" s="8"/>
      <c r="ACK323" s="8"/>
      <c r="ACL323" s="8"/>
      <c r="ACM323" s="8"/>
      <c r="ACN323" s="8"/>
      <c r="ACO323" s="8"/>
      <c r="ACP323" s="8"/>
      <c r="ACQ323" s="8"/>
      <c r="ACR323" s="8"/>
      <c r="ACS323" s="8"/>
      <c r="ACT323" s="8"/>
      <c r="ACU323" s="8"/>
      <c r="ACV323" s="8"/>
      <c r="ACW323" s="8"/>
      <c r="ACX323" s="8"/>
      <c r="ACY323" s="8"/>
      <c r="ACZ323" s="8"/>
      <c r="ADA323" s="8"/>
      <c r="ADB323" s="8"/>
      <c r="ADC323" s="8"/>
      <c r="ADD323" s="8"/>
      <c r="ADE323" s="8"/>
      <c r="ADF323" s="8"/>
      <c r="ADG323" s="8"/>
      <c r="ADH323" s="8"/>
      <c r="ADI323" s="8"/>
      <c r="ADJ323" s="8"/>
      <c r="ADK323" s="8"/>
      <c r="ADL323" s="8"/>
      <c r="ADM323" s="8"/>
      <c r="ADN323" s="8"/>
      <c r="ADO323" s="8"/>
      <c r="ADP323" s="8"/>
      <c r="ADQ323" s="8"/>
      <c r="ADR323" s="8"/>
      <c r="ADS323" s="8"/>
      <c r="ADT323" s="8"/>
      <c r="ADU323" s="8"/>
      <c r="ADV323" s="8"/>
      <c r="ADW323" s="8"/>
      <c r="ADX323" s="8"/>
      <c r="ADY323" s="8"/>
      <c r="ADZ323" s="8"/>
      <c r="AEA323" s="8"/>
      <c r="AEB323" s="8"/>
      <c r="AEC323" s="8"/>
      <c r="AED323" s="8"/>
      <c r="AEE323" s="8"/>
      <c r="AEF323" s="8"/>
      <c r="AEG323" s="8"/>
      <c r="AEH323" s="8"/>
      <c r="AEI323" s="8"/>
      <c r="AEJ323" s="8"/>
      <c r="AEK323" s="8"/>
      <c r="AEL323" s="8"/>
      <c r="AEM323" s="8"/>
      <c r="AEN323" s="8"/>
      <c r="AEO323" s="8"/>
      <c r="AEP323" s="8"/>
      <c r="AEQ323" s="8"/>
      <c r="AER323" s="8"/>
      <c r="AES323" s="8"/>
      <c r="AET323" s="8"/>
      <c r="AEU323" s="8"/>
      <c r="AEV323" s="8"/>
      <c r="AEW323" s="8"/>
      <c r="AEX323" s="8"/>
      <c r="AEY323" s="8"/>
      <c r="AEZ323" s="8"/>
      <c r="AFA323" s="8"/>
      <c r="AFB323" s="8"/>
      <c r="AFC323" s="8"/>
      <c r="AFD323" s="8"/>
      <c r="AFE323" s="8"/>
      <c r="AFF323" s="8"/>
      <c r="AFG323" s="8"/>
      <c r="AFH323" s="8"/>
      <c r="AFI323" s="8"/>
      <c r="AFJ323" s="8"/>
      <c r="AFK323" s="8"/>
      <c r="AFL323" s="8"/>
      <c r="AFM323" s="8"/>
      <c r="AFN323" s="8"/>
      <c r="AFO323" s="8"/>
      <c r="AFP323" s="8"/>
      <c r="AFQ323" s="8"/>
      <c r="AFR323" s="8"/>
      <c r="AFS323" s="8"/>
      <c r="AFT323" s="8"/>
      <c r="AFU323" s="8"/>
      <c r="AFV323" s="8"/>
      <c r="AFW323" s="8"/>
      <c r="AFX323" s="8"/>
      <c r="AFY323" s="8"/>
      <c r="AFZ323" s="8"/>
      <c r="AGA323" s="8"/>
      <c r="AGB323" s="8"/>
      <c r="AGC323" s="8"/>
      <c r="AGD323" s="8"/>
      <c r="AGE323" s="8"/>
      <c r="AGF323" s="8"/>
      <c r="AGG323" s="8"/>
      <c r="AGH323" s="8"/>
      <c r="AGI323" s="8"/>
      <c r="AGJ323" s="8"/>
      <c r="AGK323" s="8"/>
      <c r="AGL323" s="8"/>
      <c r="AGM323" s="8"/>
      <c r="AGN323" s="8"/>
      <c r="AGO323" s="8"/>
      <c r="AGP323" s="8"/>
      <c r="AGQ323" s="8"/>
      <c r="AGR323" s="8"/>
      <c r="AGS323" s="8"/>
      <c r="AGT323" s="8"/>
      <c r="AGU323" s="8"/>
      <c r="AGV323" s="8"/>
      <c r="AGW323" s="8"/>
      <c r="AGX323" s="8"/>
      <c r="AGY323" s="8"/>
      <c r="AGZ323" s="8"/>
      <c r="AHA323" s="8"/>
      <c r="AHB323" s="8"/>
      <c r="AHC323" s="8"/>
      <c r="AHD323" s="8"/>
      <c r="AHE323" s="8"/>
      <c r="AHF323" s="8"/>
      <c r="AHG323" s="8"/>
      <c r="AHH323" s="8"/>
      <c r="AHI323" s="8"/>
      <c r="AHJ323" s="8"/>
      <c r="AHK323" s="8"/>
      <c r="AHL323" s="8"/>
      <c r="AHM323" s="8"/>
      <c r="AHN323" s="8"/>
      <c r="AHO323" s="8"/>
      <c r="AHP323" s="8"/>
      <c r="AHQ323" s="8"/>
      <c r="AHR323" s="8"/>
      <c r="AHS323" s="8"/>
      <c r="AHT323" s="8"/>
      <c r="AHU323" s="8"/>
      <c r="AHV323" s="8"/>
      <c r="AHW323" s="8"/>
      <c r="AHX323" s="8"/>
      <c r="AHY323" s="8"/>
      <c r="AHZ323" s="8"/>
      <c r="AIA323" s="8"/>
      <c r="AIB323" s="8"/>
      <c r="AIC323" s="8"/>
      <c r="AID323" s="8"/>
      <c r="AIE323" s="8"/>
      <c r="AIF323" s="8"/>
      <c r="AIG323" s="8"/>
      <c r="AIH323" s="8"/>
      <c r="AII323" s="8"/>
      <c r="AIJ323" s="8"/>
      <c r="AIK323" s="8"/>
      <c r="AIL323" s="8"/>
      <c r="AIM323" s="8"/>
      <c r="AIN323" s="8"/>
      <c r="AIO323" s="8"/>
      <c r="AIP323" s="8"/>
      <c r="AIQ323" s="8"/>
      <c r="AIR323" s="8"/>
      <c r="AIS323" s="8"/>
      <c r="AIT323" s="8"/>
      <c r="AIU323" s="8"/>
      <c r="AIV323" s="8"/>
      <c r="AIW323" s="8"/>
      <c r="AIX323" s="8"/>
      <c r="AIY323" s="8"/>
      <c r="AIZ323" s="8"/>
      <c r="AJA323" s="8"/>
      <c r="AJB323" s="8"/>
      <c r="AJC323" s="8"/>
      <c r="AJD323" s="8"/>
      <c r="AJE323" s="8"/>
      <c r="AJF323" s="8"/>
      <c r="AJG323" s="8"/>
      <c r="AJH323" s="8"/>
      <c r="AJI323" s="8"/>
      <c r="AJJ323" s="8"/>
      <c r="AJK323" s="8"/>
      <c r="AJL323" s="8"/>
      <c r="AJM323" s="8"/>
      <c r="AJN323" s="8"/>
      <c r="AJO323" s="8"/>
      <c r="AJP323" s="8"/>
      <c r="AJQ323" s="8"/>
      <c r="AJR323" s="8"/>
      <c r="AJS323" s="8"/>
      <c r="AJT323" s="8"/>
      <c r="AJU323" s="8"/>
      <c r="AJV323" s="8"/>
      <c r="AJW323" s="8"/>
      <c r="AJX323" s="8"/>
      <c r="AJY323" s="8"/>
      <c r="AJZ323" s="8"/>
      <c r="AKA323" s="8"/>
      <c r="AKB323" s="8"/>
      <c r="AKC323" s="8"/>
      <c r="AKD323" s="8"/>
      <c r="AKE323" s="8"/>
      <c r="AKF323" s="8"/>
      <c r="AKG323" s="8"/>
      <c r="AKH323" s="8"/>
      <c r="AKI323" s="8"/>
      <c r="AKJ323" s="8"/>
      <c r="AKK323" s="8"/>
      <c r="AKL323" s="8"/>
      <c r="AKM323" s="8"/>
      <c r="AKN323" s="8"/>
      <c r="AKO323" s="8"/>
      <c r="AKP323" s="8"/>
      <c r="AKQ323" s="8"/>
      <c r="AKR323" s="8"/>
      <c r="AKS323" s="8"/>
      <c r="AKT323" s="8"/>
      <c r="AKU323" s="8"/>
      <c r="AKV323" s="8"/>
      <c r="AKW323" s="8"/>
      <c r="AKX323" s="8"/>
      <c r="AKY323" s="8"/>
      <c r="AKZ323" s="8"/>
      <c r="ALA323" s="8"/>
      <c r="ALB323" s="8"/>
      <c r="ALC323" s="8"/>
      <c r="ALD323" s="8"/>
      <c r="ALE323" s="8"/>
      <c r="ALF323" s="8"/>
      <c r="ALG323" s="8"/>
      <c r="ALH323" s="8"/>
      <c r="ALI323" s="8"/>
      <c r="ALJ323" s="8"/>
      <c r="ALK323" s="8"/>
      <c r="ALL323" s="8"/>
      <c r="ALM323" s="8"/>
      <c r="ALN323" s="8"/>
      <c r="ALO323" s="8"/>
      <c r="ALP323" s="8"/>
      <c r="ALQ323" s="8"/>
      <c r="ALR323" s="8"/>
      <c r="ALS323" s="8"/>
      <c r="ALT323" s="8"/>
      <c r="ALU323" s="8"/>
      <c r="ALV323" s="8"/>
      <c r="ALW323" s="8"/>
      <c r="ALX323" s="8"/>
      <c r="ALY323" s="8"/>
      <c r="ALZ323" s="8"/>
      <c r="AMA323" s="8"/>
      <c r="AMB323" s="8"/>
      <c r="AMC323" s="8"/>
      <c r="AMD323" s="8"/>
      <c r="AME323" s="8"/>
      <c r="AMF323" s="8"/>
      <c r="AMG323" s="8"/>
      <c r="AMH323" s="8"/>
      <c r="AMI323" s="8"/>
      <c r="AMJ323" s="8"/>
      <c r="AMK323" s="8"/>
      <c r="AML323" s="8"/>
      <c r="AMM323" s="8"/>
      <c r="AMN323" s="8"/>
      <c r="AMO323" s="8"/>
      <c r="AMP323" s="8"/>
      <c r="AMQ323" s="8"/>
      <c r="AMR323" s="8"/>
      <c r="AMS323" s="8"/>
      <c r="AMT323" s="8"/>
      <c r="AMU323" s="8"/>
      <c r="AMV323" s="8"/>
      <c r="AMW323" s="8"/>
      <c r="AMX323" s="8"/>
      <c r="AMY323" s="8"/>
      <c r="AMZ323" s="8"/>
      <c r="ANA323" s="8"/>
      <c r="ANB323" s="8"/>
      <c r="ANC323" s="8"/>
      <c r="AND323" s="8"/>
      <c r="ANE323" s="8"/>
      <c r="ANF323" s="8"/>
      <c r="ANG323" s="8"/>
      <c r="ANH323" s="8"/>
      <c r="ANI323" s="8"/>
      <c r="ANJ323" s="8"/>
      <c r="ANK323" s="8"/>
      <c r="ANL323" s="8"/>
      <c r="ANM323" s="8"/>
      <c r="ANN323" s="8"/>
      <c r="ANO323" s="8"/>
      <c r="ANP323" s="8"/>
      <c r="ANQ323" s="8"/>
      <c r="ANR323" s="8"/>
      <c r="ANS323" s="8"/>
      <c r="ANT323" s="8"/>
      <c r="ANU323" s="8"/>
      <c r="ANV323" s="8"/>
      <c r="ANW323" s="8"/>
      <c r="ANX323" s="8"/>
      <c r="ANY323" s="8"/>
      <c r="ANZ323" s="8"/>
      <c r="AOA323" s="8"/>
      <c r="AOB323" s="8"/>
      <c r="AOC323" s="8"/>
      <c r="AOD323" s="8"/>
      <c r="AOE323" s="8"/>
      <c r="AOF323" s="8"/>
      <c r="AOG323" s="8"/>
      <c r="AOH323" s="8"/>
      <c r="AOI323" s="8"/>
      <c r="AOJ323" s="8"/>
      <c r="AOK323" s="8"/>
      <c r="AOL323" s="8"/>
      <c r="AOM323" s="8"/>
      <c r="AON323" s="8"/>
      <c r="AOO323" s="8"/>
      <c r="AOP323" s="8"/>
      <c r="AOQ323" s="8"/>
      <c r="AOR323" s="8"/>
      <c r="AOS323" s="8"/>
      <c r="AOT323" s="8"/>
      <c r="AOU323" s="8"/>
      <c r="AOV323" s="8"/>
      <c r="AOW323" s="8"/>
      <c r="AOX323" s="8"/>
      <c r="AOY323" s="8"/>
      <c r="AOZ323" s="8"/>
      <c r="APA323" s="8"/>
      <c r="APB323" s="8"/>
      <c r="APC323" s="8"/>
      <c r="APD323" s="8"/>
      <c r="APE323" s="8"/>
      <c r="APF323" s="8"/>
      <c r="APG323" s="8"/>
      <c r="APH323" s="8"/>
      <c r="API323" s="8"/>
      <c r="APJ323" s="8"/>
      <c r="APK323" s="8"/>
      <c r="APL323" s="8"/>
      <c r="APM323" s="8"/>
      <c r="APN323" s="8"/>
      <c r="APO323" s="8"/>
      <c r="APP323" s="8"/>
      <c r="APQ323" s="8"/>
      <c r="APR323" s="8"/>
      <c r="APS323" s="8"/>
      <c r="APT323" s="8"/>
      <c r="APU323" s="8"/>
      <c r="APV323" s="8"/>
      <c r="APW323" s="8"/>
      <c r="APX323" s="8"/>
      <c r="APY323" s="8"/>
      <c r="APZ323" s="8"/>
      <c r="AQA323" s="8"/>
      <c r="AQB323" s="8"/>
      <c r="AQC323" s="8"/>
      <c r="AQD323" s="8"/>
      <c r="AQE323" s="8"/>
      <c r="AQF323" s="8"/>
      <c r="AQG323" s="8"/>
      <c r="AQH323" s="8"/>
      <c r="AQI323" s="8"/>
      <c r="AQJ323" s="8"/>
      <c r="AQK323" s="8"/>
      <c r="AQL323" s="8"/>
      <c r="AQM323" s="8"/>
      <c r="AQN323" s="8"/>
      <c r="AQO323" s="8"/>
      <c r="AQP323" s="8"/>
      <c r="AQQ323" s="8"/>
      <c r="AQR323" s="8"/>
      <c r="AQS323" s="8"/>
      <c r="AQT323" s="8"/>
      <c r="AQU323" s="8"/>
      <c r="AQV323" s="8"/>
      <c r="AQW323" s="8"/>
      <c r="AQX323" s="8"/>
      <c r="AQY323" s="8"/>
      <c r="AQZ323" s="8"/>
      <c r="ARA323" s="8"/>
      <c r="ARB323" s="8"/>
      <c r="ARC323" s="8"/>
      <c r="ARD323" s="8"/>
      <c r="ARE323" s="8"/>
      <c r="ARF323" s="8"/>
      <c r="ARG323" s="8"/>
      <c r="ARH323" s="8"/>
      <c r="ARI323" s="8"/>
      <c r="ARJ323" s="8"/>
      <c r="ARK323" s="8"/>
      <c r="ARL323" s="8"/>
      <c r="ARM323" s="8"/>
      <c r="ARN323" s="8"/>
      <c r="ARO323" s="8"/>
      <c r="ARP323" s="8"/>
      <c r="ARQ323" s="8"/>
      <c r="ARR323" s="8"/>
      <c r="ARS323" s="8"/>
      <c r="ART323" s="8"/>
      <c r="ARU323" s="8"/>
      <c r="ARV323" s="8"/>
      <c r="ARW323" s="8"/>
      <c r="ARX323" s="8"/>
      <c r="ARY323" s="8"/>
      <c r="ARZ323" s="8"/>
      <c r="ASA323" s="8"/>
      <c r="ASB323" s="8"/>
      <c r="ASC323" s="8"/>
      <c r="ASD323" s="8"/>
      <c r="ASE323" s="8"/>
      <c r="ASF323" s="8"/>
      <c r="ASG323" s="8"/>
      <c r="ASH323" s="8"/>
      <c r="ASI323" s="8"/>
      <c r="ASJ323" s="8"/>
      <c r="ASK323" s="8"/>
      <c r="ASL323" s="8"/>
      <c r="ASM323" s="8"/>
      <c r="ASN323" s="8"/>
      <c r="ASO323" s="8"/>
      <c r="ASP323" s="8"/>
      <c r="ASQ323" s="8"/>
      <c r="ASR323" s="8"/>
      <c r="ASS323" s="8"/>
      <c r="AST323" s="8"/>
      <c r="ASU323" s="8"/>
      <c r="ASV323" s="8"/>
      <c r="ASW323" s="8"/>
      <c r="ASX323" s="8"/>
      <c r="ASY323" s="8"/>
      <c r="ASZ323" s="8"/>
      <c r="ATA323" s="8"/>
      <c r="ATB323" s="8"/>
      <c r="ATC323" s="8"/>
      <c r="ATD323" s="8"/>
      <c r="ATE323" s="8"/>
      <c r="ATF323" s="8"/>
      <c r="ATG323" s="8"/>
      <c r="ATH323" s="8"/>
      <c r="ATI323" s="8"/>
      <c r="ATJ323" s="8"/>
      <c r="ATK323" s="8"/>
      <c r="ATL323" s="8"/>
      <c r="ATM323" s="8"/>
      <c r="ATN323" s="8"/>
      <c r="ATO323" s="8"/>
      <c r="ATP323" s="8"/>
      <c r="ATQ323" s="8"/>
      <c r="ATR323" s="8"/>
      <c r="ATS323" s="8"/>
      <c r="ATT323" s="8"/>
      <c r="ATU323" s="8"/>
      <c r="ATV323" s="8"/>
      <c r="ATW323" s="8"/>
      <c r="ATX323" s="8"/>
      <c r="ATY323" s="8"/>
      <c r="ATZ323" s="8"/>
      <c r="AUA323" s="8"/>
      <c r="AUB323" s="8"/>
      <c r="AUC323" s="8"/>
      <c r="AUD323" s="8"/>
      <c r="AUE323" s="8"/>
      <c r="AUF323" s="8"/>
      <c r="AUG323" s="8"/>
      <c r="AUH323" s="8"/>
      <c r="AUI323" s="8"/>
      <c r="AUJ323" s="8"/>
      <c r="AUK323" s="8"/>
      <c r="AUL323" s="8"/>
      <c r="AUM323" s="8"/>
      <c r="AUN323" s="8"/>
      <c r="AUO323" s="8"/>
      <c r="AUP323" s="8"/>
      <c r="AUQ323" s="8"/>
      <c r="AUR323" s="8"/>
      <c r="AUS323" s="8"/>
      <c r="AUT323" s="8"/>
      <c r="AUU323" s="8"/>
      <c r="AUV323" s="8"/>
      <c r="AUW323" s="8"/>
      <c r="AUX323" s="8"/>
      <c r="AUY323" s="8"/>
      <c r="AUZ323" s="8"/>
      <c r="AVA323" s="8"/>
      <c r="AVB323" s="8"/>
      <c r="AVC323" s="8"/>
      <c r="AVD323" s="8"/>
      <c r="AVE323" s="8"/>
      <c r="AVF323" s="8"/>
      <c r="AVG323" s="8"/>
      <c r="AVH323" s="8"/>
      <c r="AVI323" s="8"/>
      <c r="AVJ323" s="8"/>
      <c r="AVK323" s="8"/>
      <c r="AVL323" s="8"/>
      <c r="AVM323" s="8"/>
      <c r="AVN323" s="8"/>
      <c r="AVO323" s="8"/>
      <c r="AVP323" s="8"/>
      <c r="AVQ323" s="8"/>
      <c r="AVR323" s="8"/>
      <c r="AVS323" s="8"/>
      <c r="AVT323" s="8"/>
      <c r="AVU323" s="8"/>
      <c r="AVV323" s="8"/>
      <c r="AVW323" s="8"/>
      <c r="AVX323" s="8"/>
      <c r="AVY323" s="8"/>
      <c r="AVZ323" s="8"/>
      <c r="AWA323" s="8"/>
      <c r="AWB323" s="8"/>
      <c r="AWC323" s="8"/>
      <c r="AWD323" s="8"/>
      <c r="AWE323" s="8"/>
      <c r="AWF323" s="8"/>
      <c r="AWG323" s="8"/>
      <c r="AWH323" s="8"/>
      <c r="AWI323" s="8"/>
      <c r="AWJ323" s="8"/>
      <c r="AWK323" s="8"/>
      <c r="AWL323" s="8"/>
      <c r="AWM323" s="8"/>
      <c r="AWN323" s="8"/>
      <c r="AWO323" s="8"/>
      <c r="AWP323" s="8"/>
      <c r="AWQ323" s="8"/>
      <c r="AWR323" s="8"/>
      <c r="AWS323" s="8"/>
      <c r="AWT323" s="8"/>
      <c r="AWU323" s="8"/>
      <c r="AWV323" s="8"/>
      <c r="AWW323" s="8"/>
      <c r="AWX323" s="8"/>
      <c r="AWY323" s="8"/>
      <c r="AWZ323" s="8"/>
      <c r="AXA323" s="8"/>
      <c r="AXB323" s="8"/>
      <c r="AXC323" s="8"/>
      <c r="AXD323" s="8"/>
      <c r="AXE323" s="8"/>
      <c r="AXF323" s="8"/>
      <c r="AXG323" s="8"/>
      <c r="AXH323" s="8"/>
      <c r="AXI323" s="8"/>
      <c r="AXJ323" s="8"/>
      <c r="AXK323" s="8"/>
      <c r="AXL323" s="8"/>
      <c r="AXM323" s="8"/>
      <c r="AXN323" s="8"/>
      <c r="AXO323" s="8"/>
      <c r="AXP323" s="8"/>
      <c r="AXQ323" s="8"/>
      <c r="AXR323" s="8"/>
      <c r="AXS323" s="8"/>
      <c r="AXT323" s="8"/>
      <c r="AXU323" s="8"/>
      <c r="AXV323" s="8"/>
      <c r="AXW323" s="8"/>
      <c r="AXX323" s="8"/>
      <c r="AXY323" s="8"/>
      <c r="AXZ323" s="8"/>
      <c r="AYA323" s="8"/>
      <c r="AYB323" s="8"/>
      <c r="AYC323" s="8"/>
      <c r="AYD323" s="8"/>
      <c r="AYE323" s="8"/>
      <c r="AYF323" s="8"/>
      <c r="AYG323" s="8"/>
      <c r="AYH323" s="8"/>
      <c r="AYI323" s="8"/>
      <c r="AYJ323" s="8"/>
      <c r="AYK323" s="8"/>
      <c r="AYL323" s="8"/>
      <c r="AYM323" s="8"/>
      <c r="AYN323" s="8"/>
      <c r="AYO323" s="8"/>
      <c r="AYP323" s="8"/>
      <c r="AYQ323" s="8"/>
      <c r="AYR323" s="8"/>
      <c r="AYS323" s="8"/>
      <c r="AYT323" s="8"/>
      <c r="AYU323" s="8"/>
      <c r="AYV323" s="8"/>
      <c r="AYW323" s="8"/>
      <c r="AYX323" s="8"/>
      <c r="AYY323" s="8"/>
      <c r="AYZ323" s="8"/>
      <c r="AZA323" s="8"/>
      <c r="AZB323" s="8"/>
      <c r="AZC323" s="8"/>
      <c r="AZD323" s="8"/>
      <c r="AZE323" s="8"/>
      <c r="AZF323" s="8"/>
      <c r="AZG323" s="8"/>
      <c r="AZH323" s="8"/>
      <c r="AZI323" s="8"/>
      <c r="AZJ323" s="8"/>
      <c r="AZK323" s="8"/>
      <c r="AZL323" s="8"/>
      <c r="AZM323" s="8"/>
      <c r="AZN323" s="8"/>
      <c r="AZO323" s="8"/>
      <c r="AZP323" s="8"/>
      <c r="AZQ323" s="8"/>
      <c r="AZR323" s="8"/>
      <c r="AZS323" s="8"/>
      <c r="AZT323" s="8"/>
      <c r="AZU323" s="8"/>
      <c r="AZV323" s="8"/>
      <c r="AZW323" s="8"/>
      <c r="AZX323" s="8"/>
      <c r="AZY323" s="8"/>
      <c r="AZZ323" s="8"/>
      <c r="BAA323" s="8"/>
      <c r="BAB323" s="8"/>
      <c r="BAC323" s="8"/>
      <c r="BAD323" s="8"/>
      <c r="BAE323" s="8"/>
      <c r="BAF323" s="8"/>
      <c r="BAG323" s="8"/>
      <c r="BAH323" s="8"/>
      <c r="BAI323" s="8"/>
      <c r="BAJ323" s="8"/>
      <c r="BAK323" s="8"/>
      <c r="BAL323" s="8"/>
      <c r="BAM323" s="8"/>
      <c r="BAN323" s="8"/>
      <c r="BAO323" s="8"/>
      <c r="BAP323" s="8"/>
      <c r="BAQ323" s="8"/>
      <c r="BAR323" s="8"/>
      <c r="BAS323" s="8"/>
      <c r="BAT323" s="8"/>
      <c r="BAU323" s="8"/>
      <c r="BAV323" s="8"/>
      <c r="BAW323" s="8"/>
      <c r="BAX323" s="8"/>
      <c r="BAY323" s="8"/>
      <c r="BAZ323" s="8"/>
      <c r="BBA323" s="8"/>
      <c r="BBB323" s="8"/>
      <c r="BBC323" s="8"/>
      <c r="BBD323" s="8"/>
      <c r="BBE323" s="8"/>
      <c r="BBF323" s="8"/>
      <c r="BBG323" s="8"/>
      <c r="BBH323" s="8"/>
      <c r="BBI323" s="8"/>
      <c r="BBJ323" s="8"/>
      <c r="BBK323" s="8"/>
      <c r="BBL323" s="8"/>
      <c r="BBM323" s="8"/>
      <c r="BBN323" s="8"/>
      <c r="BBO323" s="8"/>
      <c r="BBP323" s="8"/>
      <c r="BBQ323" s="8"/>
      <c r="BBR323" s="8"/>
      <c r="BBS323" s="8"/>
      <c r="BBT323" s="8"/>
      <c r="BBU323" s="8"/>
      <c r="BBV323" s="8"/>
      <c r="BBW323" s="8"/>
      <c r="BBX323" s="8"/>
      <c r="BBY323" s="8"/>
      <c r="BBZ323" s="8"/>
      <c r="BCA323" s="8"/>
      <c r="BCB323" s="8"/>
      <c r="BCC323" s="8"/>
      <c r="BCD323" s="8"/>
      <c r="BCE323" s="8"/>
      <c r="BCF323" s="8"/>
      <c r="BCG323" s="8"/>
      <c r="BCH323" s="8"/>
      <c r="BCI323" s="8"/>
      <c r="BCJ323" s="8"/>
      <c r="BCK323" s="8"/>
      <c r="BCL323" s="8"/>
      <c r="BCM323" s="8"/>
      <c r="BCN323" s="8"/>
      <c r="BCO323" s="8"/>
      <c r="BCP323" s="8"/>
      <c r="BCQ323" s="8"/>
      <c r="BCR323" s="8"/>
      <c r="BCS323" s="8"/>
      <c r="BCT323" s="8"/>
      <c r="BCU323" s="8"/>
      <c r="BCV323" s="8"/>
      <c r="BCW323" s="8"/>
      <c r="BCX323" s="8"/>
      <c r="BCY323" s="8"/>
      <c r="BCZ323" s="8"/>
      <c r="BDA323" s="8"/>
      <c r="BDB323" s="8"/>
      <c r="BDC323" s="8"/>
      <c r="BDD323" s="8"/>
      <c r="BDE323" s="8"/>
      <c r="BDF323" s="8"/>
      <c r="BDG323" s="8"/>
      <c r="BDH323" s="8"/>
      <c r="BDI323" s="8"/>
      <c r="BDJ323" s="8"/>
      <c r="BDK323" s="8"/>
      <c r="BDL323" s="8"/>
      <c r="BDM323" s="8"/>
      <c r="BDN323" s="8"/>
      <c r="BDO323" s="8"/>
      <c r="BDP323" s="8"/>
      <c r="BDQ323" s="8"/>
      <c r="BDR323" s="8"/>
      <c r="BDS323" s="8"/>
      <c r="BDT323" s="8"/>
      <c r="BDU323" s="8"/>
      <c r="BDV323" s="8"/>
      <c r="BDW323" s="8"/>
      <c r="BDX323" s="8"/>
      <c r="BDY323" s="8"/>
      <c r="BDZ323" s="8"/>
      <c r="BEA323" s="8"/>
      <c r="BEB323" s="8"/>
      <c r="BEC323" s="8"/>
      <c r="BED323" s="8"/>
      <c r="BEE323" s="8"/>
      <c r="BEF323" s="8"/>
      <c r="BEG323" s="8"/>
      <c r="BEH323" s="8"/>
      <c r="BEI323" s="8"/>
      <c r="BEJ323" s="8"/>
      <c r="BEK323" s="8"/>
      <c r="BEL323" s="8"/>
      <c r="BEM323" s="8"/>
      <c r="BEN323" s="8"/>
      <c r="BEO323" s="8"/>
      <c r="BEP323" s="8"/>
      <c r="BEQ323" s="8"/>
      <c r="BER323" s="8"/>
      <c r="BES323" s="8"/>
      <c r="BET323" s="8"/>
      <c r="BEU323" s="8"/>
      <c r="BEV323" s="8"/>
      <c r="BEW323" s="8"/>
      <c r="BEX323" s="8"/>
      <c r="BEY323" s="8"/>
      <c r="BEZ323" s="8"/>
      <c r="BFA323" s="8"/>
      <c r="BFB323" s="8"/>
      <c r="BFC323" s="8"/>
      <c r="BFD323" s="8"/>
      <c r="BFE323" s="8"/>
      <c r="BFF323" s="8"/>
      <c r="BFG323" s="8"/>
      <c r="BFH323" s="8"/>
      <c r="BFI323" s="8"/>
      <c r="BFJ323" s="8"/>
      <c r="BFK323" s="8"/>
      <c r="BFL323" s="8"/>
      <c r="BFM323" s="8"/>
      <c r="BFN323" s="8"/>
      <c r="BFO323" s="8"/>
      <c r="BFP323" s="8"/>
      <c r="BFQ323" s="8"/>
      <c r="BFR323" s="8"/>
      <c r="BFS323" s="8"/>
      <c r="BFT323" s="8"/>
      <c r="BFU323" s="8"/>
      <c r="BFV323" s="8"/>
      <c r="BFW323" s="8"/>
      <c r="BFX323" s="8"/>
      <c r="BFY323" s="8"/>
      <c r="BFZ323" s="8"/>
      <c r="BGA323" s="8"/>
      <c r="BGB323" s="8"/>
      <c r="BGC323" s="8"/>
      <c r="BGD323" s="8"/>
      <c r="BGE323" s="8"/>
      <c r="BGF323" s="8"/>
      <c r="BGG323" s="8"/>
      <c r="BGH323" s="8"/>
      <c r="BGI323" s="8"/>
      <c r="BGJ323" s="8"/>
      <c r="BGK323" s="8"/>
      <c r="BGL323" s="8"/>
      <c r="BGM323" s="8"/>
      <c r="BGN323" s="8"/>
      <c r="BGO323" s="8"/>
      <c r="BGP323" s="8"/>
      <c r="BGQ323" s="8"/>
      <c r="BGR323" s="8"/>
      <c r="BGS323" s="8"/>
      <c r="BGT323" s="8"/>
      <c r="BGU323" s="8"/>
      <c r="BGV323" s="8"/>
      <c r="BGW323" s="8"/>
      <c r="BGX323" s="8"/>
      <c r="BGY323" s="8"/>
      <c r="BGZ323" s="8"/>
      <c r="BHA323" s="8"/>
      <c r="BHB323" s="8"/>
      <c r="BHC323" s="8"/>
      <c r="BHD323" s="8"/>
      <c r="BHE323" s="8"/>
      <c r="BHF323" s="8"/>
      <c r="BHG323" s="8"/>
      <c r="BHH323" s="8"/>
      <c r="BHI323" s="8"/>
      <c r="BHJ323" s="8"/>
      <c r="BHK323" s="8"/>
      <c r="BHL323" s="8"/>
      <c r="BHM323" s="8"/>
      <c r="BHN323" s="8"/>
      <c r="BHO323" s="8"/>
      <c r="BHP323" s="8"/>
      <c r="BHQ323" s="8"/>
      <c r="BHR323" s="8"/>
      <c r="BHS323" s="8"/>
      <c r="BHT323" s="8"/>
      <c r="BHU323" s="8"/>
      <c r="BHV323" s="8"/>
      <c r="BHW323" s="8"/>
      <c r="BHX323" s="8"/>
      <c r="BHY323" s="8"/>
      <c r="BHZ323" s="8"/>
      <c r="BIA323" s="8"/>
      <c r="BIB323" s="8"/>
      <c r="BIC323" s="8"/>
      <c r="BID323" s="8"/>
      <c r="BIE323" s="8"/>
      <c r="BIF323" s="8"/>
      <c r="BIG323" s="8"/>
      <c r="BIH323" s="8"/>
      <c r="BII323" s="8"/>
      <c r="BIJ323" s="8"/>
      <c r="BIK323" s="8"/>
      <c r="BIL323" s="8"/>
      <c r="BIM323" s="8"/>
      <c r="BIN323" s="8"/>
      <c r="BIO323" s="8"/>
      <c r="BIP323" s="8"/>
      <c r="BIQ323" s="8"/>
      <c r="BIR323" s="8"/>
      <c r="BIS323" s="8"/>
      <c r="BIT323" s="8"/>
      <c r="BIU323" s="8"/>
      <c r="BIV323" s="8"/>
      <c r="BIW323" s="8"/>
      <c r="BIX323" s="8"/>
      <c r="BIY323" s="8"/>
      <c r="BIZ323" s="8"/>
      <c r="BJA323" s="8"/>
      <c r="BJB323" s="8"/>
      <c r="BJC323" s="8"/>
      <c r="BJD323" s="8"/>
      <c r="BJE323" s="8"/>
      <c r="BJF323" s="8"/>
      <c r="BJG323" s="8"/>
      <c r="BJH323" s="8"/>
      <c r="BJI323" s="8"/>
      <c r="BJJ323" s="8"/>
      <c r="BJK323" s="8"/>
      <c r="BJL323" s="8"/>
      <c r="BJM323" s="8"/>
      <c r="BJN323" s="8"/>
      <c r="BJO323" s="8"/>
      <c r="BJP323" s="8"/>
      <c r="BJQ323" s="8"/>
      <c r="BJR323" s="8"/>
      <c r="BJS323" s="8"/>
      <c r="BJT323" s="8"/>
      <c r="BJU323" s="8"/>
      <c r="BJV323" s="8"/>
      <c r="BJW323" s="8"/>
      <c r="BJX323" s="8"/>
      <c r="BJY323" s="8"/>
      <c r="BJZ323" s="8"/>
      <c r="BKA323" s="8"/>
      <c r="BKB323" s="8"/>
      <c r="BKC323" s="8"/>
      <c r="BKD323" s="8"/>
      <c r="BKE323" s="8"/>
      <c r="BKF323" s="8"/>
      <c r="BKG323" s="8"/>
      <c r="BKH323" s="8"/>
      <c r="BKI323" s="8"/>
      <c r="BKJ323" s="8"/>
      <c r="BKK323" s="8"/>
      <c r="BKL323" s="8"/>
      <c r="BKM323" s="8"/>
      <c r="BKN323" s="8"/>
      <c r="BKO323" s="8"/>
      <c r="BKP323" s="8"/>
      <c r="BKQ323" s="8"/>
      <c r="BKR323" s="8"/>
      <c r="BKS323" s="8"/>
      <c r="BKT323" s="8"/>
      <c r="BKU323" s="8"/>
      <c r="BKV323" s="8"/>
      <c r="BKW323" s="8"/>
      <c r="BKX323" s="8"/>
      <c r="BKY323" s="8"/>
      <c r="BKZ323" s="8"/>
      <c r="BLA323" s="8"/>
      <c r="BLB323" s="8"/>
      <c r="BLC323" s="8"/>
      <c r="BLD323" s="8"/>
      <c r="BLE323" s="8"/>
      <c r="BLF323" s="8"/>
      <c r="BLG323" s="8"/>
      <c r="BLH323" s="8"/>
      <c r="BLI323" s="8"/>
      <c r="BLJ323" s="8"/>
      <c r="BLK323" s="8"/>
      <c r="BLL323" s="8"/>
      <c r="BLM323" s="8"/>
      <c r="BLN323" s="8"/>
      <c r="BLO323" s="8"/>
      <c r="BLP323" s="8"/>
      <c r="BLQ323" s="8"/>
      <c r="BLR323" s="8"/>
      <c r="BLS323" s="8"/>
      <c r="BLT323" s="8"/>
      <c r="BLU323" s="8"/>
      <c r="BLV323" s="8"/>
      <c r="BLW323" s="8"/>
      <c r="BLX323" s="8"/>
      <c r="BLY323" s="8"/>
      <c r="BLZ323" s="8"/>
      <c r="BMA323" s="8"/>
      <c r="BMB323" s="8"/>
      <c r="BMC323" s="8"/>
      <c r="BMD323" s="8"/>
      <c r="BME323" s="8"/>
      <c r="BMF323" s="8"/>
      <c r="BMG323" s="8"/>
      <c r="BMH323" s="8"/>
      <c r="BMI323" s="8"/>
      <c r="BMJ323" s="8"/>
      <c r="BMK323" s="8"/>
      <c r="BML323" s="8"/>
      <c r="BMM323" s="8"/>
      <c r="BMN323" s="8"/>
      <c r="BMO323" s="8"/>
      <c r="BMP323" s="8"/>
      <c r="BMQ323" s="8"/>
      <c r="BMR323" s="8"/>
      <c r="BMS323" s="8"/>
      <c r="BMT323" s="8"/>
      <c r="BMU323" s="8"/>
      <c r="BMV323" s="8"/>
      <c r="BMW323" s="8"/>
      <c r="BMX323" s="8"/>
      <c r="BMY323" s="8"/>
      <c r="BMZ323" s="8"/>
      <c r="BNA323" s="8"/>
      <c r="BNB323" s="8"/>
      <c r="BNC323" s="8"/>
      <c r="BND323" s="8"/>
      <c r="BNE323" s="8"/>
      <c r="BNF323" s="8"/>
      <c r="BNG323" s="8"/>
      <c r="BNH323" s="8"/>
      <c r="BNI323" s="8"/>
      <c r="BNJ323" s="8"/>
      <c r="BNK323" s="8"/>
      <c r="BNL323" s="8"/>
      <c r="BNM323" s="8"/>
      <c r="BNN323" s="8"/>
      <c r="BNO323" s="8"/>
      <c r="BNP323" s="8"/>
      <c r="BNQ323" s="8"/>
      <c r="BNR323" s="8"/>
      <c r="BNS323" s="8"/>
      <c r="BNT323" s="8"/>
      <c r="BNU323" s="8"/>
      <c r="BNV323" s="8"/>
      <c r="BNW323" s="8"/>
      <c r="BNX323" s="8"/>
      <c r="BNY323" s="8"/>
      <c r="BNZ323" s="8"/>
      <c r="BOA323" s="8"/>
      <c r="BOB323" s="8"/>
      <c r="BOC323" s="8"/>
      <c r="BOD323" s="8"/>
      <c r="BOE323" s="8"/>
      <c r="BOF323" s="8"/>
      <c r="BOG323" s="8"/>
      <c r="BOH323" s="8"/>
      <c r="BOI323" s="8"/>
      <c r="BOJ323" s="8"/>
      <c r="BOK323" s="8"/>
      <c r="BOL323" s="8"/>
      <c r="BOM323" s="8"/>
      <c r="BON323" s="8"/>
      <c r="BOO323" s="8"/>
      <c r="BOP323" s="8"/>
      <c r="BOQ323" s="8"/>
      <c r="BOR323" s="8"/>
      <c r="BOS323" s="8"/>
      <c r="BOT323" s="8"/>
      <c r="BOU323" s="8"/>
      <c r="BOV323" s="8"/>
      <c r="BOW323" s="8"/>
      <c r="BOX323" s="8"/>
      <c r="BOY323" s="8"/>
      <c r="BOZ323" s="8"/>
      <c r="BPA323" s="8"/>
      <c r="BPB323" s="8"/>
      <c r="BPC323" s="8"/>
      <c r="BPD323" s="8"/>
      <c r="BPE323" s="8"/>
      <c r="BPF323" s="8"/>
      <c r="BPG323" s="8"/>
      <c r="BPH323" s="8"/>
      <c r="BPI323" s="8"/>
      <c r="BPJ323" s="8"/>
      <c r="BPK323" s="8"/>
      <c r="BPL323" s="8"/>
      <c r="BPM323" s="8"/>
      <c r="BPN323" s="8"/>
      <c r="BPO323" s="8"/>
      <c r="BPP323" s="8"/>
      <c r="BPQ323" s="8"/>
      <c r="BPR323" s="8"/>
      <c r="BPS323" s="8"/>
      <c r="BPT323" s="8"/>
      <c r="BPU323" s="8"/>
      <c r="BPV323" s="8"/>
      <c r="BPW323" s="8"/>
      <c r="BPX323" s="8"/>
      <c r="BPY323" s="8"/>
      <c r="BPZ323" s="8"/>
      <c r="BQA323" s="8"/>
      <c r="BQB323" s="8"/>
      <c r="BQC323" s="8"/>
      <c r="BQD323" s="8"/>
      <c r="BQE323" s="8"/>
      <c r="BQF323" s="8"/>
      <c r="BQG323" s="8"/>
      <c r="BQH323" s="8"/>
      <c r="BQI323" s="8"/>
      <c r="BQJ323" s="8"/>
      <c r="BQK323" s="8"/>
      <c r="BQL323" s="8"/>
      <c r="BQM323" s="8"/>
      <c r="BQN323" s="8"/>
      <c r="BQO323" s="8"/>
      <c r="BQP323" s="8"/>
      <c r="BQQ323" s="8"/>
      <c r="BQR323" s="8"/>
      <c r="BQS323" s="8"/>
      <c r="BQT323" s="8"/>
      <c r="BQU323" s="8"/>
      <c r="BQV323" s="8"/>
      <c r="BQW323" s="8"/>
      <c r="BQX323" s="8"/>
      <c r="BQY323" s="8"/>
      <c r="BQZ323" s="8"/>
      <c r="BRA323" s="8"/>
      <c r="BRB323" s="8"/>
      <c r="BRC323" s="8"/>
      <c r="BRD323" s="8"/>
      <c r="BRE323" s="8"/>
      <c r="BRF323" s="8"/>
      <c r="BRG323" s="8"/>
      <c r="BRH323" s="8"/>
      <c r="BRI323" s="8"/>
      <c r="BRJ323" s="8"/>
      <c r="BRK323" s="8"/>
      <c r="BRL323" s="8"/>
      <c r="BRM323" s="8"/>
      <c r="BRN323" s="8"/>
      <c r="BRO323" s="8"/>
      <c r="BRP323" s="8"/>
      <c r="BRQ323" s="8"/>
      <c r="BRR323" s="8"/>
      <c r="BRS323" s="8"/>
      <c r="BRT323" s="8"/>
      <c r="BRU323" s="8"/>
      <c r="BRV323" s="8"/>
      <c r="BRW323" s="8"/>
      <c r="BRX323" s="8"/>
      <c r="BRY323" s="8"/>
      <c r="BRZ323" s="8"/>
      <c r="BSA323" s="8"/>
      <c r="BSB323" s="8"/>
      <c r="BSC323" s="8"/>
      <c r="BSD323" s="8"/>
      <c r="BSE323" s="8"/>
      <c r="BSF323" s="8"/>
      <c r="BSG323" s="8"/>
      <c r="BSH323" s="8"/>
      <c r="BSI323" s="8"/>
      <c r="BSJ323" s="8"/>
      <c r="BSK323" s="8"/>
      <c r="BSL323" s="8"/>
      <c r="BSM323" s="8"/>
      <c r="BSN323" s="8"/>
      <c r="BSO323" s="8"/>
      <c r="BSP323" s="8"/>
      <c r="BSQ323" s="8"/>
      <c r="BSR323" s="8"/>
      <c r="BSS323" s="8"/>
      <c r="BST323" s="8"/>
      <c r="BSU323" s="8"/>
      <c r="BSV323" s="8"/>
      <c r="BSW323" s="8"/>
      <c r="BSX323" s="8"/>
      <c r="BSY323" s="8"/>
      <c r="BSZ323" s="8"/>
      <c r="BTA323" s="8"/>
      <c r="BTB323" s="8"/>
      <c r="BTC323" s="8"/>
      <c r="BTD323" s="8"/>
      <c r="BTE323" s="8"/>
      <c r="BTF323" s="8"/>
      <c r="BTG323" s="8"/>
      <c r="BTH323" s="8"/>
      <c r="BTI323" s="8"/>
      <c r="BTJ323" s="8"/>
      <c r="BTK323" s="8"/>
      <c r="BTL323" s="8"/>
      <c r="BTM323" s="8"/>
      <c r="BTN323" s="8"/>
      <c r="BTO323" s="8"/>
      <c r="BTP323" s="8"/>
      <c r="BTQ323" s="8"/>
      <c r="BTR323" s="8"/>
      <c r="BTS323" s="8"/>
      <c r="BTT323" s="8"/>
      <c r="BTU323" s="8"/>
      <c r="BTV323" s="8"/>
      <c r="BTW323" s="8"/>
      <c r="BTX323" s="8"/>
      <c r="BTY323" s="8"/>
      <c r="BTZ323" s="8"/>
      <c r="BUA323" s="8"/>
      <c r="BUB323" s="8"/>
      <c r="BUC323" s="8"/>
      <c r="BUD323" s="8"/>
      <c r="BUE323" s="8"/>
      <c r="BUF323" s="8"/>
      <c r="BUG323" s="8"/>
      <c r="BUH323" s="8"/>
      <c r="BUI323" s="8"/>
      <c r="BUJ323" s="8"/>
      <c r="BUK323" s="8"/>
      <c r="BUL323" s="8"/>
      <c r="BUM323" s="8"/>
      <c r="BUN323" s="8"/>
      <c r="BUO323" s="8"/>
      <c r="BUP323" s="8"/>
      <c r="BUQ323" s="8"/>
      <c r="BUR323" s="8"/>
      <c r="BUS323" s="8"/>
      <c r="BUT323" s="8"/>
      <c r="BUU323" s="8"/>
      <c r="BUV323" s="8"/>
      <c r="BUW323" s="8"/>
      <c r="BUX323" s="8"/>
      <c r="BUY323" s="8"/>
      <c r="BUZ323" s="8"/>
      <c r="BVA323" s="8"/>
      <c r="BVB323" s="8"/>
      <c r="BVC323" s="8"/>
      <c r="BVD323" s="8"/>
      <c r="BVE323" s="8"/>
      <c r="BVF323" s="8"/>
      <c r="BVG323" s="8"/>
      <c r="BVH323" s="8"/>
      <c r="BVI323" s="8"/>
      <c r="BVJ323" s="8"/>
      <c r="BVK323" s="8"/>
      <c r="BVL323" s="8"/>
      <c r="BVM323" s="8"/>
      <c r="BVN323" s="8"/>
      <c r="BVO323" s="8"/>
      <c r="BVP323" s="8"/>
      <c r="BVQ323" s="8"/>
      <c r="BVR323" s="8"/>
      <c r="BVS323" s="8"/>
      <c r="BVT323" s="8"/>
      <c r="BVU323" s="8"/>
      <c r="BVV323" s="8"/>
      <c r="BVW323" s="8"/>
      <c r="BVX323" s="8"/>
      <c r="BVY323" s="8"/>
      <c r="BVZ323" s="8"/>
      <c r="BWA323" s="8"/>
      <c r="BWB323" s="8"/>
      <c r="BWC323" s="8"/>
      <c r="BWD323" s="8"/>
      <c r="BWE323" s="8"/>
      <c r="BWF323" s="8"/>
      <c r="BWG323" s="8"/>
      <c r="BWH323" s="8"/>
      <c r="BWI323" s="8"/>
      <c r="BWJ323" s="8"/>
      <c r="BWK323" s="8"/>
      <c r="BWL323" s="8"/>
      <c r="BWM323" s="8"/>
      <c r="BWN323" s="8"/>
      <c r="BWO323" s="8"/>
      <c r="BWP323" s="8"/>
      <c r="BWQ323" s="8"/>
      <c r="BWR323" s="8"/>
      <c r="BWS323" s="8"/>
      <c r="BWT323" s="8"/>
      <c r="BWU323" s="8"/>
      <c r="BWV323" s="8"/>
      <c r="BWW323" s="8"/>
      <c r="BWX323" s="8"/>
      <c r="BWY323" s="8"/>
      <c r="BWZ323" s="8"/>
      <c r="BXA323" s="8"/>
      <c r="BXB323" s="8"/>
      <c r="BXC323" s="8"/>
      <c r="BXD323" s="8"/>
      <c r="BXE323" s="8"/>
      <c r="BXF323" s="8"/>
      <c r="BXG323" s="8"/>
      <c r="BXH323" s="8"/>
      <c r="BXI323" s="8"/>
      <c r="BXJ323" s="8"/>
      <c r="BXK323" s="8"/>
      <c r="BXL323" s="8"/>
      <c r="BXM323" s="8"/>
      <c r="BXN323" s="8"/>
      <c r="BXO323" s="8"/>
      <c r="BXP323" s="8"/>
      <c r="BXQ323" s="8"/>
      <c r="BXR323" s="8"/>
      <c r="BXS323" s="8"/>
      <c r="BXT323" s="8"/>
      <c r="BXU323" s="8"/>
      <c r="BXV323" s="8"/>
      <c r="BXW323" s="8"/>
      <c r="BXX323" s="8"/>
      <c r="BXY323" s="8"/>
      <c r="BXZ323" s="8"/>
      <c r="BYA323" s="8"/>
      <c r="BYB323" s="8"/>
      <c r="BYC323" s="8"/>
      <c r="BYD323" s="8"/>
      <c r="BYE323" s="8"/>
      <c r="BYF323" s="8"/>
      <c r="BYG323" s="8"/>
      <c r="BYH323" s="8"/>
      <c r="BYI323" s="8"/>
      <c r="BYJ323" s="8"/>
      <c r="BYK323" s="8"/>
      <c r="BYL323" s="8"/>
      <c r="BYM323" s="8"/>
      <c r="BYN323" s="8"/>
      <c r="BYO323" s="8"/>
      <c r="BYP323" s="8"/>
      <c r="BYQ323" s="8"/>
      <c r="BYR323" s="8"/>
      <c r="BYS323" s="8"/>
      <c r="BYT323" s="8"/>
      <c r="BYU323" s="8"/>
      <c r="BYV323" s="8"/>
      <c r="BYW323" s="8"/>
      <c r="BYX323" s="8"/>
      <c r="BYY323" s="8"/>
      <c r="BYZ323" s="8"/>
      <c r="BZA323" s="8"/>
      <c r="BZB323" s="8"/>
      <c r="BZC323" s="8"/>
      <c r="BZD323" s="8"/>
      <c r="BZE323" s="8"/>
      <c r="BZF323" s="8"/>
      <c r="BZG323" s="8"/>
      <c r="BZH323" s="8"/>
      <c r="BZI323" s="8"/>
      <c r="BZJ323" s="8"/>
      <c r="BZK323" s="8"/>
      <c r="BZL323" s="8"/>
      <c r="BZM323" s="8"/>
      <c r="BZN323" s="8"/>
      <c r="BZO323" s="8"/>
      <c r="BZP323" s="8"/>
      <c r="BZQ323" s="8"/>
      <c r="BZR323" s="8"/>
      <c r="BZS323" s="8"/>
      <c r="BZT323" s="8"/>
      <c r="BZU323" s="8"/>
      <c r="BZV323" s="8"/>
      <c r="BZW323" s="8"/>
      <c r="BZX323" s="8"/>
      <c r="BZY323" s="8"/>
      <c r="BZZ323" s="8"/>
      <c r="CAA323" s="8"/>
      <c r="CAB323" s="8"/>
      <c r="CAC323" s="8"/>
      <c r="CAD323" s="8"/>
      <c r="CAE323" s="8"/>
      <c r="CAF323" s="8"/>
      <c r="CAG323" s="8"/>
      <c r="CAH323" s="8"/>
      <c r="CAI323" s="8"/>
      <c r="CAJ323" s="8"/>
      <c r="CAK323" s="8"/>
      <c r="CAL323" s="8"/>
      <c r="CAM323" s="8"/>
      <c r="CAN323" s="8"/>
      <c r="CAO323" s="8"/>
      <c r="CAP323" s="8"/>
      <c r="CAQ323" s="8"/>
      <c r="CAR323" s="8"/>
      <c r="CAS323" s="8"/>
      <c r="CAT323" s="8"/>
      <c r="CAU323" s="8"/>
      <c r="CAV323" s="8"/>
      <c r="CAW323" s="8"/>
      <c r="CAX323" s="8"/>
      <c r="CAY323" s="8"/>
      <c r="CAZ323" s="8"/>
      <c r="CBA323" s="8"/>
      <c r="CBB323" s="8"/>
      <c r="CBC323" s="8"/>
      <c r="CBD323" s="8"/>
      <c r="CBE323" s="8"/>
      <c r="CBF323" s="8"/>
      <c r="CBG323" s="8"/>
      <c r="CBH323" s="8"/>
      <c r="CBI323" s="8"/>
      <c r="CBJ323" s="8"/>
      <c r="CBK323" s="8"/>
      <c r="CBL323" s="8"/>
      <c r="CBM323" s="8"/>
      <c r="CBN323" s="8"/>
      <c r="CBO323" s="8"/>
      <c r="CBP323" s="8"/>
      <c r="CBQ323" s="8"/>
      <c r="CBR323" s="8"/>
      <c r="CBS323" s="8"/>
      <c r="CBT323" s="8"/>
      <c r="CBU323" s="8"/>
      <c r="CBV323" s="8"/>
      <c r="CBW323" s="8"/>
      <c r="CBX323" s="8"/>
      <c r="CBY323" s="8"/>
      <c r="CBZ323" s="8"/>
      <c r="CCA323" s="8"/>
      <c r="CCB323" s="8"/>
      <c r="CCC323" s="8"/>
      <c r="CCD323" s="8"/>
      <c r="CCE323" s="8"/>
      <c r="CCF323" s="8"/>
      <c r="CCG323" s="8"/>
      <c r="CCH323" s="8"/>
      <c r="CCI323" s="8"/>
      <c r="CCJ323" s="8"/>
      <c r="CCK323" s="8"/>
      <c r="CCL323" s="8"/>
      <c r="CCM323" s="8"/>
      <c r="CCN323" s="8"/>
      <c r="CCO323" s="8"/>
      <c r="CCP323" s="8"/>
      <c r="CCQ323" s="8"/>
      <c r="CCR323" s="8"/>
      <c r="CCS323" s="8"/>
      <c r="CCT323" s="8"/>
      <c r="CCU323" s="8"/>
      <c r="CCV323" s="8"/>
      <c r="CCW323" s="8"/>
      <c r="CCX323" s="8"/>
      <c r="CCY323" s="8"/>
      <c r="CCZ323" s="8"/>
      <c r="CDA323" s="8"/>
      <c r="CDB323" s="8"/>
      <c r="CDC323" s="8"/>
      <c r="CDD323" s="8"/>
      <c r="CDE323" s="8"/>
      <c r="CDF323" s="8"/>
      <c r="CDG323" s="8"/>
      <c r="CDH323" s="8"/>
      <c r="CDI323" s="8"/>
      <c r="CDJ323" s="8"/>
      <c r="CDK323" s="8"/>
      <c r="CDL323" s="8"/>
      <c r="CDM323" s="8"/>
      <c r="CDN323" s="8"/>
      <c r="CDO323" s="8"/>
      <c r="CDP323" s="8"/>
      <c r="CDQ323" s="8"/>
      <c r="CDR323" s="8"/>
      <c r="CDS323" s="8"/>
      <c r="CDT323" s="8"/>
      <c r="CDU323" s="8"/>
      <c r="CDV323" s="8"/>
      <c r="CDW323" s="8"/>
      <c r="CDX323" s="8"/>
      <c r="CDY323" s="8"/>
      <c r="CDZ323" s="8"/>
      <c r="CEA323" s="8"/>
      <c r="CEB323" s="8"/>
      <c r="CEC323" s="8"/>
      <c r="CED323" s="8"/>
      <c r="CEE323" s="8"/>
      <c r="CEF323" s="8"/>
      <c r="CEG323" s="8"/>
      <c r="CEH323" s="8"/>
      <c r="CEI323" s="8"/>
      <c r="CEJ323" s="8"/>
      <c r="CEK323" s="8"/>
      <c r="CEL323" s="8"/>
      <c r="CEM323" s="8"/>
      <c r="CEN323" s="8"/>
      <c r="CEO323" s="8"/>
      <c r="CEP323" s="8"/>
      <c r="CEQ323" s="8"/>
      <c r="CER323" s="8"/>
      <c r="CES323" s="8"/>
      <c r="CET323" s="8"/>
      <c r="CEU323" s="8"/>
      <c r="CEV323" s="8"/>
      <c r="CEW323" s="8"/>
      <c r="CEX323" s="8"/>
      <c r="CEY323" s="8"/>
      <c r="CEZ323" s="8"/>
      <c r="CFA323" s="8"/>
      <c r="CFB323" s="8"/>
      <c r="CFC323" s="8"/>
      <c r="CFD323" s="8"/>
      <c r="CFE323" s="8"/>
      <c r="CFF323" s="8"/>
      <c r="CFG323" s="8"/>
      <c r="CFH323" s="8"/>
      <c r="CFI323" s="8"/>
      <c r="CFJ323" s="8"/>
      <c r="CFK323" s="8"/>
      <c r="CFL323" s="8"/>
      <c r="CFM323" s="8"/>
      <c r="CFN323" s="8"/>
      <c r="CFO323" s="8"/>
      <c r="CFP323" s="8"/>
      <c r="CFQ323" s="8"/>
      <c r="CFR323" s="8"/>
      <c r="CFS323" s="8"/>
      <c r="CFT323" s="8"/>
      <c r="CFU323" s="8"/>
      <c r="CFV323" s="8"/>
      <c r="CFW323" s="8"/>
      <c r="CFX323" s="8"/>
      <c r="CFY323" s="8"/>
      <c r="CFZ323" s="8"/>
      <c r="CGA323" s="8"/>
      <c r="CGB323" s="8"/>
      <c r="CGC323" s="8"/>
      <c r="CGD323" s="8"/>
      <c r="CGE323" s="8"/>
      <c r="CGF323" s="8"/>
      <c r="CGG323" s="8"/>
      <c r="CGH323" s="8"/>
      <c r="CGI323" s="8"/>
      <c r="CGJ323" s="8"/>
      <c r="CGK323" s="8"/>
      <c r="CGL323" s="8"/>
      <c r="CGM323" s="8"/>
      <c r="CGN323" s="8"/>
      <c r="CGO323" s="8"/>
      <c r="CGP323" s="8"/>
      <c r="CGQ323" s="8"/>
      <c r="CGR323" s="8"/>
      <c r="CGS323" s="8"/>
      <c r="CGT323" s="8"/>
      <c r="CGU323" s="8"/>
      <c r="CGV323" s="8"/>
      <c r="CGW323" s="8"/>
      <c r="CGX323" s="8"/>
      <c r="CGY323" s="8"/>
      <c r="CGZ323" s="8"/>
      <c r="CHA323" s="8"/>
      <c r="CHB323" s="8"/>
      <c r="CHC323" s="8"/>
      <c r="CHD323" s="8"/>
      <c r="CHE323" s="8"/>
      <c r="CHF323" s="8"/>
      <c r="CHG323" s="8"/>
      <c r="CHH323" s="8"/>
      <c r="CHI323" s="8"/>
      <c r="CHJ323" s="8"/>
      <c r="CHK323" s="8"/>
      <c r="CHL323" s="8"/>
      <c r="CHM323" s="8"/>
      <c r="CHN323" s="8"/>
      <c r="CHO323" s="8"/>
      <c r="CHP323" s="8"/>
      <c r="CHQ323" s="8"/>
      <c r="CHR323" s="8"/>
      <c r="CHS323" s="8"/>
      <c r="CHT323" s="8"/>
      <c r="CHU323" s="8"/>
      <c r="CHV323" s="8"/>
      <c r="CHW323" s="8"/>
      <c r="CHX323" s="8"/>
      <c r="CHY323" s="8"/>
      <c r="CHZ323" s="8"/>
      <c r="CIA323" s="8"/>
      <c r="CIB323" s="8"/>
      <c r="CIC323" s="8"/>
      <c r="CID323" s="8"/>
      <c r="CIE323" s="8"/>
      <c r="CIF323" s="8"/>
      <c r="CIG323" s="8"/>
      <c r="CIH323" s="8"/>
      <c r="CII323" s="8"/>
      <c r="CIJ323" s="8"/>
      <c r="CIK323" s="8"/>
      <c r="CIL323" s="8"/>
      <c r="CIM323" s="8"/>
      <c r="CIN323" s="8"/>
      <c r="CIO323" s="8"/>
      <c r="CIP323" s="8"/>
      <c r="CIQ323" s="8"/>
      <c r="CIR323" s="8"/>
      <c r="CIS323" s="8"/>
      <c r="CIT323" s="8"/>
      <c r="CIU323" s="8"/>
      <c r="CIV323" s="8"/>
      <c r="CIW323" s="8"/>
      <c r="CIX323" s="8"/>
      <c r="CIY323" s="8"/>
      <c r="CIZ323" s="8"/>
      <c r="CJA323" s="8"/>
      <c r="CJB323" s="8"/>
      <c r="CJC323" s="8"/>
      <c r="CJD323" s="8"/>
      <c r="CJE323" s="8"/>
      <c r="CJF323" s="8"/>
      <c r="CJG323" s="8"/>
      <c r="CJH323" s="8"/>
      <c r="CJI323" s="8"/>
      <c r="CJJ323" s="8"/>
      <c r="CJK323" s="8"/>
      <c r="CJL323" s="8"/>
      <c r="CJM323" s="8"/>
      <c r="CJN323" s="8"/>
      <c r="CJO323" s="8"/>
      <c r="CJP323" s="8"/>
      <c r="CJQ323" s="8"/>
      <c r="CJR323" s="8"/>
      <c r="CJS323" s="8"/>
      <c r="CJT323" s="8"/>
      <c r="CJU323" s="8"/>
      <c r="CJV323" s="8"/>
      <c r="CJW323" s="8"/>
      <c r="CJX323" s="8"/>
      <c r="CJY323" s="8"/>
      <c r="CJZ323" s="8"/>
      <c r="CKA323" s="8"/>
      <c r="CKB323" s="8"/>
      <c r="CKC323" s="8"/>
      <c r="CKD323" s="8"/>
      <c r="CKE323" s="8"/>
      <c r="CKF323" s="8"/>
      <c r="CKG323" s="8"/>
      <c r="CKH323" s="8"/>
      <c r="CKI323" s="8"/>
      <c r="CKJ323" s="8"/>
      <c r="CKK323" s="8"/>
      <c r="CKL323" s="8"/>
      <c r="CKM323" s="8"/>
      <c r="CKN323" s="8"/>
      <c r="CKO323" s="8"/>
      <c r="CKP323" s="8"/>
      <c r="CKQ323" s="8"/>
      <c r="CKR323" s="8"/>
      <c r="CKS323" s="8"/>
      <c r="CKT323" s="8"/>
      <c r="CKU323" s="8"/>
      <c r="CKV323" s="8"/>
      <c r="CKW323" s="8"/>
      <c r="CKX323" s="8"/>
      <c r="CKY323" s="8"/>
      <c r="CKZ323" s="8"/>
      <c r="CLA323" s="8"/>
      <c r="CLB323" s="8"/>
      <c r="CLC323" s="8"/>
      <c r="CLD323" s="8"/>
      <c r="CLE323" s="8"/>
      <c r="CLF323" s="8"/>
      <c r="CLG323" s="8"/>
      <c r="CLH323" s="8"/>
      <c r="CLI323" s="8"/>
      <c r="CLJ323" s="8"/>
      <c r="CLK323" s="8"/>
      <c r="CLL323" s="8"/>
      <c r="CLM323" s="8"/>
      <c r="CLN323" s="8"/>
      <c r="CLO323" s="8"/>
      <c r="CLP323" s="8"/>
      <c r="CLQ323" s="8"/>
      <c r="CLR323" s="8"/>
      <c r="CLS323" s="8"/>
      <c r="CLT323" s="8"/>
      <c r="CLU323" s="8"/>
      <c r="CLV323" s="8"/>
      <c r="CLW323" s="8"/>
      <c r="CLX323" s="8"/>
      <c r="CLY323" s="8"/>
      <c r="CLZ323" s="8"/>
      <c r="CMA323" s="8"/>
      <c r="CMB323" s="8"/>
      <c r="CMC323" s="8"/>
      <c r="CMD323" s="8"/>
      <c r="CME323" s="8"/>
      <c r="CMF323" s="8"/>
      <c r="CMG323" s="8"/>
      <c r="CMH323" s="8"/>
      <c r="CMI323" s="8"/>
      <c r="CMJ323" s="8"/>
      <c r="CMK323" s="8"/>
      <c r="CML323" s="8"/>
      <c r="CMM323" s="8"/>
      <c r="CMN323" s="8"/>
      <c r="CMO323" s="8"/>
      <c r="CMP323" s="8"/>
      <c r="CMQ323" s="8"/>
      <c r="CMR323" s="8"/>
      <c r="CMS323" s="8"/>
      <c r="CMT323" s="8"/>
      <c r="CMU323" s="8"/>
      <c r="CMV323" s="8"/>
      <c r="CMW323" s="8"/>
      <c r="CMX323" s="8"/>
      <c r="CMY323" s="8"/>
      <c r="CMZ323" s="8"/>
      <c r="CNA323" s="8"/>
      <c r="CNB323" s="8"/>
      <c r="CNC323" s="8"/>
      <c r="CND323" s="8"/>
      <c r="CNE323" s="8"/>
      <c r="CNF323" s="8"/>
      <c r="CNG323" s="8"/>
      <c r="CNH323" s="8"/>
      <c r="CNI323" s="8"/>
      <c r="CNJ323" s="8"/>
      <c r="CNK323" s="8"/>
      <c r="CNL323" s="8"/>
      <c r="CNM323" s="8"/>
      <c r="CNN323" s="8"/>
      <c r="CNO323" s="8"/>
      <c r="CNP323" s="8"/>
      <c r="CNQ323" s="8"/>
      <c r="CNR323" s="8"/>
      <c r="CNS323" s="8"/>
      <c r="CNT323" s="8"/>
      <c r="CNU323" s="8"/>
      <c r="CNV323" s="8"/>
      <c r="CNW323" s="8"/>
      <c r="CNX323" s="8"/>
      <c r="CNY323" s="8"/>
      <c r="CNZ323" s="8"/>
      <c r="COA323" s="8"/>
      <c r="COB323" s="8"/>
      <c r="COC323" s="8"/>
      <c r="COD323" s="8"/>
      <c r="COE323" s="8"/>
      <c r="COF323" s="8"/>
      <c r="COG323" s="8"/>
      <c r="COH323" s="8"/>
      <c r="COI323" s="8"/>
      <c r="COJ323" s="8"/>
      <c r="COK323" s="8"/>
      <c r="COL323" s="8"/>
      <c r="COM323" s="8"/>
      <c r="CON323" s="8"/>
      <c r="COO323" s="8"/>
      <c r="COP323" s="8"/>
      <c r="COQ323" s="8"/>
      <c r="COR323" s="8"/>
      <c r="COS323" s="8"/>
      <c r="COT323" s="8"/>
      <c r="COU323" s="8"/>
      <c r="COV323" s="8"/>
      <c r="COW323" s="8"/>
      <c r="COX323" s="8"/>
      <c r="COY323" s="8"/>
      <c r="COZ323" s="8"/>
      <c r="CPA323" s="8"/>
      <c r="CPB323" s="8"/>
      <c r="CPC323" s="8"/>
      <c r="CPD323" s="8"/>
      <c r="CPE323" s="8"/>
      <c r="CPF323" s="8"/>
      <c r="CPG323" s="8"/>
      <c r="CPH323" s="8"/>
      <c r="CPI323" s="8"/>
      <c r="CPJ323" s="8"/>
      <c r="CPK323" s="8"/>
      <c r="CPL323" s="8"/>
      <c r="CPM323" s="8"/>
      <c r="CPN323" s="8"/>
      <c r="CPO323" s="8"/>
      <c r="CPP323" s="8"/>
      <c r="CPQ323" s="8"/>
      <c r="CPR323" s="8"/>
      <c r="CPS323" s="8"/>
      <c r="CPT323" s="8"/>
      <c r="CPU323" s="8"/>
      <c r="CPV323" s="8"/>
      <c r="CPW323" s="8"/>
      <c r="CPX323" s="8"/>
      <c r="CPY323" s="8"/>
      <c r="CPZ323" s="8"/>
      <c r="CQA323" s="8"/>
      <c r="CQB323" s="8"/>
      <c r="CQC323" s="8"/>
      <c r="CQD323" s="8"/>
      <c r="CQE323" s="8"/>
      <c r="CQF323" s="8"/>
      <c r="CQG323" s="8"/>
      <c r="CQH323" s="8"/>
      <c r="CQI323" s="8"/>
      <c r="CQJ323" s="8"/>
      <c r="CQK323" s="8"/>
      <c r="CQL323" s="8"/>
      <c r="CQM323" s="8"/>
      <c r="CQN323" s="8"/>
      <c r="CQO323" s="8"/>
      <c r="CQP323" s="8"/>
      <c r="CQQ323" s="8"/>
      <c r="CQR323" s="8"/>
      <c r="CQS323" s="8"/>
      <c r="CQT323" s="8"/>
      <c r="CQU323" s="8"/>
      <c r="CQV323" s="8"/>
      <c r="CQW323" s="8"/>
      <c r="CQX323" s="8"/>
      <c r="CQY323" s="8"/>
      <c r="CQZ323" s="8"/>
      <c r="CRA323" s="8"/>
      <c r="CRB323" s="8"/>
      <c r="CRC323" s="8"/>
      <c r="CRD323" s="8"/>
      <c r="CRE323" s="8"/>
      <c r="CRF323" s="8"/>
      <c r="CRG323" s="8"/>
      <c r="CRH323" s="8"/>
      <c r="CRI323" s="8"/>
      <c r="CRJ323" s="8"/>
      <c r="CRK323" s="8"/>
      <c r="CRL323" s="8"/>
      <c r="CRM323" s="8"/>
      <c r="CRN323" s="8"/>
      <c r="CRO323" s="8"/>
      <c r="CRP323" s="8"/>
      <c r="CRQ323" s="8"/>
      <c r="CRR323" s="8"/>
      <c r="CRS323" s="8"/>
      <c r="CRT323" s="8"/>
      <c r="CRU323" s="8"/>
      <c r="CRV323" s="8"/>
      <c r="CRW323" s="8"/>
      <c r="CRX323" s="8"/>
      <c r="CRY323" s="8"/>
      <c r="CRZ323" s="8"/>
      <c r="CSA323" s="8"/>
      <c r="CSB323" s="8"/>
      <c r="CSC323" s="8"/>
      <c r="CSD323" s="8"/>
      <c r="CSE323" s="8"/>
      <c r="CSF323" s="8"/>
      <c r="CSG323" s="8"/>
      <c r="CSH323" s="8"/>
      <c r="CSI323" s="8"/>
      <c r="CSJ323" s="8"/>
      <c r="CSK323" s="8"/>
      <c r="CSL323" s="8"/>
      <c r="CSM323" s="8"/>
      <c r="CSN323" s="8"/>
      <c r="CSO323" s="8"/>
      <c r="CSP323" s="8"/>
      <c r="CSQ323" s="8"/>
      <c r="CSR323" s="8"/>
      <c r="CSS323" s="8"/>
      <c r="CST323" s="8"/>
      <c r="CSU323" s="8"/>
      <c r="CSV323" s="8"/>
      <c r="CSW323" s="8"/>
      <c r="CSX323" s="8"/>
      <c r="CSY323" s="8"/>
      <c r="CSZ323" s="8"/>
      <c r="CTA323" s="8"/>
      <c r="CTB323" s="8"/>
      <c r="CTC323" s="8"/>
      <c r="CTD323" s="8"/>
      <c r="CTE323" s="8"/>
      <c r="CTF323" s="8"/>
      <c r="CTG323" s="8"/>
      <c r="CTH323" s="8"/>
      <c r="CTI323" s="8"/>
      <c r="CTJ323" s="8"/>
      <c r="CTK323" s="8"/>
      <c r="CTL323" s="8"/>
      <c r="CTM323" s="8"/>
      <c r="CTN323" s="8"/>
      <c r="CTO323" s="8"/>
      <c r="CTP323" s="8"/>
      <c r="CTQ323" s="8"/>
      <c r="CTR323" s="8"/>
      <c r="CTS323" s="8"/>
      <c r="CTT323" s="8"/>
      <c r="CTU323" s="8"/>
      <c r="CTV323" s="8"/>
      <c r="CTW323" s="8"/>
      <c r="CTX323" s="8"/>
      <c r="CTY323" s="8"/>
      <c r="CTZ323" s="8"/>
      <c r="CUA323" s="8"/>
      <c r="CUB323" s="8"/>
      <c r="CUC323" s="8"/>
      <c r="CUD323" s="8"/>
      <c r="CUE323" s="8"/>
      <c r="CUF323" s="8"/>
      <c r="CUG323" s="8"/>
      <c r="CUH323" s="8"/>
      <c r="CUI323" s="8"/>
      <c r="CUJ323" s="8"/>
      <c r="CUK323" s="8"/>
      <c r="CUL323" s="8"/>
      <c r="CUM323" s="8"/>
      <c r="CUN323" s="8"/>
      <c r="CUO323" s="8"/>
      <c r="CUP323" s="8"/>
      <c r="CUQ323" s="8"/>
      <c r="CUR323" s="8"/>
      <c r="CUS323" s="8"/>
      <c r="CUT323" s="8"/>
      <c r="CUU323" s="8"/>
      <c r="CUV323" s="8"/>
      <c r="CUW323" s="8"/>
      <c r="CUX323" s="8"/>
      <c r="CUY323" s="8"/>
      <c r="CUZ323" s="8"/>
      <c r="CVA323" s="8"/>
      <c r="CVB323" s="8"/>
      <c r="CVC323" s="8"/>
      <c r="CVD323" s="8"/>
      <c r="CVE323" s="8"/>
      <c r="CVF323" s="8"/>
      <c r="CVG323" s="8"/>
      <c r="CVH323" s="8"/>
      <c r="CVI323" s="8"/>
      <c r="CVJ323" s="8"/>
      <c r="CVK323" s="8"/>
      <c r="CVL323" s="8"/>
      <c r="CVM323" s="8"/>
      <c r="CVN323" s="8"/>
      <c r="CVO323" s="8"/>
      <c r="CVP323" s="8"/>
      <c r="CVQ323" s="8"/>
      <c r="CVR323" s="8"/>
      <c r="CVS323" s="8"/>
      <c r="CVT323" s="8"/>
      <c r="CVU323" s="8"/>
      <c r="CVV323" s="8"/>
      <c r="CVW323" s="8"/>
      <c r="CVX323" s="8"/>
      <c r="CVY323" s="8"/>
      <c r="CVZ323" s="8"/>
      <c r="CWA323" s="8"/>
      <c r="CWB323" s="8"/>
      <c r="CWC323" s="8"/>
      <c r="CWD323" s="8"/>
      <c r="CWE323" s="8"/>
      <c r="CWF323" s="8"/>
      <c r="CWG323" s="8"/>
      <c r="CWH323" s="8"/>
      <c r="CWI323" s="8"/>
      <c r="CWJ323" s="8"/>
      <c r="CWK323" s="8"/>
      <c r="CWL323" s="8"/>
      <c r="CWM323" s="8"/>
      <c r="CWN323" s="8"/>
      <c r="CWO323" s="8"/>
      <c r="CWP323" s="8"/>
      <c r="CWQ323" s="8"/>
      <c r="CWR323" s="8"/>
      <c r="CWS323" s="8"/>
      <c r="CWT323" s="8"/>
      <c r="CWU323" s="8"/>
      <c r="CWV323" s="8"/>
      <c r="CWW323" s="8"/>
      <c r="CWX323" s="8"/>
      <c r="CWY323" s="8"/>
      <c r="CWZ323" s="8"/>
      <c r="CXA323" s="8"/>
      <c r="CXB323" s="8"/>
      <c r="CXC323" s="8"/>
      <c r="CXD323" s="8"/>
      <c r="CXE323" s="8"/>
      <c r="CXF323" s="8"/>
      <c r="CXG323" s="8"/>
      <c r="CXH323" s="8"/>
      <c r="CXI323" s="8"/>
      <c r="CXJ323" s="8"/>
      <c r="CXK323" s="8"/>
      <c r="CXL323" s="8"/>
      <c r="CXM323" s="8"/>
      <c r="CXN323" s="8"/>
      <c r="CXO323" s="8"/>
      <c r="CXP323" s="8"/>
      <c r="CXQ323" s="8"/>
      <c r="CXR323" s="8"/>
      <c r="CXS323" s="8"/>
      <c r="CXT323" s="8"/>
      <c r="CXU323" s="8"/>
      <c r="CXV323" s="8"/>
      <c r="CXW323" s="8"/>
      <c r="CXX323" s="8"/>
      <c r="CXY323" s="8"/>
      <c r="CXZ323" s="8"/>
      <c r="CYA323" s="8"/>
      <c r="CYB323" s="8"/>
      <c r="CYC323" s="8"/>
      <c r="CYD323" s="8"/>
      <c r="CYE323" s="8"/>
      <c r="CYF323" s="8"/>
      <c r="CYG323" s="8"/>
      <c r="CYH323" s="8"/>
      <c r="CYI323" s="8"/>
      <c r="CYJ323" s="8"/>
      <c r="CYK323" s="8"/>
      <c r="CYL323" s="8"/>
      <c r="CYM323" s="8"/>
      <c r="CYN323" s="8"/>
      <c r="CYO323" s="8"/>
      <c r="CYP323" s="8"/>
      <c r="CYQ323" s="8"/>
      <c r="CYR323" s="8"/>
      <c r="CYS323" s="8"/>
      <c r="CYT323" s="8"/>
      <c r="CYU323" s="8"/>
      <c r="CYV323" s="8"/>
      <c r="CYW323" s="8"/>
      <c r="CYX323" s="8"/>
      <c r="CYY323" s="8"/>
      <c r="CYZ323" s="8"/>
      <c r="CZA323" s="8"/>
      <c r="CZB323" s="8"/>
      <c r="CZC323" s="8"/>
      <c r="CZD323" s="8"/>
      <c r="CZE323" s="8"/>
      <c r="CZF323" s="8"/>
      <c r="CZG323" s="8"/>
      <c r="CZH323" s="8"/>
      <c r="CZI323" s="8"/>
      <c r="CZJ323" s="8"/>
      <c r="CZK323" s="8"/>
      <c r="CZL323" s="8"/>
      <c r="CZM323" s="8"/>
      <c r="CZN323" s="8"/>
      <c r="CZO323" s="8"/>
      <c r="CZP323" s="8"/>
      <c r="CZQ323" s="8"/>
      <c r="CZR323" s="8"/>
      <c r="CZS323" s="8"/>
      <c r="CZT323" s="8"/>
      <c r="CZU323" s="8"/>
      <c r="CZV323" s="8"/>
      <c r="CZW323" s="8"/>
      <c r="CZX323" s="8"/>
      <c r="CZY323" s="8"/>
      <c r="CZZ323" s="8"/>
      <c r="DAA323" s="8"/>
      <c r="DAB323" s="8"/>
      <c r="DAC323" s="8"/>
      <c r="DAD323" s="8"/>
      <c r="DAE323" s="8"/>
      <c r="DAF323" s="8"/>
      <c r="DAG323" s="8"/>
      <c r="DAH323" s="8"/>
      <c r="DAI323" s="8"/>
      <c r="DAJ323" s="8"/>
      <c r="DAK323" s="8"/>
      <c r="DAL323" s="8"/>
      <c r="DAM323" s="8"/>
      <c r="DAN323" s="8"/>
      <c r="DAO323" s="8"/>
      <c r="DAP323" s="8"/>
      <c r="DAQ323" s="8"/>
      <c r="DAR323" s="8"/>
      <c r="DAS323" s="8"/>
      <c r="DAT323" s="8"/>
      <c r="DAU323" s="8"/>
      <c r="DAV323" s="8"/>
      <c r="DAW323" s="8"/>
      <c r="DAX323" s="8"/>
      <c r="DAY323" s="8"/>
      <c r="DAZ323" s="8"/>
      <c r="DBA323" s="8"/>
      <c r="DBB323" s="8"/>
      <c r="DBC323" s="8"/>
      <c r="DBD323" s="8"/>
      <c r="DBE323" s="8"/>
      <c r="DBF323" s="8"/>
      <c r="DBG323" s="8"/>
      <c r="DBH323" s="8"/>
      <c r="DBI323" s="8"/>
      <c r="DBJ323" s="8"/>
      <c r="DBK323" s="8"/>
      <c r="DBL323" s="8"/>
      <c r="DBM323" s="8"/>
      <c r="DBN323" s="8"/>
      <c r="DBO323" s="8"/>
      <c r="DBP323" s="8"/>
      <c r="DBQ323" s="8"/>
      <c r="DBR323" s="8"/>
      <c r="DBS323" s="8"/>
      <c r="DBT323" s="8"/>
      <c r="DBU323" s="8"/>
      <c r="DBV323" s="8"/>
      <c r="DBW323" s="8"/>
      <c r="DBX323" s="8"/>
      <c r="DBY323" s="8"/>
      <c r="DBZ323" s="8"/>
      <c r="DCA323" s="8"/>
      <c r="DCB323" s="8"/>
      <c r="DCC323" s="8"/>
      <c r="DCD323" s="8"/>
      <c r="DCE323" s="8"/>
      <c r="DCF323" s="8"/>
      <c r="DCG323" s="8"/>
      <c r="DCH323" s="8"/>
      <c r="DCI323" s="8"/>
      <c r="DCJ323" s="8"/>
      <c r="DCK323" s="8"/>
      <c r="DCL323" s="8"/>
      <c r="DCM323" s="8"/>
      <c r="DCN323" s="8"/>
      <c r="DCO323" s="8"/>
      <c r="DCP323" s="8"/>
      <c r="DCQ323" s="8"/>
      <c r="DCR323" s="8"/>
      <c r="DCS323" s="8"/>
      <c r="DCT323" s="8"/>
      <c r="DCU323" s="8"/>
      <c r="DCV323" s="8"/>
      <c r="DCW323" s="8"/>
      <c r="DCX323" s="8"/>
      <c r="DCY323" s="8"/>
      <c r="DCZ323" s="8"/>
      <c r="DDA323" s="8"/>
      <c r="DDB323" s="8"/>
      <c r="DDC323" s="8"/>
      <c r="DDD323" s="8"/>
      <c r="DDE323" s="8"/>
      <c r="DDF323" s="8"/>
      <c r="DDG323" s="8"/>
      <c r="DDH323" s="8"/>
      <c r="DDI323" s="8"/>
      <c r="DDJ323" s="8"/>
      <c r="DDK323" s="8"/>
      <c r="DDL323" s="8"/>
      <c r="DDM323" s="8"/>
      <c r="DDN323" s="8"/>
      <c r="DDO323" s="8"/>
      <c r="DDP323" s="8"/>
      <c r="DDQ323" s="8"/>
      <c r="DDR323" s="8"/>
      <c r="DDS323" s="8"/>
      <c r="DDT323" s="8"/>
      <c r="DDU323" s="8"/>
      <c r="DDV323" s="8"/>
      <c r="DDW323" s="8"/>
      <c r="DDX323" s="8"/>
      <c r="DDY323" s="8"/>
      <c r="DDZ323" s="8"/>
      <c r="DEA323" s="8"/>
      <c r="DEB323" s="8"/>
      <c r="DEC323" s="8"/>
      <c r="DED323" s="8"/>
      <c r="DEE323" s="8"/>
      <c r="DEF323" s="8"/>
      <c r="DEG323" s="8"/>
      <c r="DEH323" s="8"/>
      <c r="DEI323" s="8"/>
      <c r="DEJ323" s="8"/>
      <c r="DEK323" s="8"/>
      <c r="DEL323" s="8"/>
      <c r="DEM323" s="8"/>
      <c r="DEN323" s="8"/>
      <c r="DEO323" s="8"/>
      <c r="DEP323" s="8"/>
      <c r="DEQ323" s="8"/>
      <c r="DER323" s="8"/>
      <c r="DES323" s="8"/>
      <c r="DET323" s="8"/>
      <c r="DEU323" s="8"/>
      <c r="DEV323" s="8"/>
      <c r="DEW323" s="8"/>
      <c r="DEX323" s="8"/>
      <c r="DEY323" s="8"/>
      <c r="DEZ323" s="8"/>
      <c r="DFA323" s="8"/>
      <c r="DFB323" s="8"/>
      <c r="DFC323" s="8"/>
      <c r="DFD323" s="8"/>
      <c r="DFE323" s="8"/>
      <c r="DFF323" s="8"/>
      <c r="DFG323" s="8"/>
      <c r="DFH323" s="8"/>
      <c r="DFI323" s="8"/>
      <c r="DFJ323" s="8"/>
      <c r="DFK323" s="8"/>
      <c r="DFL323" s="8"/>
      <c r="DFM323" s="8"/>
      <c r="DFN323" s="8"/>
      <c r="DFO323" s="8"/>
      <c r="DFP323" s="8"/>
      <c r="DFQ323" s="8"/>
      <c r="DFR323" s="8"/>
      <c r="DFS323" s="8"/>
      <c r="DFT323" s="8"/>
      <c r="DFU323" s="8"/>
      <c r="DFV323" s="8"/>
      <c r="DFW323" s="8"/>
      <c r="DFX323" s="8"/>
      <c r="DFY323" s="8"/>
      <c r="DFZ323" s="8"/>
      <c r="DGA323" s="8"/>
      <c r="DGB323" s="8"/>
      <c r="DGC323" s="8"/>
      <c r="DGD323" s="8"/>
      <c r="DGE323" s="8"/>
      <c r="DGF323" s="8"/>
      <c r="DGG323" s="8"/>
      <c r="DGH323" s="8"/>
      <c r="DGI323" s="8"/>
      <c r="DGJ323" s="8"/>
      <c r="DGK323" s="8"/>
      <c r="DGL323" s="8"/>
      <c r="DGM323" s="8"/>
      <c r="DGN323" s="8"/>
      <c r="DGO323" s="8"/>
      <c r="DGP323" s="8"/>
      <c r="DGQ323" s="8"/>
      <c r="DGR323" s="8"/>
      <c r="DGS323" s="8"/>
      <c r="DGT323" s="8"/>
      <c r="DGU323" s="8"/>
      <c r="DGV323" s="8"/>
      <c r="DGW323" s="8"/>
      <c r="DGX323" s="8"/>
      <c r="DGY323" s="8"/>
      <c r="DGZ323" s="8"/>
      <c r="DHA323" s="8"/>
      <c r="DHB323" s="8"/>
      <c r="DHC323" s="8"/>
      <c r="DHD323" s="8"/>
      <c r="DHE323" s="8"/>
      <c r="DHF323" s="8"/>
      <c r="DHG323" s="8"/>
      <c r="DHH323" s="8"/>
      <c r="DHI323" s="8"/>
      <c r="DHJ323" s="8"/>
      <c r="DHK323" s="8"/>
      <c r="DHL323" s="8"/>
      <c r="DHM323" s="8"/>
      <c r="DHN323" s="8"/>
      <c r="DHO323" s="8"/>
      <c r="DHP323" s="8"/>
      <c r="DHQ323" s="8"/>
      <c r="DHR323" s="8"/>
      <c r="DHS323" s="8"/>
      <c r="DHT323" s="8"/>
      <c r="DHU323" s="8"/>
      <c r="DHV323" s="8"/>
      <c r="DHW323" s="8"/>
      <c r="DHX323" s="8"/>
      <c r="DHY323" s="8"/>
      <c r="DHZ323" s="8"/>
      <c r="DIA323" s="8"/>
      <c r="DIB323" s="8"/>
      <c r="DIC323" s="8"/>
      <c r="DID323" s="8"/>
      <c r="DIE323" s="8"/>
      <c r="DIF323" s="8"/>
      <c r="DIG323" s="8"/>
      <c r="DIH323" s="8"/>
      <c r="DII323" s="8"/>
      <c r="DIJ323" s="8"/>
      <c r="DIK323" s="8"/>
      <c r="DIL323" s="8"/>
      <c r="DIM323" s="8"/>
      <c r="DIN323" s="8"/>
      <c r="DIO323" s="8"/>
      <c r="DIP323" s="8"/>
      <c r="DIQ323" s="8"/>
      <c r="DIR323" s="8"/>
      <c r="DIS323" s="8"/>
      <c r="DIT323" s="8"/>
      <c r="DIU323" s="8"/>
      <c r="DIV323" s="8"/>
      <c r="DIW323" s="8"/>
      <c r="DIX323" s="8"/>
      <c r="DIY323" s="8"/>
      <c r="DIZ323" s="8"/>
      <c r="DJA323" s="8"/>
      <c r="DJB323" s="8"/>
      <c r="DJC323" s="8"/>
      <c r="DJD323" s="8"/>
      <c r="DJE323" s="8"/>
      <c r="DJF323" s="8"/>
      <c r="DJG323" s="8"/>
      <c r="DJH323" s="8"/>
      <c r="DJI323" s="8"/>
      <c r="DJJ323" s="8"/>
      <c r="DJK323" s="8"/>
      <c r="DJL323" s="8"/>
      <c r="DJM323" s="8"/>
      <c r="DJN323" s="8"/>
      <c r="DJO323" s="8"/>
      <c r="DJP323" s="8"/>
      <c r="DJQ323" s="8"/>
      <c r="DJR323" s="8"/>
      <c r="DJS323" s="8"/>
      <c r="DJT323" s="8"/>
      <c r="DJU323" s="8"/>
      <c r="DJV323" s="8"/>
      <c r="DJW323" s="8"/>
      <c r="DJX323" s="8"/>
      <c r="DJY323" s="8"/>
      <c r="DJZ323" s="8"/>
      <c r="DKA323" s="8"/>
      <c r="DKB323" s="8"/>
      <c r="DKC323" s="8"/>
      <c r="DKD323" s="8"/>
      <c r="DKE323" s="8"/>
      <c r="DKF323" s="8"/>
      <c r="DKG323" s="8"/>
      <c r="DKH323" s="8"/>
      <c r="DKI323" s="8"/>
      <c r="DKJ323" s="8"/>
      <c r="DKK323" s="8"/>
      <c r="DKL323" s="8"/>
      <c r="DKM323" s="8"/>
      <c r="DKN323" s="8"/>
      <c r="DKO323" s="8"/>
      <c r="DKP323" s="8"/>
      <c r="DKQ323" s="8"/>
      <c r="DKR323" s="8"/>
      <c r="DKS323" s="8"/>
      <c r="DKT323" s="8"/>
      <c r="DKU323" s="8"/>
      <c r="DKV323" s="8"/>
      <c r="DKW323" s="8"/>
      <c r="DKX323" s="8"/>
      <c r="DKY323" s="8"/>
      <c r="DKZ323" s="8"/>
      <c r="DLA323" s="8"/>
      <c r="DLB323" s="8"/>
      <c r="DLC323" s="8"/>
      <c r="DLD323" s="8"/>
      <c r="DLE323" s="8"/>
      <c r="DLF323" s="8"/>
      <c r="DLG323" s="8"/>
      <c r="DLH323" s="8"/>
      <c r="DLI323" s="8"/>
      <c r="DLJ323" s="8"/>
      <c r="DLK323" s="8"/>
      <c r="DLL323" s="8"/>
      <c r="DLM323" s="8"/>
      <c r="DLN323" s="8"/>
      <c r="DLO323" s="8"/>
      <c r="DLP323" s="8"/>
      <c r="DLQ323" s="8"/>
      <c r="DLR323" s="8"/>
      <c r="DLS323" s="8"/>
      <c r="DLT323" s="8"/>
      <c r="DLU323" s="8"/>
      <c r="DLV323" s="8"/>
      <c r="DLW323" s="8"/>
      <c r="DLX323" s="8"/>
      <c r="DLY323" s="8"/>
      <c r="DLZ323" s="8"/>
      <c r="DMA323" s="8"/>
      <c r="DMB323" s="8"/>
      <c r="DMC323" s="8"/>
      <c r="DMD323" s="8"/>
      <c r="DME323" s="8"/>
      <c r="DMF323" s="8"/>
      <c r="DMG323" s="8"/>
      <c r="DMH323" s="8"/>
      <c r="DMI323" s="8"/>
      <c r="DMJ323" s="8"/>
      <c r="DMK323" s="8"/>
      <c r="DML323" s="8"/>
      <c r="DMM323" s="8"/>
      <c r="DMN323" s="8"/>
      <c r="DMO323" s="8"/>
      <c r="DMP323" s="8"/>
      <c r="DMQ323" s="8"/>
      <c r="DMR323" s="8"/>
      <c r="DMS323" s="8"/>
      <c r="DMT323" s="8"/>
      <c r="DMU323" s="8"/>
      <c r="DMV323" s="8"/>
      <c r="DMW323" s="8"/>
      <c r="DMX323" s="8"/>
      <c r="DMY323" s="8"/>
      <c r="DMZ323" s="8"/>
      <c r="DNA323" s="8"/>
      <c r="DNB323" s="8"/>
      <c r="DNC323" s="8"/>
      <c r="DND323" s="8"/>
      <c r="DNE323" s="8"/>
      <c r="DNF323" s="8"/>
      <c r="DNG323" s="8"/>
      <c r="DNH323" s="8"/>
      <c r="DNI323" s="8"/>
      <c r="DNJ323" s="8"/>
      <c r="DNK323" s="8"/>
      <c r="DNL323" s="8"/>
      <c r="DNM323" s="8"/>
      <c r="DNN323" s="8"/>
      <c r="DNO323" s="8"/>
      <c r="DNP323" s="8"/>
      <c r="DNQ323" s="8"/>
      <c r="DNR323" s="8"/>
      <c r="DNS323" s="8"/>
      <c r="DNT323" s="8"/>
      <c r="DNU323" s="8"/>
      <c r="DNV323" s="8"/>
      <c r="DNW323" s="8"/>
      <c r="DNX323" s="8"/>
      <c r="DNY323" s="8"/>
      <c r="DNZ323" s="8"/>
      <c r="DOA323" s="8"/>
      <c r="DOB323" s="8"/>
      <c r="DOC323" s="8"/>
      <c r="DOD323" s="8"/>
      <c r="DOE323" s="8"/>
      <c r="DOF323" s="8"/>
      <c r="DOG323" s="8"/>
      <c r="DOH323" s="8"/>
      <c r="DOI323" s="8"/>
      <c r="DOJ323" s="8"/>
      <c r="DOK323" s="8"/>
      <c r="DOL323" s="8"/>
      <c r="DOM323" s="8"/>
      <c r="DON323" s="8"/>
      <c r="DOO323" s="8"/>
      <c r="DOP323" s="8"/>
      <c r="DOQ323" s="8"/>
      <c r="DOR323" s="8"/>
      <c r="DOS323" s="8"/>
      <c r="DOT323" s="8"/>
      <c r="DOU323" s="8"/>
      <c r="DOV323" s="8"/>
      <c r="DOW323" s="8"/>
      <c r="DOX323" s="8"/>
      <c r="DOY323" s="8"/>
      <c r="DOZ323" s="8"/>
      <c r="DPA323" s="8"/>
      <c r="DPB323" s="8"/>
      <c r="DPC323" s="8"/>
      <c r="DPD323" s="8"/>
      <c r="DPE323" s="8"/>
      <c r="DPF323" s="8"/>
      <c r="DPG323" s="8"/>
      <c r="DPH323" s="8"/>
      <c r="DPI323" s="8"/>
      <c r="DPJ323" s="8"/>
      <c r="DPK323" s="8"/>
      <c r="DPL323" s="8"/>
      <c r="DPM323" s="8"/>
      <c r="DPN323" s="8"/>
      <c r="DPO323" s="8"/>
      <c r="DPP323" s="8"/>
      <c r="DPQ323" s="8"/>
      <c r="DPR323" s="8"/>
      <c r="DPS323" s="8"/>
      <c r="DPT323" s="8"/>
      <c r="DPU323" s="8"/>
      <c r="DPV323" s="8"/>
      <c r="DPW323" s="8"/>
      <c r="DPX323" s="8"/>
      <c r="DPY323" s="8"/>
      <c r="DPZ323" s="8"/>
      <c r="DQA323" s="8"/>
      <c r="DQB323" s="8"/>
      <c r="DQC323" s="8"/>
      <c r="DQD323" s="8"/>
      <c r="DQE323" s="8"/>
      <c r="DQF323" s="8"/>
      <c r="DQG323" s="8"/>
      <c r="DQH323" s="8"/>
      <c r="DQI323" s="8"/>
      <c r="DQJ323" s="8"/>
      <c r="DQK323" s="8"/>
      <c r="DQL323" s="8"/>
      <c r="DQM323" s="8"/>
      <c r="DQN323" s="8"/>
      <c r="DQO323" s="8"/>
      <c r="DQP323" s="8"/>
      <c r="DQQ323" s="8"/>
      <c r="DQR323" s="8"/>
      <c r="DQS323" s="8"/>
      <c r="DQT323" s="8"/>
      <c r="DQU323" s="8"/>
      <c r="DQV323" s="8"/>
      <c r="DQW323" s="8"/>
      <c r="DQX323" s="8"/>
      <c r="DQY323" s="8"/>
      <c r="DQZ323" s="8"/>
      <c r="DRA323" s="8"/>
      <c r="DRB323" s="8"/>
      <c r="DRC323" s="8"/>
      <c r="DRD323" s="8"/>
      <c r="DRE323" s="8"/>
      <c r="DRF323" s="8"/>
      <c r="DRG323" s="8"/>
      <c r="DRH323" s="8"/>
      <c r="DRI323" s="8"/>
      <c r="DRJ323" s="8"/>
      <c r="DRK323" s="8"/>
      <c r="DRL323" s="8"/>
      <c r="DRM323" s="8"/>
      <c r="DRN323" s="8"/>
      <c r="DRO323" s="8"/>
      <c r="DRP323" s="8"/>
      <c r="DRQ323" s="8"/>
      <c r="DRR323" s="8"/>
      <c r="DRS323" s="8"/>
      <c r="DRT323" s="8"/>
      <c r="DRU323" s="8"/>
      <c r="DRV323" s="8"/>
      <c r="DRW323" s="8"/>
      <c r="DRX323" s="8"/>
      <c r="DRY323" s="8"/>
      <c r="DRZ323" s="8"/>
      <c r="DSA323" s="8"/>
      <c r="DSB323" s="8"/>
      <c r="DSC323" s="8"/>
      <c r="DSD323" s="8"/>
      <c r="DSE323" s="8"/>
      <c r="DSF323" s="8"/>
      <c r="DSG323" s="8"/>
      <c r="DSH323" s="8"/>
      <c r="DSI323" s="8"/>
      <c r="DSJ323" s="8"/>
      <c r="DSK323" s="8"/>
      <c r="DSL323" s="8"/>
      <c r="DSM323" s="8"/>
      <c r="DSN323" s="8"/>
      <c r="DSO323" s="8"/>
      <c r="DSP323" s="8"/>
      <c r="DSQ323" s="8"/>
      <c r="DSR323" s="8"/>
      <c r="DSS323" s="8"/>
      <c r="DST323" s="8"/>
      <c r="DSU323" s="8"/>
      <c r="DSV323" s="8"/>
      <c r="DSW323" s="8"/>
      <c r="DSX323" s="8"/>
      <c r="DSY323" s="8"/>
      <c r="DSZ323" s="8"/>
      <c r="DTA323" s="8"/>
      <c r="DTB323" s="8"/>
      <c r="DTC323" s="8"/>
      <c r="DTD323" s="8"/>
      <c r="DTE323" s="8"/>
      <c r="DTF323" s="8"/>
      <c r="DTG323" s="8"/>
      <c r="DTH323" s="8"/>
      <c r="DTI323" s="8"/>
      <c r="DTJ323" s="8"/>
      <c r="DTK323" s="8"/>
      <c r="DTL323" s="8"/>
      <c r="DTM323" s="8"/>
      <c r="DTN323" s="8"/>
      <c r="DTO323" s="8"/>
      <c r="DTP323" s="8"/>
      <c r="DTQ323" s="8"/>
      <c r="DTR323" s="8"/>
      <c r="DTS323" s="8"/>
      <c r="DTT323" s="8"/>
      <c r="DTU323" s="8"/>
      <c r="DTV323" s="8"/>
      <c r="DTW323" s="8"/>
      <c r="DTX323" s="8"/>
      <c r="DTY323" s="8"/>
      <c r="DTZ323" s="8"/>
      <c r="DUA323" s="8"/>
      <c r="DUB323" s="8"/>
      <c r="DUC323" s="8"/>
      <c r="DUD323" s="8"/>
      <c r="DUE323" s="8"/>
      <c r="DUF323" s="8"/>
      <c r="DUG323" s="8"/>
      <c r="DUH323" s="8"/>
      <c r="DUI323" s="8"/>
      <c r="DUJ323" s="8"/>
      <c r="DUK323" s="8"/>
      <c r="DUL323" s="8"/>
      <c r="DUM323" s="8"/>
      <c r="DUN323" s="8"/>
      <c r="DUO323" s="8"/>
      <c r="DUP323" s="8"/>
      <c r="DUQ323" s="8"/>
      <c r="DUR323" s="8"/>
      <c r="DUS323" s="8"/>
      <c r="DUT323" s="8"/>
      <c r="DUU323" s="8"/>
      <c r="DUV323" s="8"/>
      <c r="DUW323" s="8"/>
      <c r="DUX323" s="8"/>
      <c r="DUY323" s="8"/>
      <c r="DUZ323" s="8"/>
      <c r="DVA323" s="8"/>
      <c r="DVB323" s="8"/>
      <c r="DVC323" s="8"/>
      <c r="DVD323" s="8"/>
      <c r="DVE323" s="8"/>
      <c r="DVF323" s="8"/>
      <c r="DVG323" s="8"/>
      <c r="DVH323" s="8"/>
      <c r="DVI323" s="8"/>
      <c r="DVJ323" s="8"/>
      <c r="DVK323" s="8"/>
      <c r="DVL323" s="8"/>
      <c r="DVM323" s="8"/>
      <c r="DVN323" s="8"/>
      <c r="DVO323" s="8"/>
      <c r="DVP323" s="8"/>
      <c r="DVQ323" s="8"/>
      <c r="DVR323" s="8"/>
      <c r="DVS323" s="8"/>
      <c r="DVT323" s="8"/>
      <c r="DVU323" s="8"/>
      <c r="DVV323" s="8"/>
      <c r="DVW323" s="8"/>
      <c r="DVX323" s="8"/>
      <c r="DVY323" s="8"/>
      <c r="DVZ323" s="8"/>
      <c r="DWA323" s="8"/>
      <c r="DWB323" s="8"/>
      <c r="DWC323" s="8"/>
      <c r="DWD323" s="8"/>
      <c r="DWE323" s="8"/>
      <c r="DWF323" s="8"/>
      <c r="DWG323" s="8"/>
      <c r="DWH323" s="8"/>
      <c r="DWI323" s="8"/>
      <c r="DWJ323" s="8"/>
      <c r="DWK323" s="8"/>
      <c r="DWL323" s="8"/>
      <c r="DWM323" s="8"/>
      <c r="DWN323" s="8"/>
      <c r="DWO323" s="8"/>
      <c r="DWP323" s="8"/>
      <c r="DWQ323" s="8"/>
      <c r="DWR323" s="8"/>
      <c r="DWS323" s="8"/>
      <c r="DWT323" s="8"/>
      <c r="DWU323" s="8"/>
      <c r="DWV323" s="8"/>
      <c r="DWW323" s="8"/>
      <c r="DWX323" s="8"/>
      <c r="DWY323" s="8"/>
      <c r="DWZ323" s="8"/>
      <c r="DXA323" s="8"/>
      <c r="DXB323" s="8"/>
      <c r="DXC323" s="8"/>
      <c r="DXD323" s="8"/>
      <c r="DXE323" s="8"/>
      <c r="DXF323" s="8"/>
      <c r="DXG323" s="8"/>
      <c r="DXH323" s="8"/>
      <c r="DXI323" s="8"/>
      <c r="DXJ323" s="8"/>
      <c r="DXK323" s="8"/>
      <c r="DXL323" s="8"/>
      <c r="DXM323" s="8"/>
      <c r="DXN323" s="8"/>
      <c r="DXO323" s="8"/>
      <c r="DXP323" s="8"/>
      <c r="DXQ323" s="8"/>
      <c r="DXR323" s="8"/>
      <c r="DXS323" s="8"/>
      <c r="DXT323" s="8"/>
      <c r="DXU323" s="8"/>
      <c r="DXV323" s="8"/>
      <c r="DXW323" s="8"/>
      <c r="DXX323" s="8"/>
      <c r="DXY323" s="8"/>
      <c r="DXZ323" s="8"/>
      <c r="DYA323" s="8"/>
      <c r="DYB323" s="8"/>
      <c r="DYC323" s="8"/>
      <c r="DYD323" s="8"/>
      <c r="DYE323" s="8"/>
      <c r="DYF323" s="8"/>
      <c r="DYG323" s="8"/>
      <c r="DYH323" s="8"/>
      <c r="DYI323" s="8"/>
      <c r="DYJ323" s="8"/>
      <c r="DYK323" s="8"/>
      <c r="DYL323" s="8"/>
      <c r="DYM323" s="8"/>
      <c r="DYN323" s="8"/>
      <c r="DYO323" s="8"/>
      <c r="DYP323" s="8"/>
      <c r="DYQ323" s="8"/>
      <c r="DYR323" s="8"/>
      <c r="DYS323" s="8"/>
      <c r="DYT323" s="8"/>
      <c r="DYU323" s="8"/>
      <c r="DYV323" s="8"/>
      <c r="DYW323" s="8"/>
      <c r="DYX323" s="8"/>
      <c r="DYY323" s="8"/>
      <c r="DYZ323" s="8"/>
      <c r="DZA323" s="8"/>
      <c r="DZB323" s="8"/>
      <c r="DZC323" s="8"/>
      <c r="DZD323" s="8"/>
      <c r="DZE323" s="8"/>
      <c r="DZF323" s="8"/>
      <c r="DZG323" s="8"/>
      <c r="DZH323" s="8"/>
      <c r="DZI323" s="8"/>
      <c r="DZJ323" s="8"/>
      <c r="DZK323" s="8"/>
      <c r="DZL323" s="8"/>
      <c r="DZM323" s="8"/>
      <c r="DZN323" s="8"/>
      <c r="DZO323" s="8"/>
      <c r="DZP323" s="8"/>
      <c r="DZQ323" s="8"/>
      <c r="DZR323" s="8"/>
      <c r="DZS323" s="8"/>
      <c r="DZT323" s="8"/>
      <c r="DZU323" s="8"/>
      <c r="DZV323" s="8"/>
      <c r="DZW323" s="8"/>
      <c r="DZX323" s="8"/>
      <c r="DZY323" s="8"/>
      <c r="DZZ323" s="8"/>
      <c r="EAA323" s="8"/>
      <c r="EAB323" s="8"/>
      <c r="EAC323" s="8"/>
      <c r="EAD323" s="8"/>
      <c r="EAE323" s="8"/>
      <c r="EAF323" s="8"/>
      <c r="EAG323" s="8"/>
      <c r="EAH323" s="8"/>
      <c r="EAI323" s="8"/>
      <c r="EAJ323" s="8"/>
      <c r="EAK323" s="8"/>
      <c r="EAL323" s="8"/>
      <c r="EAM323" s="8"/>
      <c r="EAN323" s="8"/>
      <c r="EAO323" s="8"/>
      <c r="EAP323" s="8"/>
      <c r="EAQ323" s="8"/>
      <c r="EAR323" s="8"/>
      <c r="EAS323" s="8"/>
      <c r="EAT323" s="8"/>
      <c r="EAU323" s="8"/>
      <c r="EAV323" s="8"/>
      <c r="EAW323" s="8"/>
      <c r="EAX323" s="8"/>
      <c r="EAY323" s="8"/>
      <c r="EAZ323" s="8"/>
      <c r="EBA323" s="8"/>
      <c r="EBB323" s="8"/>
      <c r="EBC323" s="8"/>
      <c r="EBD323" s="8"/>
      <c r="EBE323" s="8"/>
      <c r="EBF323" s="8"/>
      <c r="EBG323" s="8"/>
      <c r="EBH323" s="8"/>
      <c r="EBI323" s="8"/>
      <c r="EBJ323" s="8"/>
      <c r="EBK323" s="8"/>
      <c r="EBL323" s="8"/>
      <c r="EBM323" s="8"/>
      <c r="EBN323" s="8"/>
      <c r="EBO323" s="8"/>
      <c r="EBP323" s="8"/>
      <c r="EBQ323" s="8"/>
      <c r="EBR323" s="8"/>
      <c r="EBS323" s="8"/>
      <c r="EBT323" s="8"/>
      <c r="EBU323" s="8"/>
      <c r="EBV323" s="8"/>
      <c r="EBW323" s="8"/>
      <c r="EBX323" s="8"/>
      <c r="EBY323" s="8"/>
      <c r="EBZ323" s="8"/>
      <c r="ECA323" s="8"/>
      <c r="ECB323" s="8"/>
      <c r="ECC323" s="8"/>
      <c r="ECD323" s="8"/>
      <c r="ECE323" s="8"/>
      <c r="ECF323" s="8"/>
      <c r="ECG323" s="8"/>
      <c r="ECH323" s="8"/>
      <c r="ECI323" s="8"/>
      <c r="ECJ323" s="8"/>
      <c r="ECK323" s="8"/>
      <c r="ECL323" s="8"/>
      <c r="ECM323" s="8"/>
      <c r="ECN323" s="8"/>
      <c r="ECO323" s="8"/>
      <c r="ECP323" s="8"/>
      <c r="ECQ323" s="8"/>
      <c r="ECR323" s="8"/>
      <c r="ECS323" s="8"/>
      <c r="ECT323" s="8"/>
      <c r="ECU323" s="8"/>
      <c r="ECV323" s="8"/>
      <c r="ECW323" s="8"/>
      <c r="ECX323" s="8"/>
      <c r="ECY323" s="8"/>
      <c r="ECZ323" s="8"/>
      <c r="EDA323" s="8"/>
      <c r="EDB323" s="8"/>
      <c r="EDC323" s="8"/>
      <c r="EDD323" s="8"/>
      <c r="EDE323" s="8"/>
      <c r="EDF323" s="8"/>
      <c r="EDG323" s="8"/>
      <c r="EDH323" s="8"/>
      <c r="EDI323" s="8"/>
      <c r="EDJ323" s="8"/>
      <c r="EDK323" s="8"/>
      <c r="EDL323" s="8"/>
      <c r="EDM323" s="8"/>
      <c r="EDN323" s="8"/>
      <c r="EDO323" s="8"/>
      <c r="EDP323" s="8"/>
      <c r="EDQ323" s="8"/>
      <c r="EDR323" s="8"/>
      <c r="EDS323" s="8"/>
      <c r="EDT323" s="8"/>
      <c r="EDU323" s="8"/>
      <c r="EDV323" s="8"/>
      <c r="EDW323" s="8"/>
      <c r="EDX323" s="8"/>
      <c r="EDY323" s="8"/>
      <c r="EDZ323" s="8"/>
      <c r="EEA323" s="8"/>
      <c r="EEB323" s="8"/>
      <c r="EEC323" s="8"/>
      <c r="EED323" s="8"/>
      <c r="EEE323" s="8"/>
      <c r="EEF323" s="8"/>
      <c r="EEG323" s="8"/>
      <c r="EEH323" s="8"/>
      <c r="EEI323" s="8"/>
      <c r="EEJ323" s="8"/>
      <c r="EEK323" s="8"/>
      <c r="EEL323" s="8"/>
      <c r="EEM323" s="8"/>
      <c r="EEN323" s="8"/>
      <c r="EEO323" s="8"/>
      <c r="EEP323" s="8"/>
      <c r="EEQ323" s="8"/>
      <c r="EER323" s="8"/>
      <c r="EES323" s="8"/>
      <c r="EET323" s="8"/>
      <c r="EEU323" s="8"/>
      <c r="EEV323" s="8"/>
      <c r="EEW323" s="8"/>
      <c r="EEX323" s="8"/>
      <c r="EEY323" s="8"/>
      <c r="EEZ323" s="8"/>
      <c r="EFA323" s="8"/>
      <c r="EFB323" s="8"/>
      <c r="EFC323" s="8"/>
      <c r="EFD323" s="8"/>
      <c r="EFE323" s="8"/>
      <c r="EFF323" s="8"/>
      <c r="EFG323" s="8"/>
      <c r="EFH323" s="8"/>
      <c r="EFI323" s="8"/>
      <c r="EFJ323" s="8"/>
      <c r="EFK323" s="8"/>
      <c r="EFL323" s="8"/>
      <c r="EFM323" s="8"/>
      <c r="EFN323" s="8"/>
      <c r="EFO323" s="8"/>
      <c r="EFP323" s="8"/>
      <c r="EFQ323" s="8"/>
      <c r="EFR323" s="8"/>
      <c r="EFS323" s="8"/>
      <c r="EFT323" s="8"/>
      <c r="EFU323" s="8"/>
      <c r="EFV323" s="8"/>
      <c r="EFW323" s="8"/>
      <c r="EFX323" s="8"/>
      <c r="EFY323" s="8"/>
      <c r="EFZ323" s="8"/>
      <c r="EGA323" s="8"/>
      <c r="EGB323" s="8"/>
      <c r="EGC323" s="8"/>
      <c r="EGD323" s="8"/>
      <c r="EGE323" s="8"/>
      <c r="EGF323" s="8"/>
      <c r="EGG323" s="8"/>
      <c r="EGH323" s="8"/>
      <c r="EGI323" s="8"/>
      <c r="EGJ323" s="8"/>
      <c r="EGK323" s="8"/>
      <c r="EGL323" s="8"/>
      <c r="EGM323" s="8"/>
      <c r="EGN323" s="8"/>
      <c r="EGO323" s="8"/>
      <c r="EGP323" s="8"/>
      <c r="EGQ323" s="8"/>
      <c r="EGR323" s="8"/>
      <c r="EGS323" s="8"/>
      <c r="EGT323" s="8"/>
      <c r="EGU323" s="8"/>
      <c r="EGV323" s="8"/>
      <c r="EGW323" s="8"/>
      <c r="EGX323" s="8"/>
      <c r="EGY323" s="8"/>
      <c r="EGZ323" s="8"/>
      <c r="EHA323" s="8"/>
      <c r="EHB323" s="8"/>
      <c r="EHC323" s="8"/>
      <c r="EHD323" s="8"/>
      <c r="EHE323" s="8"/>
      <c r="EHF323" s="8"/>
      <c r="EHG323" s="8"/>
      <c r="EHH323" s="8"/>
      <c r="EHI323" s="8"/>
      <c r="EHJ323" s="8"/>
      <c r="EHK323" s="8"/>
      <c r="EHL323" s="8"/>
      <c r="EHM323" s="8"/>
      <c r="EHN323" s="8"/>
      <c r="EHO323" s="8"/>
      <c r="EHP323" s="8"/>
      <c r="EHQ323" s="8"/>
      <c r="EHR323" s="8"/>
      <c r="EHS323" s="8"/>
      <c r="EHT323" s="8"/>
      <c r="EHU323" s="8"/>
      <c r="EHV323" s="8"/>
      <c r="EHW323" s="8"/>
      <c r="EHX323" s="8"/>
      <c r="EHY323" s="8"/>
      <c r="EHZ323" s="8"/>
      <c r="EIA323" s="8"/>
      <c r="EIB323" s="8"/>
      <c r="EIC323" s="8"/>
      <c r="EID323" s="8"/>
      <c r="EIE323" s="8"/>
      <c r="EIF323" s="8"/>
      <c r="EIG323" s="8"/>
      <c r="EIH323" s="8"/>
      <c r="EII323" s="8"/>
      <c r="EIJ323" s="8"/>
      <c r="EIK323" s="8"/>
      <c r="EIL323" s="8"/>
      <c r="EIM323" s="8"/>
      <c r="EIN323" s="8"/>
      <c r="EIO323" s="8"/>
      <c r="EIP323" s="8"/>
      <c r="EIQ323" s="8"/>
      <c r="EIR323" s="8"/>
      <c r="EIS323" s="8"/>
      <c r="EIT323" s="8"/>
      <c r="EIU323" s="8"/>
      <c r="EIV323" s="8"/>
      <c r="EIW323" s="8"/>
      <c r="EIX323" s="8"/>
      <c r="EIY323" s="8"/>
      <c r="EIZ323" s="8"/>
      <c r="EJA323" s="8"/>
      <c r="EJB323" s="8"/>
      <c r="EJC323" s="8"/>
      <c r="EJD323" s="8"/>
      <c r="EJE323" s="8"/>
      <c r="EJF323" s="8"/>
      <c r="EJG323" s="8"/>
      <c r="EJH323" s="8"/>
      <c r="EJI323" s="8"/>
      <c r="EJJ323" s="8"/>
      <c r="EJK323" s="8"/>
      <c r="EJL323" s="8"/>
      <c r="EJM323" s="8"/>
      <c r="EJN323" s="8"/>
      <c r="EJO323" s="8"/>
      <c r="EJP323" s="8"/>
      <c r="EJQ323" s="8"/>
      <c r="EJR323" s="8"/>
      <c r="EJS323" s="8"/>
      <c r="EJT323" s="8"/>
      <c r="EJU323" s="8"/>
      <c r="EJV323" s="8"/>
      <c r="EJW323" s="8"/>
      <c r="EJX323" s="8"/>
      <c r="EJY323" s="8"/>
      <c r="EJZ323" s="8"/>
      <c r="EKA323" s="8"/>
      <c r="EKB323" s="8"/>
      <c r="EKC323" s="8"/>
      <c r="EKD323" s="8"/>
      <c r="EKE323" s="8"/>
      <c r="EKF323" s="8"/>
      <c r="EKG323" s="8"/>
      <c r="EKH323" s="8"/>
      <c r="EKI323" s="8"/>
      <c r="EKJ323" s="8"/>
      <c r="EKK323" s="8"/>
      <c r="EKL323" s="8"/>
      <c r="EKM323" s="8"/>
      <c r="EKN323" s="8"/>
      <c r="EKO323" s="8"/>
      <c r="EKP323" s="8"/>
      <c r="EKQ323" s="8"/>
      <c r="EKR323" s="8"/>
      <c r="EKS323" s="8"/>
      <c r="EKT323" s="8"/>
      <c r="EKU323" s="8"/>
      <c r="EKV323" s="8"/>
      <c r="EKW323" s="8"/>
      <c r="EKX323" s="8"/>
      <c r="EKY323" s="8"/>
      <c r="EKZ323" s="8"/>
      <c r="ELA323" s="8"/>
      <c r="ELB323" s="8"/>
      <c r="ELC323" s="8"/>
      <c r="ELD323" s="8"/>
      <c r="ELE323" s="8"/>
      <c r="ELF323" s="8"/>
      <c r="ELG323" s="8"/>
      <c r="ELH323" s="8"/>
      <c r="ELI323" s="8"/>
      <c r="ELJ323" s="8"/>
      <c r="ELK323" s="8"/>
      <c r="ELL323" s="8"/>
      <c r="ELM323" s="8"/>
      <c r="ELN323" s="8"/>
      <c r="ELO323" s="8"/>
      <c r="ELP323" s="8"/>
      <c r="ELQ323" s="8"/>
      <c r="ELR323" s="8"/>
      <c r="ELS323" s="8"/>
      <c r="ELT323" s="8"/>
      <c r="ELU323" s="8"/>
      <c r="ELV323" s="8"/>
      <c r="ELW323" s="8"/>
      <c r="ELX323" s="8"/>
      <c r="ELY323" s="8"/>
      <c r="ELZ323" s="8"/>
      <c r="EMA323" s="8"/>
      <c r="EMB323" s="8"/>
      <c r="EMC323" s="8"/>
      <c r="EMD323" s="8"/>
      <c r="EME323" s="8"/>
      <c r="EMF323" s="8"/>
      <c r="EMG323" s="8"/>
      <c r="EMH323" s="8"/>
      <c r="EMI323" s="8"/>
      <c r="EMJ323" s="8"/>
      <c r="EMK323" s="8"/>
      <c r="EML323" s="8"/>
      <c r="EMM323" s="8"/>
      <c r="EMN323" s="8"/>
      <c r="EMO323" s="8"/>
      <c r="EMP323" s="8"/>
      <c r="EMQ323" s="8"/>
      <c r="EMR323" s="8"/>
      <c r="EMS323" s="8"/>
      <c r="EMT323" s="8"/>
      <c r="EMU323" s="8"/>
      <c r="EMV323" s="8"/>
      <c r="EMW323" s="8"/>
      <c r="EMX323" s="8"/>
      <c r="EMY323" s="8"/>
      <c r="EMZ323" s="8"/>
      <c r="ENA323" s="8"/>
      <c r="ENB323" s="8"/>
      <c r="ENC323" s="8"/>
      <c r="END323" s="8"/>
      <c r="ENE323" s="8"/>
      <c r="ENF323" s="8"/>
      <c r="ENG323" s="8"/>
      <c r="ENH323" s="8"/>
      <c r="ENI323" s="8"/>
      <c r="ENJ323" s="8"/>
      <c r="ENK323" s="8"/>
      <c r="ENL323" s="8"/>
      <c r="ENM323" s="8"/>
      <c r="ENN323" s="8"/>
      <c r="ENO323" s="8"/>
      <c r="ENP323" s="8"/>
      <c r="ENQ323" s="8"/>
      <c r="ENR323" s="8"/>
      <c r="ENS323" s="8"/>
      <c r="ENT323" s="8"/>
      <c r="ENU323" s="8"/>
      <c r="ENV323" s="8"/>
      <c r="ENW323" s="8"/>
      <c r="ENX323" s="8"/>
      <c r="ENY323" s="8"/>
      <c r="ENZ323" s="8"/>
      <c r="EOA323" s="8"/>
      <c r="EOB323" s="8"/>
      <c r="EOC323" s="8"/>
      <c r="EOD323" s="8"/>
      <c r="EOE323" s="8"/>
      <c r="EOF323" s="8"/>
      <c r="EOG323" s="8"/>
      <c r="EOH323" s="8"/>
      <c r="EOI323" s="8"/>
      <c r="EOJ323" s="8"/>
      <c r="EOK323" s="8"/>
      <c r="EOL323" s="8"/>
      <c r="EOM323" s="8"/>
      <c r="EON323" s="8"/>
      <c r="EOO323" s="8"/>
      <c r="EOP323" s="8"/>
      <c r="EOQ323" s="8"/>
      <c r="EOR323" s="8"/>
      <c r="EOS323" s="8"/>
      <c r="EOT323" s="8"/>
      <c r="EOU323" s="8"/>
      <c r="EOV323" s="8"/>
      <c r="EOW323" s="8"/>
      <c r="EOX323" s="8"/>
      <c r="EOY323" s="8"/>
      <c r="EOZ323" s="8"/>
      <c r="EPA323" s="8"/>
      <c r="EPB323" s="8"/>
      <c r="EPC323" s="8"/>
      <c r="EPD323" s="8"/>
      <c r="EPE323" s="8"/>
      <c r="EPF323" s="8"/>
      <c r="EPG323" s="8"/>
      <c r="EPH323" s="8"/>
      <c r="EPI323" s="8"/>
      <c r="EPJ323" s="8"/>
      <c r="EPK323" s="8"/>
      <c r="EPL323" s="8"/>
      <c r="EPM323" s="8"/>
      <c r="EPN323" s="8"/>
      <c r="EPO323" s="8"/>
      <c r="EPP323" s="8"/>
      <c r="EPQ323" s="8"/>
      <c r="EPR323" s="8"/>
      <c r="EPS323" s="8"/>
      <c r="EPT323" s="8"/>
      <c r="EPU323" s="8"/>
      <c r="EPV323" s="8"/>
      <c r="EPW323" s="8"/>
      <c r="EPX323" s="8"/>
      <c r="EPY323" s="8"/>
      <c r="EPZ323" s="8"/>
      <c r="EQA323" s="8"/>
      <c r="EQB323" s="8"/>
      <c r="EQC323" s="8"/>
      <c r="EQD323" s="8"/>
      <c r="EQE323" s="8"/>
      <c r="EQF323" s="8"/>
      <c r="EQG323" s="8"/>
      <c r="EQH323" s="8"/>
      <c r="EQI323" s="8"/>
      <c r="EQJ323" s="8"/>
      <c r="EQK323" s="8"/>
      <c r="EQL323" s="8"/>
      <c r="EQM323" s="8"/>
      <c r="EQN323" s="8"/>
      <c r="EQO323" s="8"/>
      <c r="EQP323" s="8"/>
      <c r="EQQ323" s="8"/>
      <c r="EQR323" s="8"/>
      <c r="EQS323" s="8"/>
      <c r="EQT323" s="8"/>
      <c r="EQU323" s="8"/>
      <c r="EQV323" s="8"/>
      <c r="EQW323" s="8"/>
      <c r="EQX323" s="8"/>
      <c r="EQY323" s="8"/>
      <c r="EQZ323" s="8"/>
      <c r="ERA323" s="8"/>
      <c r="ERB323" s="8"/>
      <c r="ERC323" s="8"/>
      <c r="ERD323" s="8"/>
      <c r="ERE323" s="8"/>
      <c r="ERF323" s="8"/>
      <c r="ERG323" s="8"/>
      <c r="ERH323" s="8"/>
      <c r="ERI323" s="8"/>
      <c r="ERJ323" s="8"/>
      <c r="ERK323" s="8"/>
      <c r="ERL323" s="8"/>
      <c r="ERM323" s="8"/>
      <c r="ERN323" s="8"/>
      <c r="ERO323" s="8"/>
      <c r="ERP323" s="8"/>
      <c r="ERQ323" s="8"/>
      <c r="ERR323" s="8"/>
      <c r="ERS323" s="8"/>
      <c r="ERT323" s="8"/>
      <c r="ERU323" s="8"/>
      <c r="ERV323" s="8"/>
      <c r="ERW323" s="8"/>
      <c r="ERX323" s="8"/>
      <c r="ERY323" s="8"/>
      <c r="ERZ323" s="8"/>
      <c r="ESA323" s="8"/>
      <c r="ESB323" s="8"/>
      <c r="ESC323" s="8"/>
      <c r="ESD323" s="8"/>
      <c r="ESE323" s="8"/>
      <c r="ESF323" s="8"/>
      <c r="ESG323" s="8"/>
      <c r="ESH323" s="8"/>
      <c r="ESI323" s="8"/>
      <c r="ESJ323" s="8"/>
      <c r="ESK323" s="8"/>
      <c r="ESL323" s="8"/>
      <c r="ESM323" s="8"/>
      <c r="ESN323" s="8"/>
      <c r="ESO323" s="8"/>
      <c r="ESP323" s="8"/>
      <c r="ESQ323" s="8"/>
      <c r="ESR323" s="8"/>
      <c r="ESS323" s="8"/>
      <c r="EST323" s="8"/>
      <c r="ESU323" s="8"/>
      <c r="ESV323" s="8"/>
      <c r="ESW323" s="8"/>
      <c r="ESX323" s="8"/>
      <c r="ESY323" s="8"/>
      <c r="ESZ323" s="8"/>
      <c r="ETA323" s="8"/>
      <c r="ETB323" s="8"/>
      <c r="ETC323" s="8"/>
      <c r="ETD323" s="8"/>
      <c r="ETE323" s="8"/>
      <c r="ETF323" s="8"/>
      <c r="ETG323" s="8"/>
      <c r="ETH323" s="8"/>
      <c r="ETI323" s="8"/>
      <c r="ETJ323" s="8"/>
      <c r="ETK323" s="8"/>
      <c r="ETL323" s="8"/>
      <c r="ETM323" s="8"/>
      <c r="ETN323" s="8"/>
      <c r="ETO323" s="8"/>
      <c r="ETP323" s="8"/>
      <c r="ETQ323" s="8"/>
      <c r="ETR323" s="8"/>
      <c r="ETS323" s="8"/>
      <c r="ETT323" s="8"/>
      <c r="ETU323" s="8"/>
      <c r="ETV323" s="8"/>
      <c r="ETW323" s="8"/>
      <c r="ETX323" s="8"/>
      <c r="ETY323" s="8"/>
      <c r="ETZ323" s="8"/>
      <c r="EUA323" s="8"/>
      <c r="EUB323" s="8"/>
      <c r="EUC323" s="8"/>
      <c r="EUD323" s="8"/>
      <c r="EUE323" s="8"/>
      <c r="EUF323" s="8"/>
      <c r="EUG323" s="8"/>
      <c r="EUH323" s="8"/>
      <c r="EUI323" s="8"/>
      <c r="EUJ323" s="8"/>
      <c r="EUK323" s="8"/>
      <c r="EUL323" s="8"/>
      <c r="EUM323" s="8"/>
      <c r="EUN323" s="8"/>
      <c r="EUO323" s="8"/>
      <c r="EUP323" s="8"/>
      <c r="EUQ323" s="8"/>
      <c r="EUR323" s="8"/>
      <c r="EUS323" s="8"/>
      <c r="EUT323" s="8"/>
      <c r="EUU323" s="8"/>
      <c r="EUV323" s="8"/>
      <c r="EUW323" s="8"/>
      <c r="EUX323" s="8"/>
      <c r="EUY323" s="8"/>
      <c r="EUZ323" s="8"/>
      <c r="EVA323" s="8"/>
      <c r="EVB323" s="8"/>
      <c r="EVC323" s="8"/>
      <c r="EVD323" s="8"/>
      <c r="EVE323" s="8"/>
      <c r="EVF323" s="8"/>
      <c r="EVG323" s="8"/>
      <c r="EVH323" s="8"/>
      <c r="EVI323" s="8"/>
      <c r="EVJ323" s="8"/>
      <c r="EVK323" s="8"/>
      <c r="EVL323" s="8"/>
      <c r="EVM323" s="8"/>
      <c r="EVN323" s="8"/>
      <c r="EVO323" s="8"/>
      <c r="EVP323" s="8"/>
      <c r="EVQ323" s="8"/>
      <c r="EVR323" s="8"/>
      <c r="EVS323" s="8"/>
      <c r="EVT323" s="8"/>
      <c r="EVU323" s="8"/>
      <c r="EVV323" s="8"/>
      <c r="EVW323" s="8"/>
      <c r="EVX323" s="8"/>
      <c r="EVY323" s="8"/>
      <c r="EVZ323" s="8"/>
      <c r="EWA323" s="8"/>
      <c r="EWB323" s="8"/>
      <c r="EWC323" s="8"/>
      <c r="EWD323" s="8"/>
      <c r="EWE323" s="8"/>
      <c r="EWF323" s="8"/>
      <c r="EWG323" s="8"/>
      <c r="EWH323" s="8"/>
      <c r="EWI323" s="8"/>
      <c r="EWJ323" s="8"/>
      <c r="EWK323" s="8"/>
      <c r="EWL323" s="8"/>
      <c r="EWM323" s="8"/>
      <c r="EWN323" s="8"/>
      <c r="EWO323" s="8"/>
      <c r="EWP323" s="8"/>
      <c r="EWQ323" s="8"/>
      <c r="EWR323" s="8"/>
      <c r="EWS323" s="8"/>
      <c r="EWT323" s="8"/>
      <c r="EWU323" s="8"/>
      <c r="EWV323" s="8"/>
      <c r="EWW323" s="8"/>
      <c r="EWX323" s="8"/>
      <c r="EWY323" s="8"/>
      <c r="EWZ323" s="8"/>
      <c r="EXA323" s="8"/>
      <c r="EXB323" s="8"/>
      <c r="EXC323" s="8"/>
      <c r="EXD323" s="8"/>
      <c r="EXE323" s="8"/>
      <c r="EXF323" s="8"/>
      <c r="EXG323" s="8"/>
      <c r="EXH323" s="8"/>
      <c r="EXI323" s="8"/>
      <c r="EXJ323" s="8"/>
      <c r="EXK323" s="8"/>
      <c r="EXL323" s="8"/>
      <c r="EXM323" s="8"/>
      <c r="EXN323" s="8"/>
      <c r="EXO323" s="8"/>
      <c r="EXP323" s="8"/>
      <c r="EXQ323" s="8"/>
      <c r="EXR323" s="8"/>
      <c r="EXS323" s="8"/>
      <c r="EXT323" s="8"/>
      <c r="EXU323" s="8"/>
      <c r="EXV323" s="8"/>
      <c r="EXW323" s="8"/>
      <c r="EXX323" s="8"/>
      <c r="EXY323" s="8"/>
      <c r="EXZ323" s="8"/>
      <c r="EYA323" s="8"/>
      <c r="EYB323" s="8"/>
      <c r="EYC323" s="8"/>
      <c r="EYD323" s="8"/>
      <c r="EYE323" s="8"/>
      <c r="EYF323" s="8"/>
      <c r="EYG323" s="8"/>
      <c r="EYH323" s="8"/>
      <c r="EYI323" s="8"/>
      <c r="EYJ323" s="8"/>
      <c r="EYK323" s="8"/>
      <c r="EYL323" s="8"/>
      <c r="EYM323" s="8"/>
      <c r="EYN323" s="8"/>
      <c r="EYO323" s="8"/>
      <c r="EYP323" s="8"/>
      <c r="EYQ323" s="8"/>
      <c r="EYR323" s="8"/>
      <c r="EYS323" s="8"/>
      <c r="EYT323" s="8"/>
      <c r="EYU323" s="8"/>
      <c r="EYV323" s="8"/>
      <c r="EYW323" s="8"/>
      <c r="EYX323" s="8"/>
      <c r="EYY323" s="8"/>
      <c r="EYZ323" s="8"/>
      <c r="EZA323" s="8"/>
      <c r="EZB323" s="8"/>
      <c r="EZC323" s="8"/>
      <c r="EZD323" s="8"/>
      <c r="EZE323" s="8"/>
      <c r="EZF323" s="8"/>
      <c r="EZG323" s="8"/>
      <c r="EZH323" s="8"/>
      <c r="EZI323" s="8"/>
      <c r="EZJ323" s="8"/>
      <c r="EZK323" s="8"/>
      <c r="EZL323" s="8"/>
      <c r="EZM323" s="8"/>
      <c r="EZN323" s="8"/>
      <c r="EZO323" s="8"/>
      <c r="EZP323" s="8"/>
      <c r="EZQ323" s="8"/>
      <c r="EZR323" s="8"/>
      <c r="EZS323" s="8"/>
      <c r="EZT323" s="8"/>
      <c r="EZU323" s="8"/>
      <c r="EZV323" s="8"/>
      <c r="EZW323" s="8"/>
      <c r="EZX323" s="8"/>
      <c r="EZY323" s="8"/>
      <c r="EZZ323" s="8"/>
      <c r="FAA323" s="8"/>
      <c r="FAB323" s="8"/>
      <c r="FAC323" s="8"/>
      <c r="FAD323" s="8"/>
      <c r="FAE323" s="8"/>
      <c r="FAF323" s="8"/>
      <c r="FAG323" s="8"/>
      <c r="FAH323" s="8"/>
      <c r="FAI323" s="8"/>
      <c r="FAJ323" s="8"/>
      <c r="FAK323" s="8"/>
      <c r="FAL323" s="8"/>
      <c r="FAM323" s="8"/>
      <c r="FAN323" s="8"/>
      <c r="FAO323" s="8"/>
      <c r="FAP323" s="8"/>
      <c r="FAQ323" s="8"/>
      <c r="FAR323" s="8"/>
      <c r="FAS323" s="8"/>
      <c r="FAT323" s="8"/>
      <c r="FAU323" s="8"/>
      <c r="FAV323" s="8"/>
      <c r="FAW323" s="8"/>
      <c r="FAX323" s="8"/>
      <c r="FAY323" s="8"/>
      <c r="FAZ323" s="8"/>
      <c r="FBA323" s="8"/>
      <c r="FBB323" s="8"/>
      <c r="FBC323" s="8"/>
      <c r="FBD323" s="8"/>
      <c r="FBE323" s="8"/>
      <c r="FBF323" s="8"/>
      <c r="FBG323" s="8"/>
      <c r="FBH323" s="8"/>
      <c r="FBI323" s="8"/>
      <c r="FBJ323" s="8"/>
      <c r="FBK323" s="8"/>
      <c r="FBL323" s="8"/>
      <c r="FBM323" s="8"/>
      <c r="FBN323" s="8"/>
      <c r="FBO323" s="8"/>
      <c r="FBP323" s="8"/>
      <c r="FBQ323" s="8"/>
      <c r="FBR323" s="8"/>
      <c r="FBS323" s="8"/>
      <c r="FBT323" s="8"/>
      <c r="FBU323" s="8"/>
      <c r="FBV323" s="8"/>
      <c r="FBW323" s="8"/>
      <c r="FBX323" s="8"/>
      <c r="FBY323" s="8"/>
      <c r="FBZ323" s="8"/>
      <c r="FCA323" s="8"/>
      <c r="FCB323" s="8"/>
      <c r="FCC323" s="8"/>
      <c r="FCD323" s="8"/>
      <c r="FCE323" s="8"/>
      <c r="FCF323" s="8"/>
      <c r="FCG323" s="8"/>
      <c r="FCH323" s="8"/>
      <c r="FCI323" s="8"/>
      <c r="FCJ323" s="8"/>
      <c r="FCK323" s="8"/>
      <c r="FCL323" s="8"/>
      <c r="FCM323" s="8"/>
      <c r="FCN323" s="8"/>
      <c r="FCO323" s="8"/>
      <c r="FCP323" s="8"/>
      <c r="FCQ323" s="8"/>
      <c r="FCR323" s="8"/>
      <c r="FCS323" s="8"/>
      <c r="FCT323" s="8"/>
      <c r="FCU323" s="8"/>
      <c r="FCV323" s="8"/>
      <c r="FCW323" s="8"/>
      <c r="FCX323" s="8"/>
      <c r="FCY323" s="8"/>
      <c r="FCZ323" s="8"/>
      <c r="FDA323" s="8"/>
      <c r="FDB323" s="8"/>
      <c r="FDC323" s="8"/>
      <c r="FDD323" s="8"/>
      <c r="FDE323" s="8"/>
      <c r="FDF323" s="8"/>
      <c r="FDG323" s="8"/>
      <c r="FDH323" s="8"/>
      <c r="FDI323" s="8"/>
      <c r="FDJ323" s="8"/>
      <c r="FDK323" s="8"/>
      <c r="FDL323" s="8"/>
      <c r="FDM323" s="8"/>
      <c r="FDN323" s="8"/>
      <c r="FDO323" s="8"/>
      <c r="FDP323" s="8"/>
      <c r="FDQ323" s="8"/>
      <c r="FDR323" s="8"/>
      <c r="FDS323" s="8"/>
      <c r="FDT323" s="8"/>
      <c r="FDU323" s="8"/>
      <c r="FDV323" s="8"/>
      <c r="FDW323" s="8"/>
      <c r="FDX323" s="8"/>
      <c r="FDY323" s="8"/>
      <c r="FDZ323" s="8"/>
      <c r="FEA323" s="8"/>
      <c r="FEB323" s="8"/>
      <c r="FEC323" s="8"/>
      <c r="FED323" s="8"/>
      <c r="FEE323" s="8"/>
      <c r="FEF323" s="8"/>
      <c r="FEG323" s="8"/>
      <c r="FEH323" s="8"/>
      <c r="FEI323" s="8"/>
      <c r="FEJ323" s="8"/>
      <c r="FEK323" s="8"/>
      <c r="FEL323" s="8"/>
      <c r="FEM323" s="8"/>
      <c r="FEN323" s="8"/>
      <c r="FEO323" s="8"/>
      <c r="FEP323" s="8"/>
      <c r="FEQ323" s="8"/>
      <c r="FER323" s="8"/>
      <c r="FES323" s="8"/>
      <c r="FET323" s="8"/>
      <c r="FEU323" s="8"/>
      <c r="FEV323" s="8"/>
      <c r="FEW323" s="8"/>
      <c r="FEX323" s="8"/>
      <c r="FEY323" s="8"/>
      <c r="FEZ323" s="8"/>
      <c r="FFA323" s="8"/>
      <c r="FFB323" s="8"/>
      <c r="FFC323" s="8"/>
      <c r="FFD323" s="8"/>
      <c r="FFE323" s="8"/>
      <c r="FFF323" s="8"/>
      <c r="FFG323" s="8"/>
      <c r="FFH323" s="8"/>
      <c r="FFI323" s="8"/>
      <c r="FFJ323" s="8"/>
      <c r="FFK323" s="8"/>
      <c r="FFL323" s="8"/>
      <c r="FFM323" s="8"/>
      <c r="FFN323" s="8"/>
      <c r="FFO323" s="8"/>
      <c r="FFP323" s="8"/>
      <c r="FFQ323" s="8"/>
      <c r="FFR323" s="8"/>
      <c r="FFS323" s="8"/>
      <c r="FFT323" s="8"/>
      <c r="FFU323" s="8"/>
      <c r="FFV323" s="8"/>
      <c r="FFW323" s="8"/>
      <c r="FFX323" s="8"/>
      <c r="FFY323" s="8"/>
      <c r="FFZ323" s="8"/>
      <c r="FGA323" s="8"/>
      <c r="FGB323" s="8"/>
      <c r="FGC323" s="8"/>
      <c r="FGD323" s="8"/>
      <c r="FGE323" s="8"/>
      <c r="FGF323" s="8"/>
      <c r="FGG323" s="8"/>
      <c r="FGH323" s="8"/>
      <c r="FGI323" s="8"/>
      <c r="FGJ323" s="8"/>
      <c r="FGK323" s="8"/>
      <c r="FGL323" s="8"/>
      <c r="FGM323" s="8"/>
      <c r="FGN323" s="8"/>
      <c r="FGO323" s="8"/>
      <c r="FGP323" s="8"/>
      <c r="FGQ323" s="8"/>
      <c r="FGR323" s="8"/>
      <c r="FGS323" s="8"/>
      <c r="FGT323" s="8"/>
      <c r="FGU323" s="8"/>
      <c r="FGV323" s="8"/>
      <c r="FGW323" s="8"/>
      <c r="FGX323" s="8"/>
      <c r="FGY323" s="8"/>
      <c r="FGZ323" s="8"/>
      <c r="FHA323" s="8"/>
      <c r="FHB323" s="8"/>
      <c r="FHC323" s="8"/>
      <c r="FHD323" s="8"/>
      <c r="FHE323" s="8"/>
      <c r="FHF323" s="8"/>
      <c r="FHG323" s="8"/>
      <c r="FHH323" s="8"/>
      <c r="FHI323" s="8"/>
      <c r="FHJ323" s="8"/>
      <c r="FHK323" s="8"/>
      <c r="FHL323" s="8"/>
      <c r="FHM323" s="8"/>
      <c r="FHN323" s="8"/>
      <c r="FHO323" s="8"/>
      <c r="FHP323" s="8"/>
      <c r="FHQ323" s="8"/>
      <c r="FHR323" s="8"/>
      <c r="FHS323" s="8"/>
      <c r="FHT323" s="8"/>
      <c r="FHU323" s="8"/>
      <c r="FHV323" s="8"/>
      <c r="FHW323" s="8"/>
      <c r="FHX323" s="8"/>
      <c r="FHY323" s="8"/>
      <c r="FHZ323" s="8"/>
      <c r="FIA323" s="8"/>
      <c r="FIB323" s="8"/>
      <c r="FIC323" s="8"/>
      <c r="FID323" s="8"/>
      <c r="FIE323" s="8"/>
      <c r="FIF323" s="8"/>
      <c r="FIG323" s="8"/>
      <c r="FIH323" s="8"/>
      <c r="FII323" s="8"/>
      <c r="FIJ323" s="8"/>
      <c r="FIK323" s="8"/>
      <c r="FIL323" s="8"/>
      <c r="FIM323" s="8"/>
      <c r="FIN323" s="8"/>
      <c r="FIO323" s="8"/>
      <c r="FIP323" s="8"/>
      <c r="FIQ323" s="8"/>
      <c r="FIR323" s="8"/>
      <c r="FIS323" s="8"/>
      <c r="FIT323" s="8"/>
      <c r="FIU323" s="8"/>
      <c r="FIV323" s="8"/>
      <c r="FIW323" s="8"/>
      <c r="FIX323" s="8"/>
      <c r="FIY323" s="8"/>
      <c r="FIZ323" s="8"/>
      <c r="FJA323" s="8"/>
      <c r="FJB323" s="8"/>
      <c r="FJC323" s="8"/>
      <c r="FJD323" s="8"/>
      <c r="FJE323" s="8"/>
      <c r="FJF323" s="8"/>
      <c r="FJG323" s="8"/>
      <c r="FJH323" s="8"/>
      <c r="FJI323" s="8"/>
      <c r="FJJ323" s="8"/>
      <c r="FJK323" s="8"/>
      <c r="FJL323" s="8"/>
      <c r="FJM323" s="8"/>
      <c r="FJN323" s="8"/>
      <c r="FJO323" s="8"/>
      <c r="FJP323" s="8"/>
      <c r="FJQ323" s="8"/>
      <c r="FJR323" s="8"/>
      <c r="FJS323" s="8"/>
      <c r="FJT323" s="8"/>
      <c r="FJU323" s="8"/>
      <c r="FJV323" s="8"/>
      <c r="FJW323" s="8"/>
      <c r="FJX323" s="8"/>
      <c r="FJY323" s="8"/>
      <c r="FJZ323" s="8"/>
      <c r="FKA323" s="8"/>
      <c r="FKB323" s="8"/>
      <c r="FKC323" s="8"/>
      <c r="FKD323" s="8"/>
      <c r="FKE323" s="8"/>
      <c r="FKF323" s="8"/>
      <c r="FKG323" s="8"/>
      <c r="FKH323" s="8"/>
      <c r="FKI323" s="8"/>
      <c r="FKJ323" s="8"/>
      <c r="FKK323" s="8"/>
      <c r="FKL323" s="8"/>
      <c r="FKM323" s="8"/>
      <c r="FKN323" s="8"/>
      <c r="FKO323" s="8"/>
      <c r="FKP323" s="8"/>
      <c r="FKQ323" s="8"/>
      <c r="FKR323" s="8"/>
      <c r="FKS323" s="8"/>
      <c r="FKT323" s="8"/>
      <c r="FKU323" s="8"/>
      <c r="FKV323" s="8"/>
      <c r="FKW323" s="8"/>
      <c r="FKX323" s="8"/>
      <c r="FKY323" s="8"/>
      <c r="FKZ323" s="8"/>
      <c r="FLA323" s="8"/>
      <c r="FLB323" s="8"/>
      <c r="FLC323" s="8"/>
      <c r="FLD323" s="8"/>
      <c r="FLE323" s="8"/>
      <c r="FLF323" s="8"/>
      <c r="FLG323" s="8"/>
      <c r="FLH323" s="8"/>
      <c r="FLI323" s="8"/>
      <c r="FLJ323" s="8"/>
      <c r="FLK323" s="8"/>
      <c r="FLL323" s="8"/>
      <c r="FLM323" s="8"/>
      <c r="FLN323" s="8"/>
      <c r="FLO323" s="8"/>
      <c r="FLP323" s="8"/>
      <c r="FLQ323" s="8"/>
      <c r="FLR323" s="8"/>
      <c r="FLS323" s="8"/>
      <c r="FLT323" s="8"/>
      <c r="FLU323" s="8"/>
      <c r="FLV323" s="8"/>
      <c r="FLW323" s="8"/>
      <c r="FLX323" s="8"/>
      <c r="FLY323" s="8"/>
      <c r="FLZ323" s="8"/>
      <c r="FMA323" s="8"/>
      <c r="FMB323" s="8"/>
      <c r="FMC323" s="8"/>
      <c r="FMD323" s="8"/>
      <c r="FME323" s="8"/>
      <c r="FMF323" s="8"/>
      <c r="FMG323" s="8"/>
      <c r="FMH323" s="8"/>
      <c r="FMI323" s="8"/>
      <c r="FMJ323" s="8"/>
      <c r="FMK323" s="8"/>
      <c r="FML323" s="8"/>
      <c r="FMM323" s="8"/>
      <c r="FMN323" s="8"/>
      <c r="FMO323" s="8"/>
      <c r="FMP323" s="8"/>
      <c r="FMQ323" s="8"/>
      <c r="FMR323" s="8"/>
      <c r="FMS323" s="8"/>
      <c r="FMT323" s="8"/>
      <c r="FMU323" s="8"/>
      <c r="FMV323" s="8"/>
      <c r="FMW323" s="8"/>
      <c r="FMX323" s="8"/>
      <c r="FMY323" s="8"/>
      <c r="FMZ323" s="8"/>
      <c r="FNA323" s="8"/>
      <c r="FNB323" s="8"/>
      <c r="FNC323" s="8"/>
      <c r="FND323" s="8"/>
      <c r="FNE323" s="8"/>
      <c r="FNF323" s="8"/>
      <c r="FNG323" s="8"/>
      <c r="FNH323" s="8"/>
      <c r="FNI323" s="8"/>
      <c r="FNJ323" s="8"/>
      <c r="FNK323" s="8"/>
      <c r="FNL323" s="8"/>
      <c r="FNM323" s="8"/>
      <c r="FNN323" s="8"/>
      <c r="FNO323" s="8"/>
      <c r="FNP323" s="8"/>
      <c r="FNQ323" s="8"/>
      <c r="FNR323" s="8"/>
      <c r="FNS323" s="8"/>
      <c r="FNT323" s="8"/>
      <c r="FNU323" s="8"/>
      <c r="FNV323" s="8"/>
      <c r="FNW323" s="8"/>
      <c r="FNX323" s="8"/>
      <c r="FNY323" s="8"/>
      <c r="FNZ323" s="8"/>
      <c r="FOA323" s="8"/>
      <c r="FOB323" s="8"/>
      <c r="FOC323" s="8"/>
      <c r="FOD323" s="8"/>
      <c r="FOE323" s="8"/>
      <c r="FOF323" s="8"/>
      <c r="FOG323" s="8"/>
      <c r="FOH323" s="8"/>
      <c r="FOI323" s="8"/>
      <c r="FOJ323" s="8"/>
      <c r="FOK323" s="8"/>
      <c r="FOL323" s="8"/>
      <c r="FOM323" s="8"/>
      <c r="FON323" s="8"/>
      <c r="FOO323" s="8"/>
      <c r="FOP323" s="8"/>
      <c r="FOQ323" s="8"/>
      <c r="FOR323" s="8"/>
      <c r="FOS323" s="8"/>
      <c r="FOT323" s="8"/>
      <c r="FOU323" s="8"/>
      <c r="FOV323" s="8"/>
      <c r="FOW323" s="8"/>
      <c r="FOX323" s="8"/>
      <c r="FOY323" s="8"/>
      <c r="FOZ323" s="8"/>
      <c r="FPA323" s="8"/>
      <c r="FPB323" s="8"/>
      <c r="FPC323" s="8"/>
      <c r="FPD323" s="8"/>
      <c r="FPE323" s="8"/>
      <c r="FPF323" s="8"/>
      <c r="FPG323" s="8"/>
      <c r="FPH323" s="8"/>
      <c r="FPI323" s="8"/>
      <c r="FPJ323" s="8"/>
      <c r="FPK323" s="8"/>
      <c r="FPL323" s="8"/>
      <c r="FPM323" s="8"/>
      <c r="FPN323" s="8"/>
      <c r="FPO323" s="8"/>
      <c r="FPP323" s="8"/>
      <c r="FPQ323" s="8"/>
      <c r="FPR323" s="8"/>
      <c r="FPS323" s="8"/>
      <c r="FPT323" s="8"/>
      <c r="FPU323" s="8"/>
      <c r="FPV323" s="8"/>
      <c r="FPW323" s="8"/>
      <c r="FPX323" s="8"/>
      <c r="FPY323" s="8"/>
      <c r="FPZ323" s="8"/>
      <c r="FQA323" s="8"/>
      <c r="FQB323" s="8"/>
      <c r="FQC323" s="8"/>
      <c r="FQD323" s="8"/>
      <c r="FQE323" s="8"/>
      <c r="FQF323" s="8"/>
      <c r="FQG323" s="8"/>
      <c r="FQH323" s="8"/>
      <c r="FQI323" s="8"/>
      <c r="FQJ323" s="8"/>
      <c r="FQK323" s="8"/>
      <c r="FQL323" s="8"/>
      <c r="FQM323" s="8"/>
      <c r="FQN323" s="8"/>
      <c r="FQO323" s="8"/>
      <c r="FQP323" s="8"/>
      <c r="FQQ323" s="8"/>
      <c r="FQR323" s="8"/>
      <c r="FQS323" s="8"/>
      <c r="FQT323" s="8"/>
      <c r="FQU323" s="8"/>
      <c r="FQV323" s="8"/>
      <c r="FQW323" s="8"/>
      <c r="FQX323" s="8"/>
      <c r="FQY323" s="8"/>
      <c r="FQZ323" s="8"/>
      <c r="FRA323" s="8"/>
      <c r="FRB323" s="8"/>
      <c r="FRC323" s="8"/>
      <c r="FRD323" s="8"/>
      <c r="FRE323" s="8"/>
      <c r="FRF323" s="8"/>
      <c r="FRG323" s="8"/>
      <c r="FRH323" s="8"/>
      <c r="FRI323" s="8"/>
      <c r="FRJ323" s="8"/>
      <c r="FRK323" s="8"/>
      <c r="FRL323" s="8"/>
      <c r="FRM323" s="8"/>
      <c r="FRN323" s="8"/>
      <c r="FRO323" s="8"/>
      <c r="FRP323" s="8"/>
      <c r="FRQ323" s="8"/>
      <c r="FRR323" s="8"/>
      <c r="FRS323" s="8"/>
      <c r="FRT323" s="8"/>
      <c r="FRU323" s="8"/>
      <c r="FRV323" s="8"/>
      <c r="FRW323" s="8"/>
      <c r="FRX323" s="8"/>
      <c r="FRY323" s="8"/>
      <c r="FRZ323" s="8"/>
      <c r="FSA323" s="8"/>
      <c r="FSB323" s="8"/>
      <c r="FSC323" s="8"/>
      <c r="FSD323" s="8"/>
      <c r="FSE323" s="8"/>
      <c r="FSF323" s="8"/>
      <c r="FSG323" s="8"/>
      <c r="FSH323" s="8"/>
      <c r="FSI323" s="8"/>
      <c r="FSJ323" s="8"/>
      <c r="FSK323" s="8"/>
      <c r="FSL323" s="8"/>
      <c r="FSM323" s="8"/>
      <c r="FSN323" s="8"/>
      <c r="FSO323" s="8"/>
      <c r="FSP323" s="8"/>
      <c r="FSQ323" s="8"/>
      <c r="FSR323" s="8"/>
      <c r="FSS323" s="8"/>
      <c r="FST323" s="8"/>
      <c r="FSU323" s="8"/>
      <c r="FSV323" s="8"/>
      <c r="FSW323" s="8"/>
      <c r="FSX323" s="8"/>
      <c r="FSY323" s="8"/>
      <c r="FSZ323" s="8"/>
      <c r="FTA323" s="8"/>
      <c r="FTB323" s="8"/>
      <c r="FTC323" s="8"/>
      <c r="FTD323" s="8"/>
      <c r="FTE323" s="8"/>
      <c r="FTF323" s="8"/>
      <c r="FTG323" s="8"/>
      <c r="FTH323" s="8"/>
      <c r="FTI323" s="8"/>
      <c r="FTJ323" s="8"/>
      <c r="FTK323" s="8"/>
      <c r="FTL323" s="8"/>
      <c r="FTM323" s="8"/>
      <c r="FTN323" s="8"/>
      <c r="FTO323" s="8"/>
      <c r="FTP323" s="8"/>
      <c r="FTQ323" s="8"/>
      <c r="FTR323" s="8"/>
      <c r="FTS323" s="8"/>
      <c r="FTT323" s="8"/>
      <c r="FTU323" s="8"/>
      <c r="FTV323" s="8"/>
      <c r="FTW323" s="8"/>
      <c r="FTX323" s="8"/>
      <c r="FTY323" s="8"/>
      <c r="FTZ323" s="8"/>
      <c r="FUA323" s="8"/>
      <c r="FUB323" s="8"/>
      <c r="FUC323" s="8"/>
      <c r="FUD323" s="8"/>
      <c r="FUE323" s="8"/>
      <c r="FUF323" s="8"/>
      <c r="FUG323" s="8"/>
      <c r="FUH323" s="8"/>
      <c r="FUI323" s="8"/>
      <c r="FUJ323" s="8"/>
      <c r="FUK323" s="8"/>
      <c r="FUL323" s="8"/>
      <c r="FUM323" s="8"/>
      <c r="FUN323" s="8"/>
      <c r="FUO323" s="8"/>
      <c r="FUP323" s="8"/>
      <c r="FUQ323" s="8"/>
      <c r="FUR323" s="8"/>
      <c r="FUS323" s="8"/>
      <c r="FUT323" s="8"/>
      <c r="FUU323" s="8"/>
      <c r="FUV323" s="8"/>
      <c r="FUW323" s="8"/>
      <c r="FUX323" s="8"/>
      <c r="FUY323" s="8"/>
      <c r="FUZ323" s="8"/>
      <c r="FVA323" s="8"/>
      <c r="FVB323" s="8"/>
      <c r="FVC323" s="8"/>
      <c r="FVD323" s="8"/>
      <c r="FVE323" s="8"/>
      <c r="FVF323" s="8"/>
      <c r="FVG323" s="8"/>
      <c r="FVH323" s="8"/>
      <c r="FVI323" s="8"/>
      <c r="FVJ323" s="8"/>
      <c r="FVK323" s="8"/>
      <c r="FVL323" s="8"/>
      <c r="FVM323" s="8"/>
      <c r="FVN323" s="8"/>
      <c r="FVO323" s="8"/>
      <c r="FVP323" s="8"/>
      <c r="FVQ323" s="8"/>
      <c r="FVR323" s="8"/>
      <c r="FVS323" s="8"/>
      <c r="FVT323" s="8"/>
      <c r="FVU323" s="8"/>
      <c r="FVV323" s="8"/>
      <c r="FVW323" s="8"/>
      <c r="FVX323" s="8"/>
      <c r="FVY323" s="8"/>
      <c r="FVZ323" s="8"/>
      <c r="FWA323" s="8"/>
      <c r="FWB323" s="8"/>
      <c r="FWC323" s="8"/>
      <c r="FWD323" s="8"/>
      <c r="FWE323" s="8"/>
      <c r="FWF323" s="8"/>
      <c r="FWG323" s="8"/>
      <c r="FWH323" s="8"/>
      <c r="FWI323" s="8"/>
      <c r="FWJ323" s="8"/>
      <c r="FWK323" s="8"/>
      <c r="FWL323" s="8"/>
      <c r="FWM323" s="8"/>
      <c r="FWN323" s="8"/>
      <c r="FWO323" s="8"/>
      <c r="FWP323" s="8"/>
      <c r="FWQ323" s="8"/>
      <c r="FWR323" s="8"/>
      <c r="FWS323" s="8"/>
      <c r="FWT323" s="8"/>
      <c r="FWU323" s="8"/>
      <c r="FWV323" s="8"/>
      <c r="FWW323" s="8"/>
      <c r="FWX323" s="8"/>
      <c r="FWY323" s="8"/>
      <c r="FWZ323" s="8"/>
      <c r="FXA323" s="8"/>
      <c r="FXB323" s="8"/>
      <c r="FXC323" s="8"/>
      <c r="FXD323" s="8"/>
      <c r="FXE323" s="8"/>
      <c r="FXF323" s="8"/>
      <c r="FXG323" s="8"/>
      <c r="FXH323" s="8"/>
      <c r="FXI323" s="8"/>
      <c r="FXJ323" s="8"/>
      <c r="FXK323" s="8"/>
      <c r="FXL323" s="8"/>
      <c r="FXM323" s="8"/>
      <c r="FXN323" s="8"/>
      <c r="FXO323" s="8"/>
      <c r="FXP323" s="8"/>
      <c r="FXQ323" s="8"/>
      <c r="FXR323" s="8"/>
      <c r="FXS323" s="8"/>
      <c r="FXT323" s="8"/>
      <c r="FXU323" s="8"/>
      <c r="FXV323" s="8"/>
      <c r="FXW323" s="8"/>
      <c r="FXX323" s="8"/>
      <c r="FXY323" s="8"/>
      <c r="FXZ323" s="8"/>
      <c r="FYA323" s="8"/>
      <c r="FYB323" s="8"/>
      <c r="FYC323" s="8"/>
      <c r="FYD323" s="8"/>
      <c r="FYE323" s="8"/>
      <c r="FYF323" s="8"/>
      <c r="FYG323" s="8"/>
      <c r="FYH323" s="8"/>
      <c r="FYI323" s="8"/>
      <c r="FYJ323" s="8"/>
      <c r="FYK323" s="8"/>
      <c r="FYL323" s="8"/>
      <c r="FYM323" s="8"/>
      <c r="FYN323" s="8"/>
      <c r="FYO323" s="8"/>
      <c r="FYP323" s="8"/>
      <c r="FYQ323" s="8"/>
      <c r="FYR323" s="8"/>
      <c r="FYS323" s="8"/>
      <c r="FYT323" s="8"/>
      <c r="FYU323" s="8"/>
      <c r="FYV323" s="8"/>
      <c r="FYW323" s="8"/>
      <c r="FYX323" s="8"/>
      <c r="FYY323" s="8"/>
      <c r="FYZ323" s="8"/>
      <c r="FZA323" s="8"/>
      <c r="FZB323" s="8"/>
      <c r="FZC323" s="8"/>
      <c r="FZD323" s="8"/>
      <c r="FZE323" s="8"/>
      <c r="FZF323" s="8"/>
      <c r="FZG323" s="8"/>
      <c r="FZH323" s="8"/>
      <c r="FZI323" s="8"/>
      <c r="FZJ323" s="8"/>
      <c r="FZK323" s="8"/>
      <c r="FZL323" s="8"/>
      <c r="FZM323" s="8"/>
      <c r="FZN323" s="8"/>
      <c r="FZO323" s="8"/>
      <c r="FZP323" s="8"/>
      <c r="FZQ323" s="8"/>
      <c r="FZR323" s="8"/>
      <c r="FZS323" s="8"/>
      <c r="FZT323" s="8"/>
      <c r="FZU323" s="8"/>
      <c r="FZV323" s="8"/>
      <c r="FZW323" s="8"/>
      <c r="FZX323" s="8"/>
      <c r="FZY323" s="8"/>
      <c r="FZZ323" s="8"/>
      <c r="GAA323" s="8"/>
      <c r="GAB323" s="8"/>
      <c r="GAC323" s="8"/>
      <c r="GAD323" s="8"/>
      <c r="GAE323" s="8"/>
      <c r="GAF323" s="8"/>
      <c r="GAG323" s="8"/>
      <c r="GAH323" s="8"/>
      <c r="GAI323" s="8"/>
      <c r="GAJ323" s="8"/>
      <c r="GAK323" s="8"/>
      <c r="GAL323" s="8"/>
      <c r="GAM323" s="8"/>
      <c r="GAN323" s="8"/>
      <c r="GAO323" s="8"/>
      <c r="GAP323" s="8"/>
      <c r="GAQ323" s="8"/>
      <c r="GAR323" s="8"/>
      <c r="GAS323" s="8"/>
      <c r="GAT323" s="8"/>
      <c r="GAU323" s="8"/>
      <c r="GAV323" s="8"/>
      <c r="GAW323" s="8"/>
      <c r="GAX323" s="8"/>
      <c r="GAY323" s="8"/>
      <c r="GAZ323" s="8"/>
      <c r="GBA323" s="8"/>
      <c r="GBB323" s="8"/>
      <c r="GBC323" s="8"/>
      <c r="GBD323" s="8"/>
      <c r="GBE323" s="8"/>
      <c r="GBF323" s="8"/>
      <c r="GBG323" s="8"/>
      <c r="GBH323" s="8"/>
      <c r="GBI323" s="8"/>
      <c r="GBJ323" s="8"/>
      <c r="GBK323" s="8"/>
      <c r="GBL323" s="8"/>
      <c r="GBM323" s="8"/>
      <c r="GBN323" s="8"/>
      <c r="GBO323" s="8"/>
      <c r="GBP323" s="8"/>
      <c r="GBQ323" s="8"/>
      <c r="GBR323" s="8"/>
      <c r="GBS323" s="8"/>
      <c r="GBT323" s="8"/>
      <c r="GBU323" s="8"/>
      <c r="GBV323" s="8"/>
      <c r="GBW323" s="8"/>
      <c r="GBX323" s="8"/>
      <c r="GBY323" s="8"/>
      <c r="GBZ323" s="8"/>
      <c r="GCA323" s="8"/>
      <c r="GCB323" s="8"/>
      <c r="GCC323" s="8"/>
      <c r="GCD323" s="8"/>
      <c r="GCE323" s="8"/>
      <c r="GCF323" s="8"/>
      <c r="GCG323" s="8"/>
      <c r="GCH323" s="8"/>
      <c r="GCI323" s="8"/>
      <c r="GCJ323" s="8"/>
      <c r="GCK323" s="8"/>
      <c r="GCL323" s="8"/>
      <c r="GCM323" s="8"/>
      <c r="GCN323" s="8"/>
      <c r="GCO323" s="8"/>
      <c r="GCP323" s="8"/>
      <c r="GCQ323" s="8"/>
      <c r="GCR323" s="8"/>
      <c r="GCS323" s="8"/>
      <c r="GCT323" s="8"/>
      <c r="GCU323" s="8"/>
      <c r="GCV323" s="8"/>
      <c r="GCW323" s="8"/>
      <c r="GCX323" s="8"/>
      <c r="GCY323" s="8"/>
      <c r="GCZ323" s="8"/>
      <c r="GDA323" s="8"/>
      <c r="GDB323" s="8"/>
      <c r="GDC323" s="8"/>
      <c r="GDD323" s="8"/>
      <c r="GDE323" s="8"/>
      <c r="GDF323" s="8"/>
      <c r="GDG323" s="8"/>
      <c r="GDH323" s="8"/>
      <c r="GDI323" s="8"/>
      <c r="GDJ323" s="8"/>
      <c r="GDK323" s="8"/>
      <c r="GDL323" s="8"/>
      <c r="GDM323" s="8"/>
      <c r="GDN323" s="8"/>
      <c r="GDO323" s="8"/>
      <c r="GDP323" s="8"/>
      <c r="GDQ323" s="8"/>
      <c r="GDR323" s="8"/>
      <c r="GDS323" s="8"/>
      <c r="GDT323" s="8"/>
      <c r="GDU323" s="8"/>
      <c r="GDV323" s="8"/>
      <c r="GDW323" s="8"/>
      <c r="GDX323" s="8"/>
      <c r="GDY323" s="8"/>
      <c r="GDZ323" s="8"/>
      <c r="GEA323" s="8"/>
      <c r="GEB323" s="8"/>
      <c r="GEC323" s="8"/>
      <c r="GED323" s="8"/>
      <c r="GEE323" s="8"/>
      <c r="GEF323" s="8"/>
      <c r="GEG323" s="8"/>
      <c r="GEH323" s="8"/>
      <c r="GEI323" s="8"/>
      <c r="GEJ323" s="8"/>
      <c r="GEK323" s="8"/>
      <c r="GEL323" s="8"/>
      <c r="GEM323" s="8"/>
      <c r="GEN323" s="8"/>
      <c r="GEO323" s="8"/>
      <c r="GEP323" s="8"/>
      <c r="GEQ323" s="8"/>
      <c r="GER323" s="8"/>
      <c r="GES323" s="8"/>
      <c r="GET323" s="8"/>
      <c r="GEU323" s="8"/>
      <c r="GEV323" s="8"/>
      <c r="GEW323" s="8"/>
      <c r="GEX323" s="8"/>
      <c r="GEY323" s="8"/>
      <c r="GEZ323" s="8"/>
      <c r="GFA323" s="8"/>
      <c r="GFB323" s="8"/>
      <c r="GFC323" s="8"/>
      <c r="GFD323" s="8"/>
      <c r="GFE323" s="8"/>
      <c r="GFF323" s="8"/>
      <c r="GFG323" s="8"/>
      <c r="GFH323" s="8"/>
      <c r="GFI323" s="8"/>
      <c r="GFJ323" s="8"/>
      <c r="GFK323" s="8"/>
      <c r="GFL323" s="8"/>
      <c r="GFM323" s="8"/>
      <c r="GFN323" s="8"/>
      <c r="GFO323" s="8"/>
      <c r="GFP323" s="8"/>
      <c r="GFQ323" s="8"/>
      <c r="GFR323" s="8"/>
      <c r="GFS323" s="8"/>
      <c r="GFT323" s="8"/>
      <c r="GFU323" s="8"/>
      <c r="GFV323" s="8"/>
      <c r="GFW323" s="8"/>
      <c r="GFX323" s="8"/>
      <c r="GFY323" s="8"/>
      <c r="GFZ323" s="8"/>
      <c r="GGA323" s="8"/>
      <c r="GGB323" s="8"/>
      <c r="GGC323" s="8"/>
      <c r="GGD323" s="8"/>
      <c r="GGE323" s="8"/>
      <c r="GGF323" s="8"/>
      <c r="GGG323" s="8"/>
      <c r="GGH323" s="8"/>
      <c r="GGI323" s="8"/>
      <c r="GGJ323" s="8"/>
      <c r="GGK323" s="8"/>
      <c r="GGL323" s="8"/>
      <c r="GGM323" s="8"/>
      <c r="GGN323" s="8"/>
      <c r="GGO323" s="8"/>
      <c r="GGP323" s="8"/>
      <c r="GGQ323" s="8"/>
      <c r="GGR323" s="8"/>
      <c r="GGS323" s="8"/>
      <c r="GGT323" s="8"/>
      <c r="GGU323" s="8"/>
      <c r="GGV323" s="8"/>
      <c r="GGW323" s="8"/>
      <c r="GGX323" s="8"/>
      <c r="GGY323" s="8"/>
      <c r="GGZ323" s="8"/>
      <c r="GHA323" s="8"/>
      <c r="GHB323" s="8"/>
      <c r="GHC323" s="8"/>
      <c r="GHD323" s="8"/>
      <c r="GHE323" s="8"/>
      <c r="GHF323" s="8"/>
      <c r="GHG323" s="8"/>
      <c r="GHH323" s="8"/>
      <c r="GHI323" s="8"/>
      <c r="GHJ323" s="8"/>
      <c r="GHK323" s="8"/>
      <c r="GHL323" s="8"/>
      <c r="GHM323" s="8"/>
      <c r="GHN323" s="8"/>
      <c r="GHO323" s="8"/>
      <c r="GHP323" s="8"/>
      <c r="GHQ323" s="8"/>
      <c r="GHR323" s="8"/>
      <c r="GHS323" s="8"/>
      <c r="GHT323" s="8"/>
      <c r="GHU323" s="8"/>
      <c r="GHV323" s="8"/>
      <c r="GHW323" s="8"/>
      <c r="GHX323" s="8"/>
      <c r="GHY323" s="8"/>
      <c r="GHZ323" s="8"/>
      <c r="GIA323" s="8"/>
      <c r="GIB323" s="8"/>
      <c r="GIC323" s="8"/>
      <c r="GID323" s="8"/>
      <c r="GIE323" s="8"/>
      <c r="GIF323" s="8"/>
      <c r="GIG323" s="8"/>
      <c r="GIH323" s="8"/>
      <c r="GII323" s="8"/>
      <c r="GIJ323" s="8"/>
      <c r="GIK323" s="8"/>
      <c r="GIL323" s="8"/>
      <c r="GIM323" s="8"/>
      <c r="GIN323" s="8"/>
      <c r="GIO323" s="8"/>
      <c r="GIP323" s="8"/>
      <c r="GIQ323" s="8"/>
      <c r="GIR323" s="8"/>
      <c r="GIS323" s="8"/>
      <c r="GIT323" s="8"/>
      <c r="GIU323" s="8"/>
      <c r="GIV323" s="8"/>
      <c r="GIW323" s="8"/>
      <c r="GIX323" s="8"/>
      <c r="GIY323" s="8"/>
      <c r="GIZ323" s="8"/>
      <c r="GJA323" s="8"/>
      <c r="GJB323" s="8"/>
      <c r="GJC323" s="8"/>
      <c r="GJD323" s="8"/>
      <c r="GJE323" s="8"/>
      <c r="GJF323" s="8"/>
      <c r="GJG323" s="8"/>
      <c r="GJH323" s="8"/>
      <c r="GJI323" s="8"/>
      <c r="GJJ323" s="8"/>
      <c r="GJK323" s="8"/>
      <c r="GJL323" s="8"/>
      <c r="GJM323" s="8"/>
      <c r="GJN323" s="8"/>
      <c r="GJO323" s="8"/>
      <c r="GJP323" s="8"/>
      <c r="GJQ323" s="8"/>
      <c r="GJR323" s="8"/>
      <c r="GJS323" s="8"/>
      <c r="GJT323" s="8"/>
      <c r="GJU323" s="8"/>
      <c r="GJV323" s="8"/>
      <c r="GJW323" s="8"/>
      <c r="GJX323" s="8"/>
      <c r="GJY323" s="8"/>
      <c r="GJZ323" s="8"/>
      <c r="GKA323" s="8"/>
      <c r="GKB323" s="8"/>
      <c r="GKC323" s="8"/>
      <c r="GKD323" s="8"/>
      <c r="GKE323" s="8"/>
      <c r="GKF323" s="8"/>
      <c r="GKG323" s="8"/>
      <c r="GKH323" s="8"/>
      <c r="GKI323" s="8"/>
      <c r="GKJ323" s="8"/>
      <c r="GKK323" s="8"/>
      <c r="GKL323" s="8"/>
      <c r="GKM323" s="8"/>
      <c r="GKN323" s="8"/>
      <c r="GKO323" s="8"/>
      <c r="GKP323" s="8"/>
      <c r="GKQ323" s="8"/>
      <c r="GKR323" s="8"/>
      <c r="GKS323" s="8"/>
      <c r="GKT323" s="8"/>
      <c r="GKU323" s="8"/>
      <c r="GKV323" s="8"/>
      <c r="GKW323" s="8"/>
      <c r="GKX323" s="8"/>
      <c r="GKY323" s="8"/>
      <c r="GKZ323" s="8"/>
      <c r="GLA323" s="8"/>
      <c r="GLB323" s="8"/>
      <c r="GLC323" s="8"/>
      <c r="GLD323" s="8"/>
      <c r="GLE323" s="8"/>
      <c r="GLF323" s="8"/>
      <c r="GLG323" s="8"/>
      <c r="GLH323" s="8"/>
      <c r="GLI323" s="8"/>
      <c r="GLJ323" s="8"/>
      <c r="GLK323" s="8"/>
      <c r="GLL323" s="8"/>
      <c r="GLM323" s="8"/>
      <c r="GLN323" s="8"/>
      <c r="GLO323" s="8"/>
      <c r="GLP323" s="8"/>
      <c r="GLQ323" s="8"/>
      <c r="GLR323" s="8"/>
      <c r="GLS323" s="8"/>
      <c r="GLT323" s="8"/>
      <c r="GLU323" s="8"/>
      <c r="GLV323" s="8"/>
      <c r="GLW323" s="8"/>
      <c r="GLX323" s="8"/>
      <c r="GLY323" s="8"/>
      <c r="GLZ323" s="8"/>
      <c r="GMA323" s="8"/>
      <c r="GMB323" s="8"/>
      <c r="GMC323" s="8"/>
      <c r="GMD323" s="8"/>
      <c r="GME323" s="8"/>
      <c r="GMF323" s="8"/>
      <c r="GMG323" s="8"/>
      <c r="GMH323" s="8"/>
      <c r="GMI323" s="8"/>
      <c r="GMJ323" s="8"/>
      <c r="GMK323" s="8"/>
      <c r="GML323" s="8"/>
      <c r="GMM323" s="8"/>
      <c r="GMN323" s="8"/>
      <c r="GMO323" s="8"/>
      <c r="GMP323" s="8"/>
      <c r="GMQ323" s="8"/>
      <c r="GMR323" s="8"/>
      <c r="GMS323" s="8"/>
      <c r="GMT323" s="8"/>
      <c r="GMU323" s="8"/>
      <c r="GMV323" s="8"/>
      <c r="GMW323" s="8"/>
      <c r="GMX323" s="8"/>
      <c r="GMY323" s="8"/>
      <c r="GMZ323" s="8"/>
      <c r="GNA323" s="8"/>
      <c r="GNB323" s="8"/>
      <c r="GNC323" s="8"/>
      <c r="GND323" s="8"/>
      <c r="GNE323" s="8"/>
      <c r="GNF323" s="8"/>
      <c r="GNG323" s="8"/>
      <c r="GNH323" s="8"/>
      <c r="GNI323" s="8"/>
      <c r="GNJ323" s="8"/>
      <c r="GNK323" s="8"/>
      <c r="GNL323" s="8"/>
      <c r="GNM323" s="8"/>
      <c r="GNN323" s="8"/>
      <c r="GNO323" s="8"/>
      <c r="GNP323" s="8"/>
      <c r="GNQ323" s="8"/>
      <c r="GNR323" s="8"/>
      <c r="GNS323" s="8"/>
      <c r="GNT323" s="8"/>
      <c r="GNU323" s="8"/>
      <c r="GNV323" s="8"/>
      <c r="GNW323" s="8"/>
      <c r="GNX323" s="8"/>
      <c r="GNY323" s="8"/>
      <c r="GNZ323" s="8"/>
      <c r="GOA323" s="8"/>
      <c r="GOB323" s="8"/>
      <c r="GOC323" s="8"/>
      <c r="GOD323" s="8"/>
      <c r="GOE323" s="8"/>
      <c r="GOF323" s="8"/>
      <c r="GOG323" s="8"/>
      <c r="GOH323" s="8"/>
      <c r="GOI323" s="8"/>
      <c r="GOJ323" s="8"/>
      <c r="GOK323" s="8"/>
      <c r="GOL323" s="8"/>
      <c r="GOM323" s="8"/>
      <c r="GON323" s="8"/>
      <c r="GOO323" s="8"/>
      <c r="GOP323" s="8"/>
      <c r="GOQ323" s="8"/>
      <c r="GOR323" s="8"/>
      <c r="GOS323" s="8"/>
      <c r="GOT323" s="8"/>
      <c r="GOU323" s="8"/>
      <c r="GOV323" s="8"/>
      <c r="GOW323" s="8"/>
      <c r="GOX323" s="8"/>
      <c r="GOY323" s="8"/>
      <c r="GOZ323" s="8"/>
      <c r="GPA323" s="8"/>
      <c r="GPB323" s="8"/>
      <c r="GPC323" s="8"/>
      <c r="GPD323" s="8"/>
      <c r="GPE323" s="8"/>
      <c r="GPF323" s="8"/>
      <c r="GPG323" s="8"/>
      <c r="GPH323" s="8"/>
      <c r="GPI323" s="8"/>
      <c r="GPJ323" s="8"/>
      <c r="GPK323" s="8"/>
      <c r="GPL323" s="8"/>
      <c r="GPM323" s="8"/>
      <c r="GPN323" s="8"/>
      <c r="GPO323" s="8"/>
      <c r="GPP323" s="8"/>
      <c r="GPQ323" s="8"/>
      <c r="GPR323" s="8"/>
      <c r="GPS323" s="8"/>
      <c r="GPT323" s="8"/>
      <c r="GPU323" s="8"/>
      <c r="GPV323" s="8"/>
      <c r="GPW323" s="8"/>
      <c r="GPX323" s="8"/>
      <c r="GPY323" s="8"/>
      <c r="GPZ323" s="8"/>
      <c r="GQA323" s="8"/>
      <c r="GQB323" s="8"/>
      <c r="GQC323" s="8"/>
      <c r="GQD323" s="8"/>
      <c r="GQE323" s="8"/>
      <c r="GQF323" s="8"/>
      <c r="GQG323" s="8"/>
      <c r="GQH323" s="8"/>
      <c r="GQI323" s="8"/>
      <c r="GQJ323" s="8"/>
      <c r="GQK323" s="8"/>
      <c r="GQL323" s="8"/>
      <c r="GQM323" s="8"/>
      <c r="GQN323" s="8"/>
      <c r="GQO323" s="8"/>
      <c r="GQP323" s="8"/>
      <c r="GQQ323" s="8"/>
      <c r="GQR323" s="8"/>
      <c r="GQS323" s="8"/>
      <c r="GQT323" s="8"/>
      <c r="GQU323" s="8"/>
      <c r="GQV323" s="8"/>
      <c r="GQW323" s="8"/>
      <c r="GQX323" s="8"/>
      <c r="GQY323" s="8"/>
      <c r="GQZ323" s="8"/>
      <c r="GRA323" s="8"/>
      <c r="GRB323" s="8"/>
      <c r="GRC323" s="8"/>
      <c r="GRD323" s="8"/>
      <c r="GRE323" s="8"/>
      <c r="GRF323" s="8"/>
      <c r="GRG323" s="8"/>
      <c r="GRH323" s="8"/>
      <c r="GRI323" s="8"/>
      <c r="GRJ323" s="8"/>
      <c r="GRK323" s="8"/>
      <c r="GRL323" s="8"/>
      <c r="GRM323" s="8"/>
      <c r="GRN323" s="8"/>
      <c r="GRO323" s="8"/>
      <c r="GRP323" s="8"/>
      <c r="GRQ323" s="8"/>
      <c r="GRR323" s="8"/>
      <c r="GRS323" s="8"/>
      <c r="GRT323" s="8"/>
      <c r="GRU323" s="8"/>
      <c r="GRV323" s="8"/>
      <c r="GRW323" s="8"/>
      <c r="GRX323" s="8"/>
      <c r="GRY323" s="8"/>
      <c r="GRZ323" s="8"/>
      <c r="GSA323" s="8"/>
      <c r="GSB323" s="8"/>
      <c r="GSC323" s="8"/>
      <c r="GSD323" s="8"/>
      <c r="GSE323" s="8"/>
      <c r="GSF323" s="8"/>
      <c r="GSG323" s="8"/>
      <c r="GSH323" s="8"/>
      <c r="GSI323" s="8"/>
      <c r="GSJ323" s="8"/>
      <c r="GSK323" s="8"/>
      <c r="GSL323" s="8"/>
      <c r="GSM323" s="8"/>
      <c r="GSN323" s="8"/>
      <c r="GSO323" s="8"/>
      <c r="GSP323" s="8"/>
      <c r="GSQ323" s="8"/>
      <c r="GSR323" s="8"/>
      <c r="GSS323" s="8"/>
      <c r="GST323" s="8"/>
      <c r="GSU323" s="8"/>
      <c r="GSV323" s="8"/>
      <c r="GSW323" s="8"/>
      <c r="GSX323" s="8"/>
      <c r="GSY323" s="8"/>
      <c r="GSZ323" s="8"/>
      <c r="GTA323" s="8"/>
      <c r="GTB323" s="8"/>
      <c r="GTC323" s="8"/>
      <c r="GTD323" s="8"/>
      <c r="GTE323" s="8"/>
      <c r="GTF323" s="8"/>
      <c r="GTG323" s="8"/>
      <c r="GTH323" s="8"/>
      <c r="GTI323" s="8"/>
      <c r="GTJ323" s="8"/>
      <c r="GTK323" s="8"/>
      <c r="GTL323" s="8"/>
      <c r="GTM323" s="8"/>
      <c r="GTN323" s="8"/>
      <c r="GTO323" s="8"/>
      <c r="GTP323" s="8"/>
      <c r="GTQ323" s="8"/>
      <c r="GTR323" s="8"/>
      <c r="GTS323" s="8"/>
      <c r="GTT323" s="8"/>
      <c r="GTU323" s="8"/>
      <c r="GTV323" s="8"/>
      <c r="GTW323" s="8"/>
      <c r="GTX323" s="8"/>
      <c r="GTY323" s="8"/>
      <c r="GTZ323" s="8"/>
      <c r="GUA323" s="8"/>
      <c r="GUB323" s="8"/>
      <c r="GUC323" s="8"/>
      <c r="GUD323" s="8"/>
      <c r="GUE323" s="8"/>
      <c r="GUF323" s="8"/>
      <c r="GUG323" s="8"/>
      <c r="GUH323" s="8"/>
      <c r="GUI323" s="8"/>
      <c r="GUJ323" s="8"/>
      <c r="GUK323" s="8"/>
      <c r="GUL323" s="8"/>
      <c r="GUM323" s="8"/>
      <c r="GUN323" s="8"/>
      <c r="GUO323" s="8"/>
      <c r="GUP323" s="8"/>
      <c r="GUQ323" s="8"/>
      <c r="GUR323" s="8"/>
      <c r="GUS323" s="8"/>
      <c r="GUT323" s="8"/>
      <c r="GUU323" s="8"/>
      <c r="GUV323" s="8"/>
      <c r="GUW323" s="8"/>
      <c r="GUX323" s="8"/>
      <c r="GUY323" s="8"/>
      <c r="GUZ323" s="8"/>
      <c r="GVA323" s="8"/>
      <c r="GVB323" s="8"/>
      <c r="GVC323" s="8"/>
      <c r="GVD323" s="8"/>
      <c r="GVE323" s="8"/>
      <c r="GVF323" s="8"/>
      <c r="GVG323" s="8"/>
      <c r="GVH323" s="8"/>
      <c r="GVI323" s="8"/>
      <c r="GVJ323" s="8"/>
      <c r="GVK323" s="8"/>
      <c r="GVL323" s="8"/>
      <c r="GVM323" s="8"/>
      <c r="GVN323" s="8"/>
      <c r="GVO323" s="8"/>
      <c r="GVP323" s="8"/>
      <c r="GVQ323" s="8"/>
      <c r="GVR323" s="8"/>
      <c r="GVS323" s="8"/>
      <c r="GVT323" s="8"/>
      <c r="GVU323" s="8"/>
      <c r="GVV323" s="8"/>
      <c r="GVW323" s="8"/>
      <c r="GVX323" s="8"/>
      <c r="GVY323" s="8"/>
      <c r="GVZ323" s="8"/>
      <c r="GWA323" s="8"/>
      <c r="GWB323" s="8"/>
      <c r="GWC323" s="8"/>
      <c r="GWD323" s="8"/>
      <c r="GWE323" s="8"/>
      <c r="GWF323" s="8"/>
      <c r="GWG323" s="8"/>
      <c r="GWH323" s="8"/>
      <c r="GWI323" s="8"/>
      <c r="GWJ323" s="8"/>
      <c r="GWK323" s="8"/>
      <c r="GWL323" s="8"/>
      <c r="GWM323" s="8"/>
      <c r="GWN323" s="8"/>
      <c r="GWO323" s="8"/>
      <c r="GWP323" s="8"/>
      <c r="GWQ323" s="8"/>
      <c r="GWR323" s="8"/>
      <c r="GWS323" s="8"/>
      <c r="GWT323" s="8"/>
      <c r="GWU323" s="8"/>
      <c r="GWV323" s="8"/>
      <c r="GWW323" s="8"/>
      <c r="GWX323" s="8"/>
      <c r="GWY323" s="8"/>
      <c r="GWZ323" s="8"/>
      <c r="GXA323" s="8"/>
      <c r="GXB323" s="8"/>
      <c r="GXC323" s="8"/>
      <c r="GXD323" s="8"/>
      <c r="GXE323" s="8"/>
      <c r="GXF323" s="8"/>
      <c r="GXG323" s="8"/>
      <c r="GXH323" s="8"/>
      <c r="GXI323" s="8"/>
      <c r="GXJ323" s="8"/>
      <c r="GXK323" s="8"/>
      <c r="GXL323" s="8"/>
      <c r="GXM323" s="8"/>
      <c r="GXN323" s="8"/>
      <c r="GXO323" s="8"/>
      <c r="GXP323" s="8"/>
      <c r="GXQ323" s="8"/>
      <c r="GXR323" s="8"/>
      <c r="GXS323" s="8"/>
      <c r="GXT323" s="8"/>
      <c r="GXU323" s="8"/>
      <c r="GXV323" s="8"/>
      <c r="GXW323" s="8"/>
      <c r="GXX323" s="8"/>
      <c r="GXY323" s="8"/>
      <c r="GXZ323" s="8"/>
      <c r="GYA323" s="8"/>
      <c r="GYB323" s="8"/>
      <c r="GYC323" s="8"/>
      <c r="GYD323" s="8"/>
      <c r="GYE323" s="8"/>
      <c r="GYF323" s="8"/>
      <c r="GYG323" s="8"/>
      <c r="GYH323" s="8"/>
      <c r="GYI323" s="8"/>
      <c r="GYJ323" s="8"/>
      <c r="GYK323" s="8"/>
      <c r="GYL323" s="8"/>
      <c r="GYM323" s="8"/>
      <c r="GYN323" s="8"/>
      <c r="GYO323" s="8"/>
      <c r="GYP323" s="8"/>
      <c r="GYQ323" s="8"/>
      <c r="GYR323" s="8"/>
      <c r="GYS323" s="8"/>
      <c r="GYT323" s="8"/>
      <c r="GYU323" s="8"/>
      <c r="GYV323" s="8"/>
      <c r="GYW323" s="8"/>
      <c r="GYX323" s="8"/>
      <c r="GYY323" s="8"/>
      <c r="GYZ323" s="8"/>
      <c r="GZA323" s="8"/>
      <c r="GZB323" s="8"/>
      <c r="GZC323" s="8"/>
      <c r="GZD323" s="8"/>
      <c r="GZE323" s="8"/>
      <c r="GZF323" s="8"/>
      <c r="GZG323" s="8"/>
      <c r="GZH323" s="8"/>
      <c r="GZI323" s="8"/>
      <c r="GZJ323" s="8"/>
      <c r="GZK323" s="8"/>
      <c r="GZL323" s="8"/>
      <c r="GZM323" s="8"/>
      <c r="GZN323" s="8"/>
      <c r="GZO323" s="8"/>
      <c r="GZP323" s="8"/>
      <c r="GZQ323" s="8"/>
      <c r="GZR323" s="8"/>
      <c r="GZS323" s="8"/>
      <c r="GZT323" s="8"/>
      <c r="GZU323" s="8"/>
      <c r="GZV323" s="8"/>
      <c r="GZW323" s="8"/>
      <c r="GZX323" s="8"/>
      <c r="GZY323" s="8"/>
      <c r="GZZ323" s="8"/>
      <c r="HAA323" s="8"/>
      <c r="HAB323" s="8"/>
      <c r="HAC323" s="8"/>
      <c r="HAD323" s="8"/>
      <c r="HAE323" s="8"/>
      <c r="HAF323" s="8"/>
      <c r="HAG323" s="8"/>
      <c r="HAH323" s="8"/>
      <c r="HAI323" s="8"/>
      <c r="HAJ323" s="8"/>
      <c r="HAK323" s="8"/>
      <c r="HAL323" s="8"/>
      <c r="HAM323" s="8"/>
      <c r="HAN323" s="8"/>
      <c r="HAO323" s="8"/>
      <c r="HAP323" s="8"/>
      <c r="HAQ323" s="8"/>
      <c r="HAR323" s="8"/>
      <c r="HAS323" s="8"/>
      <c r="HAT323" s="8"/>
      <c r="HAU323" s="8"/>
      <c r="HAV323" s="8"/>
      <c r="HAW323" s="8"/>
      <c r="HAX323" s="8"/>
      <c r="HAY323" s="8"/>
      <c r="HAZ323" s="8"/>
      <c r="HBA323" s="8"/>
      <c r="HBB323" s="8"/>
      <c r="HBC323" s="8"/>
      <c r="HBD323" s="8"/>
      <c r="HBE323" s="8"/>
      <c r="HBF323" s="8"/>
      <c r="HBG323" s="8"/>
      <c r="HBH323" s="8"/>
      <c r="HBI323" s="8"/>
      <c r="HBJ323" s="8"/>
      <c r="HBK323" s="8"/>
      <c r="HBL323" s="8"/>
      <c r="HBM323" s="8"/>
      <c r="HBN323" s="8"/>
      <c r="HBO323" s="8"/>
      <c r="HBP323" s="8"/>
      <c r="HBQ323" s="8"/>
      <c r="HBR323" s="8"/>
      <c r="HBS323" s="8"/>
      <c r="HBT323" s="8"/>
      <c r="HBU323" s="8"/>
      <c r="HBV323" s="8"/>
      <c r="HBW323" s="8"/>
      <c r="HBX323" s="8"/>
      <c r="HBY323" s="8"/>
      <c r="HBZ323" s="8"/>
      <c r="HCA323" s="8"/>
      <c r="HCB323" s="8"/>
      <c r="HCC323" s="8"/>
      <c r="HCD323" s="8"/>
      <c r="HCE323" s="8"/>
      <c r="HCF323" s="8"/>
      <c r="HCG323" s="8"/>
      <c r="HCH323" s="8"/>
      <c r="HCI323" s="8"/>
      <c r="HCJ323" s="8"/>
      <c r="HCK323" s="8"/>
      <c r="HCL323" s="8"/>
      <c r="HCM323" s="8"/>
      <c r="HCN323" s="8"/>
      <c r="HCO323" s="8"/>
      <c r="HCP323" s="8"/>
      <c r="HCQ323" s="8"/>
      <c r="HCR323" s="8"/>
      <c r="HCS323" s="8"/>
      <c r="HCT323" s="8"/>
      <c r="HCU323" s="8"/>
      <c r="HCV323" s="8"/>
      <c r="HCW323" s="8"/>
      <c r="HCX323" s="8"/>
      <c r="HCY323" s="8"/>
      <c r="HCZ323" s="8"/>
      <c r="HDA323" s="8"/>
      <c r="HDB323" s="8"/>
      <c r="HDC323" s="8"/>
      <c r="HDD323" s="8"/>
      <c r="HDE323" s="8"/>
      <c r="HDF323" s="8"/>
      <c r="HDG323" s="8"/>
      <c r="HDH323" s="8"/>
      <c r="HDI323" s="8"/>
      <c r="HDJ323" s="8"/>
      <c r="HDK323" s="8"/>
      <c r="HDL323" s="8"/>
      <c r="HDM323" s="8"/>
      <c r="HDN323" s="8"/>
      <c r="HDO323" s="8"/>
      <c r="HDP323" s="8"/>
      <c r="HDQ323" s="8"/>
      <c r="HDR323" s="8"/>
      <c r="HDS323" s="8"/>
      <c r="HDT323" s="8"/>
      <c r="HDU323" s="8"/>
      <c r="HDV323" s="8"/>
      <c r="HDW323" s="8"/>
      <c r="HDX323" s="8"/>
      <c r="HDY323" s="8"/>
      <c r="HDZ323" s="8"/>
      <c r="HEA323" s="8"/>
      <c r="HEB323" s="8"/>
      <c r="HEC323" s="8"/>
      <c r="HED323" s="8"/>
      <c r="HEE323" s="8"/>
      <c r="HEF323" s="8"/>
      <c r="HEG323" s="8"/>
      <c r="HEH323" s="8"/>
      <c r="HEI323" s="8"/>
      <c r="HEJ323" s="8"/>
      <c r="HEK323" s="8"/>
      <c r="HEL323" s="8"/>
      <c r="HEM323" s="8"/>
      <c r="HEN323" s="8"/>
      <c r="HEO323" s="8"/>
      <c r="HEP323" s="8"/>
      <c r="HEQ323" s="8"/>
      <c r="HER323" s="8"/>
      <c r="HES323" s="8"/>
      <c r="HET323" s="8"/>
      <c r="HEU323" s="8"/>
      <c r="HEV323" s="8"/>
      <c r="HEW323" s="8"/>
      <c r="HEX323" s="8"/>
      <c r="HEY323" s="8"/>
      <c r="HEZ323" s="8"/>
      <c r="HFA323" s="8"/>
      <c r="HFB323" s="8"/>
      <c r="HFC323" s="8"/>
      <c r="HFD323" s="8"/>
      <c r="HFE323" s="8"/>
      <c r="HFF323" s="8"/>
      <c r="HFG323" s="8"/>
      <c r="HFH323" s="8"/>
      <c r="HFI323" s="8"/>
      <c r="HFJ323" s="8"/>
      <c r="HFK323" s="8"/>
      <c r="HFL323" s="8"/>
      <c r="HFM323" s="8"/>
      <c r="HFN323" s="8"/>
      <c r="HFO323" s="8"/>
      <c r="HFP323" s="8"/>
      <c r="HFQ323" s="8"/>
      <c r="HFR323" s="8"/>
      <c r="HFS323" s="8"/>
      <c r="HFT323" s="8"/>
      <c r="HFU323" s="8"/>
      <c r="HFV323" s="8"/>
      <c r="HFW323" s="8"/>
      <c r="HFX323" s="8"/>
      <c r="HFY323" s="8"/>
      <c r="HFZ323" s="8"/>
      <c r="HGA323" s="8"/>
      <c r="HGB323" s="8"/>
      <c r="HGC323" s="8"/>
      <c r="HGD323" s="8"/>
      <c r="HGE323" s="8"/>
      <c r="HGF323" s="8"/>
      <c r="HGG323" s="8"/>
      <c r="HGH323" s="8"/>
      <c r="HGI323" s="8"/>
      <c r="HGJ323" s="8"/>
      <c r="HGK323" s="8"/>
      <c r="HGL323" s="8"/>
      <c r="HGM323" s="8"/>
      <c r="HGN323" s="8"/>
      <c r="HGO323" s="8"/>
      <c r="HGP323" s="8"/>
      <c r="HGQ323" s="8"/>
      <c r="HGR323" s="8"/>
      <c r="HGS323" s="8"/>
      <c r="HGT323" s="8"/>
      <c r="HGU323" s="8"/>
      <c r="HGV323" s="8"/>
      <c r="HGW323" s="8"/>
      <c r="HGX323" s="8"/>
      <c r="HGY323" s="8"/>
      <c r="HGZ323" s="8"/>
      <c r="HHA323" s="8"/>
      <c r="HHB323" s="8"/>
      <c r="HHC323" s="8"/>
      <c r="HHD323" s="8"/>
      <c r="HHE323" s="8"/>
      <c r="HHF323" s="8"/>
      <c r="HHG323" s="8"/>
      <c r="HHH323" s="8"/>
      <c r="HHI323" s="8"/>
      <c r="HHJ323" s="8"/>
      <c r="HHK323" s="8"/>
      <c r="HHL323" s="8"/>
      <c r="HHM323" s="8"/>
      <c r="HHN323" s="8"/>
      <c r="HHO323" s="8"/>
      <c r="HHP323" s="8"/>
      <c r="HHQ323" s="8"/>
      <c r="HHR323" s="8"/>
      <c r="HHS323" s="8"/>
      <c r="HHT323" s="8"/>
      <c r="HHU323" s="8"/>
      <c r="HHV323" s="8"/>
      <c r="HHW323" s="8"/>
      <c r="HHX323" s="8"/>
      <c r="HHY323" s="8"/>
      <c r="HHZ323" s="8"/>
      <c r="HIA323" s="8"/>
      <c r="HIB323" s="8"/>
      <c r="HIC323" s="8"/>
      <c r="HID323" s="8"/>
      <c r="HIE323" s="8"/>
      <c r="HIF323" s="8"/>
      <c r="HIG323" s="8"/>
      <c r="HIH323" s="8"/>
      <c r="HII323" s="8"/>
      <c r="HIJ323" s="8"/>
      <c r="HIK323" s="8"/>
      <c r="HIL323" s="8"/>
      <c r="HIM323" s="8"/>
      <c r="HIN323" s="8"/>
      <c r="HIO323" s="8"/>
      <c r="HIP323" s="8"/>
      <c r="HIQ323" s="8"/>
      <c r="HIR323" s="8"/>
      <c r="HIS323" s="8"/>
      <c r="HIT323" s="8"/>
      <c r="HIU323" s="8"/>
      <c r="HIV323" s="8"/>
      <c r="HIW323" s="8"/>
      <c r="HIX323" s="8"/>
      <c r="HIY323" s="8"/>
      <c r="HIZ323" s="8"/>
      <c r="HJA323" s="8"/>
      <c r="HJB323" s="8"/>
      <c r="HJC323" s="8"/>
      <c r="HJD323" s="8"/>
      <c r="HJE323" s="8"/>
      <c r="HJF323" s="8"/>
      <c r="HJG323" s="8"/>
      <c r="HJH323" s="8"/>
      <c r="HJI323" s="8"/>
      <c r="HJJ323" s="8"/>
      <c r="HJK323" s="8"/>
      <c r="HJL323" s="8"/>
      <c r="HJM323" s="8"/>
      <c r="HJN323" s="8"/>
      <c r="HJO323" s="8"/>
      <c r="HJP323" s="8"/>
      <c r="HJQ323" s="8"/>
      <c r="HJR323" s="8"/>
      <c r="HJS323" s="8"/>
      <c r="HJT323" s="8"/>
      <c r="HJU323" s="8"/>
      <c r="HJV323" s="8"/>
      <c r="HJW323" s="8"/>
      <c r="HJX323" s="8"/>
      <c r="HJY323" s="8"/>
      <c r="HJZ323" s="8"/>
      <c r="HKA323" s="8"/>
      <c r="HKB323" s="8"/>
      <c r="HKC323" s="8"/>
      <c r="HKD323" s="8"/>
      <c r="HKE323" s="8"/>
      <c r="HKF323" s="8"/>
      <c r="HKG323" s="8"/>
      <c r="HKH323" s="8"/>
      <c r="HKI323" s="8"/>
      <c r="HKJ323" s="8"/>
      <c r="HKK323" s="8"/>
      <c r="HKL323" s="8"/>
      <c r="HKM323" s="8"/>
      <c r="HKN323" s="8"/>
      <c r="HKO323" s="8"/>
      <c r="HKP323" s="8"/>
      <c r="HKQ323" s="8"/>
      <c r="HKR323" s="8"/>
      <c r="HKS323" s="8"/>
      <c r="HKT323" s="8"/>
      <c r="HKU323" s="8"/>
      <c r="HKV323" s="8"/>
      <c r="HKW323" s="8"/>
      <c r="HKX323" s="8"/>
      <c r="HKY323" s="8"/>
      <c r="HKZ323" s="8"/>
      <c r="HLA323" s="8"/>
      <c r="HLB323" s="8"/>
      <c r="HLC323" s="8"/>
      <c r="HLD323" s="8"/>
      <c r="HLE323" s="8"/>
      <c r="HLF323" s="8"/>
      <c r="HLG323" s="8"/>
      <c r="HLH323" s="8"/>
      <c r="HLI323" s="8"/>
      <c r="HLJ323" s="8"/>
      <c r="HLK323" s="8"/>
      <c r="HLL323" s="8"/>
      <c r="HLM323" s="8"/>
      <c r="HLN323" s="8"/>
      <c r="HLO323" s="8"/>
      <c r="HLP323" s="8"/>
      <c r="HLQ323" s="8"/>
      <c r="HLR323" s="8"/>
      <c r="HLS323" s="8"/>
      <c r="HLT323" s="8"/>
      <c r="HLU323" s="8"/>
      <c r="HLV323" s="8"/>
      <c r="HLW323" s="8"/>
      <c r="HLX323" s="8"/>
      <c r="HLY323" s="8"/>
      <c r="HLZ323" s="8"/>
      <c r="HMA323" s="8"/>
      <c r="HMB323" s="8"/>
      <c r="HMC323" s="8"/>
      <c r="HMD323" s="8"/>
      <c r="HME323" s="8"/>
      <c r="HMF323" s="8"/>
      <c r="HMG323" s="8"/>
      <c r="HMH323" s="8"/>
      <c r="HMI323" s="8"/>
      <c r="HMJ323" s="8"/>
      <c r="HMK323" s="8"/>
      <c r="HML323" s="8"/>
      <c r="HMM323" s="8"/>
      <c r="HMN323" s="8"/>
      <c r="HMO323" s="8"/>
      <c r="HMP323" s="8"/>
      <c r="HMQ323" s="8"/>
      <c r="HMR323" s="8"/>
      <c r="HMS323" s="8"/>
      <c r="HMT323" s="8"/>
      <c r="HMU323" s="8"/>
      <c r="HMV323" s="8"/>
      <c r="HMW323" s="8"/>
      <c r="HMX323" s="8"/>
      <c r="HMY323" s="8"/>
      <c r="HMZ323" s="8"/>
      <c r="HNA323" s="8"/>
      <c r="HNB323" s="8"/>
      <c r="HNC323" s="8"/>
      <c r="HND323" s="8"/>
      <c r="HNE323" s="8"/>
      <c r="HNF323" s="8"/>
      <c r="HNG323" s="8"/>
      <c r="HNH323" s="8"/>
      <c r="HNI323" s="8"/>
      <c r="HNJ323" s="8"/>
      <c r="HNK323" s="8"/>
      <c r="HNL323" s="8"/>
      <c r="HNM323" s="8"/>
      <c r="HNN323" s="8"/>
      <c r="HNO323" s="8"/>
      <c r="HNP323" s="8"/>
      <c r="HNQ323" s="8"/>
      <c r="HNR323" s="8"/>
      <c r="HNS323" s="8"/>
      <c r="HNT323" s="8"/>
      <c r="HNU323" s="8"/>
      <c r="HNV323" s="8"/>
      <c r="HNW323" s="8"/>
      <c r="HNX323" s="8"/>
      <c r="HNY323" s="8"/>
      <c r="HNZ323" s="8"/>
      <c r="HOA323" s="8"/>
      <c r="HOB323" s="8"/>
      <c r="HOC323" s="8"/>
      <c r="HOD323" s="8"/>
      <c r="HOE323" s="8"/>
      <c r="HOF323" s="8"/>
      <c r="HOG323" s="8"/>
      <c r="HOH323" s="8"/>
      <c r="HOI323" s="8"/>
      <c r="HOJ323" s="8"/>
      <c r="HOK323" s="8"/>
      <c r="HOL323" s="8"/>
      <c r="HOM323" s="8"/>
      <c r="HON323" s="8"/>
      <c r="HOO323" s="8"/>
      <c r="HOP323" s="8"/>
      <c r="HOQ323" s="8"/>
      <c r="HOR323" s="8"/>
      <c r="HOS323" s="8"/>
      <c r="HOT323" s="8"/>
      <c r="HOU323" s="8"/>
      <c r="HOV323" s="8"/>
      <c r="HOW323" s="8"/>
      <c r="HOX323" s="8"/>
      <c r="HOY323" s="8"/>
      <c r="HOZ323" s="8"/>
      <c r="HPA323" s="8"/>
      <c r="HPB323" s="8"/>
      <c r="HPC323" s="8"/>
      <c r="HPD323" s="8"/>
      <c r="HPE323" s="8"/>
      <c r="HPF323" s="8"/>
      <c r="HPG323" s="8"/>
      <c r="HPH323" s="8"/>
      <c r="HPI323" s="8"/>
      <c r="HPJ323" s="8"/>
      <c r="HPK323" s="8"/>
      <c r="HPL323" s="8"/>
      <c r="HPM323" s="8"/>
      <c r="HPN323" s="8"/>
      <c r="HPO323" s="8"/>
      <c r="HPP323" s="8"/>
      <c r="HPQ323" s="8"/>
      <c r="HPR323" s="8"/>
      <c r="HPS323" s="8"/>
      <c r="HPT323" s="8"/>
      <c r="HPU323" s="8"/>
      <c r="HPV323" s="8"/>
      <c r="HPW323" s="8"/>
      <c r="HPX323" s="8"/>
      <c r="HPY323" s="8"/>
      <c r="HPZ323" s="8"/>
      <c r="HQA323" s="8"/>
      <c r="HQB323" s="8"/>
      <c r="HQC323" s="8"/>
      <c r="HQD323" s="8"/>
      <c r="HQE323" s="8"/>
      <c r="HQF323" s="8"/>
      <c r="HQG323" s="8"/>
      <c r="HQH323" s="8"/>
      <c r="HQI323" s="8"/>
      <c r="HQJ323" s="8"/>
      <c r="HQK323" s="8"/>
      <c r="HQL323" s="8"/>
      <c r="HQM323" s="8"/>
      <c r="HQN323" s="8"/>
      <c r="HQO323" s="8"/>
      <c r="HQP323" s="8"/>
      <c r="HQQ323" s="8"/>
      <c r="HQR323" s="8"/>
      <c r="HQS323" s="8"/>
      <c r="HQT323" s="8"/>
      <c r="HQU323" s="8"/>
      <c r="HQV323" s="8"/>
      <c r="HQW323" s="8"/>
      <c r="HQX323" s="8"/>
      <c r="HQY323" s="8"/>
      <c r="HQZ323" s="8"/>
      <c r="HRA323" s="8"/>
      <c r="HRB323" s="8"/>
      <c r="HRC323" s="8"/>
      <c r="HRD323" s="8"/>
      <c r="HRE323" s="8"/>
      <c r="HRF323" s="8"/>
      <c r="HRG323" s="8"/>
      <c r="HRH323" s="8"/>
      <c r="HRI323" s="8"/>
      <c r="HRJ323" s="8"/>
      <c r="HRK323" s="8"/>
      <c r="HRL323" s="8"/>
      <c r="HRM323" s="8"/>
      <c r="HRN323" s="8"/>
      <c r="HRO323" s="8"/>
      <c r="HRP323" s="8"/>
      <c r="HRQ323" s="8"/>
      <c r="HRR323" s="8"/>
      <c r="HRS323" s="8"/>
      <c r="HRT323" s="8"/>
      <c r="HRU323" s="8"/>
      <c r="HRV323" s="8"/>
      <c r="HRW323" s="8"/>
      <c r="HRX323" s="8"/>
      <c r="HRY323" s="8"/>
      <c r="HRZ323" s="8"/>
      <c r="HSA323" s="8"/>
      <c r="HSB323" s="8"/>
      <c r="HSC323" s="8"/>
      <c r="HSD323" s="8"/>
      <c r="HSE323" s="8"/>
      <c r="HSF323" s="8"/>
      <c r="HSG323" s="8"/>
      <c r="HSH323" s="8"/>
      <c r="HSI323" s="8"/>
      <c r="HSJ323" s="8"/>
      <c r="HSK323" s="8"/>
      <c r="HSL323" s="8"/>
      <c r="HSM323" s="8"/>
      <c r="HSN323" s="8"/>
      <c r="HSO323" s="8"/>
      <c r="HSP323" s="8"/>
      <c r="HSQ323" s="8"/>
      <c r="HSR323" s="8"/>
      <c r="HSS323" s="8"/>
      <c r="HST323" s="8"/>
      <c r="HSU323" s="8"/>
      <c r="HSV323" s="8"/>
      <c r="HSW323" s="8"/>
      <c r="HSX323" s="8"/>
      <c r="HSY323" s="8"/>
      <c r="HSZ323" s="8"/>
      <c r="HTA323" s="8"/>
      <c r="HTB323" s="8"/>
      <c r="HTC323" s="8"/>
      <c r="HTD323" s="8"/>
      <c r="HTE323" s="8"/>
      <c r="HTF323" s="8"/>
      <c r="HTG323" s="8"/>
      <c r="HTH323" s="8"/>
      <c r="HTI323" s="8"/>
      <c r="HTJ323" s="8"/>
      <c r="HTK323" s="8"/>
      <c r="HTL323" s="8"/>
      <c r="HTM323" s="8"/>
      <c r="HTN323" s="8"/>
      <c r="HTO323" s="8"/>
      <c r="HTP323" s="8"/>
      <c r="HTQ323" s="8"/>
      <c r="HTR323" s="8"/>
      <c r="HTS323" s="8"/>
      <c r="HTT323" s="8"/>
      <c r="HTU323" s="8"/>
      <c r="HTV323" s="8"/>
      <c r="HTW323" s="8"/>
      <c r="HTX323" s="8"/>
      <c r="HTY323" s="8"/>
      <c r="HTZ323" s="8"/>
      <c r="HUA323" s="8"/>
      <c r="HUB323" s="8"/>
      <c r="HUC323" s="8"/>
      <c r="HUD323" s="8"/>
      <c r="HUE323" s="8"/>
      <c r="HUF323" s="8"/>
      <c r="HUG323" s="8"/>
      <c r="HUH323" s="8"/>
      <c r="HUI323" s="8"/>
      <c r="HUJ323" s="8"/>
      <c r="HUK323" s="8"/>
      <c r="HUL323" s="8"/>
      <c r="HUM323" s="8"/>
      <c r="HUN323" s="8"/>
      <c r="HUO323" s="8"/>
      <c r="HUP323" s="8"/>
      <c r="HUQ323" s="8"/>
      <c r="HUR323" s="8"/>
      <c r="HUS323" s="8"/>
      <c r="HUT323" s="8"/>
      <c r="HUU323" s="8"/>
      <c r="HUV323" s="8"/>
      <c r="HUW323" s="8"/>
      <c r="HUX323" s="8"/>
      <c r="HUY323" s="8"/>
      <c r="HUZ323" s="8"/>
      <c r="HVA323" s="8"/>
      <c r="HVB323" s="8"/>
      <c r="HVC323" s="8"/>
      <c r="HVD323" s="8"/>
      <c r="HVE323" s="8"/>
      <c r="HVF323" s="8"/>
      <c r="HVG323" s="8"/>
      <c r="HVH323" s="8"/>
      <c r="HVI323" s="8"/>
      <c r="HVJ323" s="8"/>
      <c r="HVK323" s="8"/>
      <c r="HVL323" s="8"/>
      <c r="HVM323" s="8"/>
      <c r="HVN323" s="8"/>
      <c r="HVO323" s="8"/>
      <c r="HVP323" s="8"/>
      <c r="HVQ323" s="8"/>
      <c r="HVR323" s="8"/>
      <c r="HVS323" s="8"/>
      <c r="HVT323" s="8"/>
      <c r="HVU323" s="8"/>
      <c r="HVV323" s="8"/>
      <c r="HVW323" s="8"/>
      <c r="HVX323" s="8"/>
      <c r="HVY323" s="8"/>
      <c r="HVZ323" s="8"/>
      <c r="HWA323" s="8"/>
      <c r="HWB323" s="8"/>
      <c r="HWC323" s="8"/>
      <c r="HWD323" s="8"/>
      <c r="HWE323" s="8"/>
      <c r="HWF323" s="8"/>
      <c r="HWG323" s="8"/>
      <c r="HWH323" s="8"/>
      <c r="HWI323" s="8"/>
      <c r="HWJ323" s="8"/>
      <c r="HWK323" s="8"/>
      <c r="HWL323" s="8"/>
      <c r="HWM323" s="8"/>
      <c r="HWN323" s="8"/>
      <c r="HWO323" s="8"/>
      <c r="HWP323" s="8"/>
      <c r="HWQ323" s="8"/>
      <c r="HWR323" s="8"/>
      <c r="HWS323" s="8"/>
      <c r="HWT323" s="8"/>
      <c r="HWU323" s="8"/>
      <c r="HWV323" s="8"/>
      <c r="HWW323" s="8"/>
      <c r="HWX323" s="8"/>
      <c r="HWY323" s="8"/>
      <c r="HWZ323" s="8"/>
      <c r="HXA323" s="8"/>
      <c r="HXB323" s="8"/>
      <c r="HXC323" s="8"/>
      <c r="HXD323" s="8"/>
      <c r="HXE323" s="8"/>
      <c r="HXF323" s="8"/>
      <c r="HXG323" s="8"/>
      <c r="HXH323" s="8"/>
      <c r="HXI323" s="8"/>
      <c r="HXJ323" s="8"/>
      <c r="HXK323" s="8"/>
      <c r="HXL323" s="8"/>
      <c r="HXM323" s="8"/>
      <c r="HXN323" s="8"/>
      <c r="HXO323" s="8"/>
      <c r="HXP323" s="8"/>
      <c r="HXQ323" s="8"/>
      <c r="HXR323" s="8"/>
      <c r="HXS323" s="8"/>
      <c r="HXT323" s="8"/>
      <c r="HXU323" s="8"/>
      <c r="HXV323" s="8"/>
      <c r="HXW323" s="8"/>
      <c r="HXX323" s="8"/>
      <c r="HXY323" s="8"/>
      <c r="HXZ323" s="8"/>
      <c r="HYA323" s="8"/>
      <c r="HYB323" s="8"/>
      <c r="HYC323" s="8"/>
      <c r="HYD323" s="8"/>
      <c r="HYE323" s="8"/>
      <c r="HYF323" s="8"/>
      <c r="HYG323" s="8"/>
      <c r="HYH323" s="8"/>
      <c r="HYI323" s="8"/>
      <c r="HYJ323" s="8"/>
      <c r="HYK323" s="8"/>
      <c r="HYL323" s="8"/>
      <c r="HYM323" s="8"/>
      <c r="HYN323" s="8"/>
      <c r="HYO323" s="8"/>
      <c r="HYP323" s="8"/>
      <c r="HYQ323" s="8"/>
      <c r="HYR323" s="8"/>
      <c r="HYS323" s="8"/>
      <c r="HYT323" s="8"/>
      <c r="HYU323" s="8"/>
      <c r="HYV323" s="8"/>
      <c r="HYW323" s="8"/>
      <c r="HYX323" s="8"/>
      <c r="HYY323" s="8"/>
      <c r="HYZ323" s="8"/>
      <c r="HZA323" s="8"/>
      <c r="HZB323" s="8"/>
      <c r="HZC323" s="8"/>
      <c r="HZD323" s="8"/>
      <c r="HZE323" s="8"/>
      <c r="HZF323" s="8"/>
      <c r="HZG323" s="8"/>
      <c r="HZH323" s="8"/>
      <c r="HZI323" s="8"/>
      <c r="HZJ323" s="8"/>
      <c r="HZK323" s="8"/>
      <c r="HZL323" s="8"/>
      <c r="HZM323" s="8"/>
      <c r="HZN323" s="8"/>
      <c r="HZO323" s="8"/>
      <c r="HZP323" s="8"/>
      <c r="HZQ323" s="8"/>
      <c r="HZR323" s="8"/>
      <c r="HZS323" s="8"/>
      <c r="HZT323" s="8"/>
      <c r="HZU323" s="8"/>
      <c r="HZV323" s="8"/>
      <c r="HZW323" s="8"/>
      <c r="HZX323" s="8"/>
      <c r="HZY323" s="8"/>
      <c r="HZZ323" s="8"/>
      <c r="IAA323" s="8"/>
      <c r="IAB323" s="8"/>
      <c r="IAC323" s="8"/>
      <c r="IAD323" s="8"/>
      <c r="IAE323" s="8"/>
      <c r="IAF323" s="8"/>
      <c r="IAG323" s="8"/>
      <c r="IAH323" s="8"/>
      <c r="IAI323" s="8"/>
      <c r="IAJ323" s="8"/>
      <c r="IAK323" s="8"/>
      <c r="IAL323" s="8"/>
      <c r="IAM323" s="8"/>
      <c r="IAN323" s="8"/>
      <c r="IAO323" s="8"/>
      <c r="IAP323" s="8"/>
      <c r="IAQ323" s="8"/>
      <c r="IAR323" s="8"/>
      <c r="IAS323" s="8"/>
      <c r="IAT323" s="8"/>
      <c r="IAU323" s="8"/>
      <c r="IAV323" s="8"/>
      <c r="IAW323" s="8"/>
      <c r="IAX323" s="8"/>
      <c r="IAY323" s="8"/>
      <c r="IAZ323" s="8"/>
      <c r="IBA323" s="8"/>
      <c r="IBB323" s="8"/>
      <c r="IBC323" s="8"/>
      <c r="IBD323" s="8"/>
      <c r="IBE323" s="8"/>
      <c r="IBF323" s="8"/>
      <c r="IBG323" s="8"/>
      <c r="IBH323" s="8"/>
      <c r="IBI323" s="8"/>
      <c r="IBJ323" s="8"/>
      <c r="IBK323" s="8"/>
      <c r="IBL323" s="8"/>
      <c r="IBM323" s="8"/>
      <c r="IBN323" s="8"/>
      <c r="IBO323" s="8"/>
      <c r="IBP323" s="8"/>
      <c r="IBQ323" s="8"/>
      <c r="IBR323" s="8"/>
      <c r="IBS323" s="8"/>
      <c r="IBT323" s="8"/>
      <c r="IBU323" s="8"/>
      <c r="IBV323" s="8"/>
      <c r="IBW323" s="8"/>
      <c r="IBX323" s="8"/>
      <c r="IBY323" s="8"/>
      <c r="IBZ323" s="8"/>
      <c r="ICA323" s="8"/>
      <c r="ICB323" s="8"/>
      <c r="ICC323" s="8"/>
      <c r="ICD323" s="8"/>
      <c r="ICE323" s="8"/>
      <c r="ICF323" s="8"/>
      <c r="ICG323" s="8"/>
      <c r="ICH323" s="8"/>
      <c r="ICI323" s="8"/>
      <c r="ICJ323" s="8"/>
      <c r="ICK323" s="8"/>
      <c r="ICL323" s="8"/>
      <c r="ICM323" s="8"/>
      <c r="ICN323" s="8"/>
      <c r="ICO323" s="8"/>
      <c r="ICP323" s="8"/>
      <c r="ICQ323" s="8"/>
      <c r="ICR323" s="8"/>
      <c r="ICS323" s="8"/>
      <c r="ICT323" s="8"/>
      <c r="ICU323" s="8"/>
      <c r="ICV323" s="8"/>
      <c r="ICW323" s="8"/>
      <c r="ICX323" s="8"/>
      <c r="ICY323" s="8"/>
      <c r="ICZ323" s="8"/>
      <c r="IDA323" s="8"/>
      <c r="IDB323" s="8"/>
      <c r="IDC323" s="8"/>
      <c r="IDD323" s="8"/>
      <c r="IDE323" s="8"/>
      <c r="IDF323" s="8"/>
      <c r="IDG323" s="8"/>
      <c r="IDH323" s="8"/>
      <c r="IDI323" s="8"/>
      <c r="IDJ323" s="8"/>
      <c r="IDK323" s="8"/>
      <c r="IDL323" s="8"/>
      <c r="IDM323" s="8"/>
      <c r="IDN323" s="8"/>
      <c r="IDO323" s="8"/>
      <c r="IDP323" s="8"/>
      <c r="IDQ323" s="8"/>
      <c r="IDR323" s="8"/>
      <c r="IDS323" s="8"/>
      <c r="IDT323" s="8"/>
      <c r="IDU323" s="8"/>
      <c r="IDV323" s="8"/>
      <c r="IDW323" s="8"/>
      <c r="IDX323" s="8"/>
      <c r="IDY323" s="8"/>
      <c r="IDZ323" s="8"/>
      <c r="IEA323" s="8"/>
      <c r="IEB323" s="8"/>
      <c r="IEC323" s="8"/>
      <c r="IED323" s="8"/>
      <c r="IEE323" s="8"/>
      <c r="IEF323" s="8"/>
      <c r="IEG323" s="8"/>
      <c r="IEH323" s="8"/>
      <c r="IEI323" s="8"/>
      <c r="IEJ323" s="8"/>
      <c r="IEK323" s="8"/>
      <c r="IEL323" s="8"/>
      <c r="IEM323" s="8"/>
      <c r="IEN323" s="8"/>
      <c r="IEO323" s="8"/>
      <c r="IEP323" s="8"/>
      <c r="IEQ323" s="8"/>
      <c r="IER323" s="8"/>
      <c r="IES323" s="8"/>
      <c r="IET323" s="8"/>
      <c r="IEU323" s="8"/>
      <c r="IEV323" s="8"/>
      <c r="IEW323" s="8"/>
      <c r="IEX323" s="8"/>
      <c r="IEY323" s="8"/>
      <c r="IEZ323" s="8"/>
      <c r="IFA323" s="8"/>
      <c r="IFB323" s="8"/>
      <c r="IFC323" s="8"/>
      <c r="IFD323" s="8"/>
      <c r="IFE323" s="8"/>
      <c r="IFF323" s="8"/>
      <c r="IFG323" s="8"/>
      <c r="IFH323" s="8"/>
      <c r="IFI323" s="8"/>
      <c r="IFJ323" s="8"/>
      <c r="IFK323" s="8"/>
      <c r="IFL323" s="8"/>
      <c r="IFM323" s="8"/>
      <c r="IFN323" s="8"/>
      <c r="IFO323" s="8"/>
      <c r="IFP323" s="8"/>
      <c r="IFQ323" s="8"/>
      <c r="IFR323" s="8"/>
      <c r="IFS323" s="8"/>
      <c r="IFT323" s="8"/>
      <c r="IFU323" s="8"/>
      <c r="IFV323" s="8"/>
      <c r="IFW323" s="8"/>
      <c r="IFX323" s="8"/>
      <c r="IFY323" s="8"/>
      <c r="IFZ323" s="8"/>
      <c r="IGA323" s="8"/>
      <c r="IGB323" s="8"/>
      <c r="IGC323" s="8"/>
      <c r="IGD323" s="8"/>
      <c r="IGE323" s="8"/>
      <c r="IGF323" s="8"/>
      <c r="IGG323" s="8"/>
      <c r="IGH323" s="8"/>
      <c r="IGI323" s="8"/>
      <c r="IGJ323" s="8"/>
      <c r="IGK323" s="8"/>
      <c r="IGL323" s="8"/>
      <c r="IGM323" s="8"/>
      <c r="IGN323" s="8"/>
      <c r="IGO323" s="8"/>
      <c r="IGP323" s="8"/>
      <c r="IGQ323" s="8"/>
      <c r="IGR323" s="8"/>
      <c r="IGS323" s="8"/>
      <c r="IGT323" s="8"/>
      <c r="IGU323" s="8"/>
      <c r="IGV323" s="8"/>
      <c r="IGW323" s="8"/>
      <c r="IGX323" s="8"/>
      <c r="IGY323" s="8"/>
      <c r="IGZ323" s="8"/>
      <c r="IHA323" s="8"/>
      <c r="IHB323" s="8"/>
      <c r="IHC323" s="8"/>
      <c r="IHD323" s="8"/>
      <c r="IHE323" s="8"/>
      <c r="IHF323" s="8"/>
      <c r="IHG323" s="8"/>
      <c r="IHH323" s="8"/>
      <c r="IHI323" s="8"/>
      <c r="IHJ323" s="8"/>
      <c r="IHK323" s="8"/>
      <c r="IHL323" s="8"/>
      <c r="IHM323" s="8"/>
      <c r="IHN323" s="8"/>
      <c r="IHO323" s="8"/>
      <c r="IHP323" s="8"/>
      <c r="IHQ323" s="8"/>
      <c r="IHR323" s="8"/>
      <c r="IHS323" s="8"/>
      <c r="IHT323" s="8"/>
      <c r="IHU323" s="8"/>
      <c r="IHV323" s="8"/>
      <c r="IHW323" s="8"/>
      <c r="IHX323" s="8"/>
      <c r="IHY323" s="8"/>
      <c r="IHZ323" s="8"/>
      <c r="IIA323" s="8"/>
      <c r="IIB323" s="8"/>
      <c r="IIC323" s="8"/>
      <c r="IID323" s="8"/>
      <c r="IIE323" s="8"/>
      <c r="IIF323" s="8"/>
      <c r="IIG323" s="8"/>
      <c r="IIH323" s="8"/>
      <c r="III323" s="8"/>
      <c r="IIJ323" s="8"/>
      <c r="IIK323" s="8"/>
      <c r="IIL323" s="8"/>
      <c r="IIM323" s="8"/>
      <c r="IIN323" s="8"/>
      <c r="IIO323" s="8"/>
      <c r="IIP323" s="8"/>
      <c r="IIQ323" s="8"/>
      <c r="IIR323" s="8"/>
      <c r="IIS323" s="8"/>
      <c r="IIT323" s="8"/>
      <c r="IIU323" s="8"/>
      <c r="IIV323" s="8"/>
      <c r="IIW323" s="8"/>
      <c r="IIX323" s="8"/>
      <c r="IIY323" s="8"/>
      <c r="IIZ323" s="8"/>
      <c r="IJA323" s="8"/>
      <c r="IJB323" s="8"/>
      <c r="IJC323" s="8"/>
      <c r="IJD323" s="8"/>
      <c r="IJE323" s="8"/>
      <c r="IJF323" s="8"/>
      <c r="IJG323" s="8"/>
      <c r="IJH323" s="8"/>
      <c r="IJI323" s="8"/>
      <c r="IJJ323" s="8"/>
      <c r="IJK323" s="8"/>
      <c r="IJL323" s="8"/>
      <c r="IJM323" s="8"/>
      <c r="IJN323" s="8"/>
      <c r="IJO323" s="8"/>
      <c r="IJP323" s="8"/>
      <c r="IJQ323" s="8"/>
      <c r="IJR323" s="8"/>
      <c r="IJS323" s="8"/>
      <c r="IJT323" s="8"/>
      <c r="IJU323" s="8"/>
      <c r="IJV323" s="8"/>
      <c r="IJW323" s="8"/>
      <c r="IJX323" s="8"/>
      <c r="IJY323" s="8"/>
      <c r="IJZ323" s="8"/>
      <c r="IKA323" s="8"/>
      <c r="IKB323" s="8"/>
      <c r="IKC323" s="8"/>
      <c r="IKD323" s="8"/>
      <c r="IKE323" s="8"/>
      <c r="IKF323" s="8"/>
      <c r="IKG323" s="8"/>
      <c r="IKH323" s="8"/>
      <c r="IKI323" s="8"/>
      <c r="IKJ323" s="8"/>
      <c r="IKK323" s="8"/>
      <c r="IKL323" s="8"/>
      <c r="IKM323" s="8"/>
      <c r="IKN323" s="8"/>
      <c r="IKO323" s="8"/>
      <c r="IKP323" s="8"/>
      <c r="IKQ323" s="8"/>
      <c r="IKR323" s="8"/>
      <c r="IKS323" s="8"/>
      <c r="IKT323" s="8"/>
      <c r="IKU323" s="8"/>
      <c r="IKV323" s="8"/>
      <c r="IKW323" s="8"/>
      <c r="IKX323" s="8"/>
      <c r="IKY323" s="8"/>
      <c r="IKZ323" s="8"/>
      <c r="ILA323" s="8"/>
      <c r="ILB323" s="8"/>
      <c r="ILC323" s="8"/>
      <c r="ILD323" s="8"/>
      <c r="ILE323" s="8"/>
      <c r="ILF323" s="8"/>
      <c r="ILG323" s="8"/>
      <c r="ILH323" s="8"/>
      <c r="ILI323" s="8"/>
      <c r="ILJ323" s="8"/>
      <c r="ILK323" s="8"/>
      <c r="ILL323" s="8"/>
      <c r="ILM323" s="8"/>
      <c r="ILN323" s="8"/>
      <c r="ILO323" s="8"/>
      <c r="ILP323" s="8"/>
      <c r="ILQ323" s="8"/>
      <c r="ILR323" s="8"/>
      <c r="ILS323" s="8"/>
      <c r="ILT323" s="8"/>
      <c r="ILU323" s="8"/>
      <c r="ILV323" s="8"/>
      <c r="ILW323" s="8"/>
      <c r="ILX323" s="8"/>
      <c r="ILY323" s="8"/>
      <c r="ILZ323" s="8"/>
      <c r="IMA323" s="8"/>
      <c r="IMB323" s="8"/>
      <c r="IMC323" s="8"/>
      <c r="IMD323" s="8"/>
      <c r="IME323" s="8"/>
      <c r="IMF323" s="8"/>
      <c r="IMG323" s="8"/>
      <c r="IMH323" s="8"/>
      <c r="IMI323" s="8"/>
      <c r="IMJ323" s="8"/>
      <c r="IMK323" s="8"/>
      <c r="IML323" s="8"/>
      <c r="IMM323" s="8"/>
      <c r="IMN323" s="8"/>
      <c r="IMO323" s="8"/>
      <c r="IMP323" s="8"/>
      <c r="IMQ323" s="8"/>
      <c r="IMR323" s="8"/>
      <c r="IMS323" s="8"/>
      <c r="IMT323" s="8"/>
      <c r="IMU323" s="8"/>
      <c r="IMV323" s="8"/>
      <c r="IMW323" s="8"/>
      <c r="IMX323" s="8"/>
      <c r="IMY323" s="8"/>
      <c r="IMZ323" s="8"/>
      <c r="INA323" s="8"/>
      <c r="INB323" s="8"/>
      <c r="INC323" s="8"/>
      <c r="IND323" s="8"/>
      <c r="INE323" s="8"/>
      <c r="INF323" s="8"/>
      <c r="ING323" s="8"/>
      <c r="INH323" s="8"/>
      <c r="INI323" s="8"/>
      <c r="INJ323" s="8"/>
      <c r="INK323" s="8"/>
      <c r="INL323" s="8"/>
      <c r="INM323" s="8"/>
      <c r="INN323" s="8"/>
      <c r="INO323" s="8"/>
      <c r="INP323" s="8"/>
      <c r="INQ323" s="8"/>
      <c r="INR323" s="8"/>
      <c r="INS323" s="8"/>
      <c r="INT323" s="8"/>
      <c r="INU323" s="8"/>
      <c r="INV323" s="8"/>
      <c r="INW323" s="8"/>
      <c r="INX323" s="8"/>
      <c r="INY323" s="8"/>
      <c r="INZ323" s="8"/>
      <c r="IOA323" s="8"/>
      <c r="IOB323" s="8"/>
      <c r="IOC323" s="8"/>
      <c r="IOD323" s="8"/>
      <c r="IOE323" s="8"/>
      <c r="IOF323" s="8"/>
      <c r="IOG323" s="8"/>
      <c r="IOH323" s="8"/>
      <c r="IOI323" s="8"/>
      <c r="IOJ323" s="8"/>
      <c r="IOK323" s="8"/>
      <c r="IOL323" s="8"/>
      <c r="IOM323" s="8"/>
      <c r="ION323" s="8"/>
      <c r="IOO323" s="8"/>
      <c r="IOP323" s="8"/>
      <c r="IOQ323" s="8"/>
      <c r="IOR323" s="8"/>
      <c r="IOS323" s="8"/>
      <c r="IOT323" s="8"/>
      <c r="IOU323" s="8"/>
      <c r="IOV323" s="8"/>
      <c r="IOW323" s="8"/>
      <c r="IOX323" s="8"/>
      <c r="IOY323" s="8"/>
      <c r="IOZ323" s="8"/>
      <c r="IPA323" s="8"/>
      <c r="IPB323" s="8"/>
      <c r="IPC323" s="8"/>
      <c r="IPD323" s="8"/>
      <c r="IPE323" s="8"/>
      <c r="IPF323" s="8"/>
      <c r="IPG323" s="8"/>
      <c r="IPH323" s="8"/>
      <c r="IPI323" s="8"/>
      <c r="IPJ323" s="8"/>
      <c r="IPK323" s="8"/>
      <c r="IPL323" s="8"/>
      <c r="IPM323" s="8"/>
      <c r="IPN323" s="8"/>
      <c r="IPO323" s="8"/>
      <c r="IPP323" s="8"/>
      <c r="IPQ323" s="8"/>
      <c r="IPR323" s="8"/>
      <c r="IPS323" s="8"/>
      <c r="IPT323" s="8"/>
      <c r="IPU323" s="8"/>
      <c r="IPV323" s="8"/>
      <c r="IPW323" s="8"/>
      <c r="IPX323" s="8"/>
      <c r="IPY323" s="8"/>
      <c r="IPZ323" s="8"/>
      <c r="IQA323" s="8"/>
      <c r="IQB323" s="8"/>
      <c r="IQC323" s="8"/>
      <c r="IQD323" s="8"/>
      <c r="IQE323" s="8"/>
      <c r="IQF323" s="8"/>
      <c r="IQG323" s="8"/>
      <c r="IQH323" s="8"/>
      <c r="IQI323" s="8"/>
      <c r="IQJ323" s="8"/>
      <c r="IQK323" s="8"/>
      <c r="IQL323" s="8"/>
      <c r="IQM323" s="8"/>
      <c r="IQN323" s="8"/>
      <c r="IQO323" s="8"/>
      <c r="IQP323" s="8"/>
      <c r="IQQ323" s="8"/>
      <c r="IQR323" s="8"/>
      <c r="IQS323" s="8"/>
      <c r="IQT323" s="8"/>
      <c r="IQU323" s="8"/>
      <c r="IQV323" s="8"/>
      <c r="IQW323" s="8"/>
      <c r="IQX323" s="8"/>
      <c r="IQY323" s="8"/>
      <c r="IQZ323" s="8"/>
      <c r="IRA323" s="8"/>
      <c r="IRB323" s="8"/>
      <c r="IRC323" s="8"/>
      <c r="IRD323" s="8"/>
      <c r="IRE323" s="8"/>
      <c r="IRF323" s="8"/>
      <c r="IRG323" s="8"/>
      <c r="IRH323" s="8"/>
      <c r="IRI323" s="8"/>
      <c r="IRJ323" s="8"/>
      <c r="IRK323" s="8"/>
      <c r="IRL323" s="8"/>
      <c r="IRM323" s="8"/>
      <c r="IRN323" s="8"/>
      <c r="IRO323" s="8"/>
      <c r="IRP323" s="8"/>
      <c r="IRQ323" s="8"/>
      <c r="IRR323" s="8"/>
      <c r="IRS323" s="8"/>
      <c r="IRT323" s="8"/>
      <c r="IRU323" s="8"/>
      <c r="IRV323" s="8"/>
      <c r="IRW323" s="8"/>
      <c r="IRX323" s="8"/>
      <c r="IRY323" s="8"/>
      <c r="IRZ323" s="8"/>
      <c r="ISA323" s="8"/>
      <c r="ISB323" s="8"/>
      <c r="ISC323" s="8"/>
      <c r="ISD323" s="8"/>
      <c r="ISE323" s="8"/>
      <c r="ISF323" s="8"/>
      <c r="ISG323" s="8"/>
      <c r="ISH323" s="8"/>
      <c r="ISI323" s="8"/>
      <c r="ISJ323" s="8"/>
      <c r="ISK323" s="8"/>
      <c r="ISL323" s="8"/>
      <c r="ISM323" s="8"/>
      <c r="ISN323" s="8"/>
      <c r="ISO323" s="8"/>
      <c r="ISP323" s="8"/>
      <c r="ISQ323" s="8"/>
      <c r="ISR323" s="8"/>
      <c r="ISS323" s="8"/>
      <c r="IST323" s="8"/>
      <c r="ISU323" s="8"/>
      <c r="ISV323" s="8"/>
      <c r="ISW323" s="8"/>
      <c r="ISX323" s="8"/>
      <c r="ISY323" s="8"/>
      <c r="ISZ323" s="8"/>
      <c r="ITA323" s="8"/>
      <c r="ITB323" s="8"/>
      <c r="ITC323" s="8"/>
      <c r="ITD323" s="8"/>
      <c r="ITE323" s="8"/>
      <c r="ITF323" s="8"/>
      <c r="ITG323" s="8"/>
      <c r="ITH323" s="8"/>
      <c r="ITI323" s="8"/>
      <c r="ITJ323" s="8"/>
      <c r="ITK323" s="8"/>
      <c r="ITL323" s="8"/>
      <c r="ITM323" s="8"/>
      <c r="ITN323" s="8"/>
      <c r="ITO323" s="8"/>
      <c r="ITP323" s="8"/>
      <c r="ITQ323" s="8"/>
      <c r="ITR323" s="8"/>
      <c r="ITS323" s="8"/>
      <c r="ITT323" s="8"/>
      <c r="ITU323" s="8"/>
      <c r="ITV323" s="8"/>
      <c r="ITW323" s="8"/>
      <c r="ITX323" s="8"/>
      <c r="ITY323" s="8"/>
      <c r="ITZ323" s="8"/>
      <c r="IUA323" s="8"/>
      <c r="IUB323" s="8"/>
      <c r="IUC323" s="8"/>
      <c r="IUD323" s="8"/>
      <c r="IUE323" s="8"/>
      <c r="IUF323" s="8"/>
      <c r="IUG323" s="8"/>
      <c r="IUH323" s="8"/>
      <c r="IUI323" s="8"/>
      <c r="IUJ323" s="8"/>
      <c r="IUK323" s="8"/>
      <c r="IUL323" s="8"/>
      <c r="IUM323" s="8"/>
      <c r="IUN323" s="8"/>
      <c r="IUO323" s="8"/>
      <c r="IUP323" s="8"/>
      <c r="IUQ323" s="8"/>
      <c r="IUR323" s="8"/>
      <c r="IUS323" s="8"/>
      <c r="IUT323" s="8"/>
      <c r="IUU323" s="8"/>
      <c r="IUV323" s="8"/>
      <c r="IUW323" s="8"/>
      <c r="IUX323" s="8"/>
      <c r="IUY323" s="8"/>
      <c r="IUZ323" s="8"/>
      <c r="IVA323" s="8"/>
      <c r="IVB323" s="8"/>
      <c r="IVC323" s="8"/>
      <c r="IVD323" s="8"/>
      <c r="IVE323" s="8"/>
      <c r="IVF323" s="8"/>
      <c r="IVG323" s="8"/>
      <c r="IVH323" s="8"/>
      <c r="IVI323" s="8"/>
      <c r="IVJ323" s="8"/>
      <c r="IVK323" s="8"/>
      <c r="IVL323" s="8"/>
      <c r="IVM323" s="8"/>
      <c r="IVN323" s="8"/>
      <c r="IVO323" s="8"/>
      <c r="IVP323" s="8"/>
      <c r="IVQ323" s="8"/>
      <c r="IVR323" s="8"/>
      <c r="IVS323" s="8"/>
      <c r="IVT323" s="8"/>
      <c r="IVU323" s="8"/>
      <c r="IVV323" s="8"/>
      <c r="IVW323" s="8"/>
      <c r="IVX323" s="8"/>
      <c r="IVY323" s="8"/>
      <c r="IVZ323" s="8"/>
      <c r="IWA323" s="8"/>
      <c r="IWB323" s="8"/>
      <c r="IWC323" s="8"/>
      <c r="IWD323" s="8"/>
      <c r="IWE323" s="8"/>
      <c r="IWF323" s="8"/>
      <c r="IWG323" s="8"/>
      <c r="IWH323" s="8"/>
      <c r="IWI323" s="8"/>
      <c r="IWJ323" s="8"/>
      <c r="IWK323" s="8"/>
      <c r="IWL323" s="8"/>
      <c r="IWM323" s="8"/>
      <c r="IWN323" s="8"/>
      <c r="IWO323" s="8"/>
      <c r="IWP323" s="8"/>
      <c r="IWQ323" s="8"/>
      <c r="IWR323" s="8"/>
      <c r="IWS323" s="8"/>
      <c r="IWT323" s="8"/>
      <c r="IWU323" s="8"/>
      <c r="IWV323" s="8"/>
      <c r="IWW323" s="8"/>
      <c r="IWX323" s="8"/>
      <c r="IWY323" s="8"/>
      <c r="IWZ323" s="8"/>
      <c r="IXA323" s="8"/>
      <c r="IXB323" s="8"/>
      <c r="IXC323" s="8"/>
      <c r="IXD323" s="8"/>
      <c r="IXE323" s="8"/>
      <c r="IXF323" s="8"/>
      <c r="IXG323" s="8"/>
      <c r="IXH323" s="8"/>
      <c r="IXI323" s="8"/>
      <c r="IXJ323" s="8"/>
      <c r="IXK323" s="8"/>
      <c r="IXL323" s="8"/>
      <c r="IXM323" s="8"/>
      <c r="IXN323" s="8"/>
      <c r="IXO323" s="8"/>
      <c r="IXP323" s="8"/>
      <c r="IXQ323" s="8"/>
      <c r="IXR323" s="8"/>
      <c r="IXS323" s="8"/>
      <c r="IXT323" s="8"/>
      <c r="IXU323" s="8"/>
      <c r="IXV323" s="8"/>
      <c r="IXW323" s="8"/>
      <c r="IXX323" s="8"/>
      <c r="IXY323" s="8"/>
      <c r="IXZ323" s="8"/>
      <c r="IYA323" s="8"/>
      <c r="IYB323" s="8"/>
      <c r="IYC323" s="8"/>
      <c r="IYD323" s="8"/>
      <c r="IYE323" s="8"/>
      <c r="IYF323" s="8"/>
      <c r="IYG323" s="8"/>
      <c r="IYH323" s="8"/>
      <c r="IYI323" s="8"/>
      <c r="IYJ323" s="8"/>
      <c r="IYK323" s="8"/>
      <c r="IYL323" s="8"/>
      <c r="IYM323" s="8"/>
      <c r="IYN323" s="8"/>
      <c r="IYO323" s="8"/>
      <c r="IYP323" s="8"/>
      <c r="IYQ323" s="8"/>
      <c r="IYR323" s="8"/>
      <c r="IYS323" s="8"/>
      <c r="IYT323" s="8"/>
      <c r="IYU323" s="8"/>
      <c r="IYV323" s="8"/>
      <c r="IYW323" s="8"/>
      <c r="IYX323" s="8"/>
      <c r="IYY323" s="8"/>
      <c r="IYZ323" s="8"/>
      <c r="IZA323" s="8"/>
      <c r="IZB323" s="8"/>
      <c r="IZC323" s="8"/>
      <c r="IZD323" s="8"/>
      <c r="IZE323" s="8"/>
      <c r="IZF323" s="8"/>
      <c r="IZG323" s="8"/>
      <c r="IZH323" s="8"/>
      <c r="IZI323" s="8"/>
      <c r="IZJ323" s="8"/>
      <c r="IZK323" s="8"/>
      <c r="IZL323" s="8"/>
      <c r="IZM323" s="8"/>
      <c r="IZN323" s="8"/>
      <c r="IZO323" s="8"/>
      <c r="IZP323" s="8"/>
      <c r="IZQ323" s="8"/>
      <c r="IZR323" s="8"/>
      <c r="IZS323" s="8"/>
      <c r="IZT323" s="8"/>
      <c r="IZU323" s="8"/>
      <c r="IZV323" s="8"/>
      <c r="IZW323" s="8"/>
      <c r="IZX323" s="8"/>
      <c r="IZY323" s="8"/>
      <c r="IZZ323" s="8"/>
      <c r="JAA323" s="8"/>
      <c r="JAB323" s="8"/>
      <c r="JAC323" s="8"/>
      <c r="JAD323" s="8"/>
      <c r="JAE323" s="8"/>
      <c r="JAF323" s="8"/>
      <c r="JAG323" s="8"/>
      <c r="JAH323" s="8"/>
      <c r="JAI323" s="8"/>
      <c r="JAJ323" s="8"/>
      <c r="JAK323" s="8"/>
      <c r="JAL323" s="8"/>
      <c r="JAM323" s="8"/>
      <c r="JAN323" s="8"/>
      <c r="JAO323" s="8"/>
      <c r="JAP323" s="8"/>
      <c r="JAQ323" s="8"/>
      <c r="JAR323" s="8"/>
      <c r="JAS323" s="8"/>
      <c r="JAT323" s="8"/>
      <c r="JAU323" s="8"/>
      <c r="JAV323" s="8"/>
      <c r="JAW323" s="8"/>
      <c r="JAX323" s="8"/>
      <c r="JAY323" s="8"/>
      <c r="JAZ323" s="8"/>
      <c r="JBA323" s="8"/>
      <c r="JBB323" s="8"/>
      <c r="JBC323" s="8"/>
      <c r="JBD323" s="8"/>
      <c r="JBE323" s="8"/>
      <c r="JBF323" s="8"/>
      <c r="JBG323" s="8"/>
      <c r="JBH323" s="8"/>
      <c r="JBI323" s="8"/>
      <c r="JBJ323" s="8"/>
      <c r="JBK323" s="8"/>
      <c r="JBL323" s="8"/>
      <c r="JBM323" s="8"/>
      <c r="JBN323" s="8"/>
      <c r="JBO323" s="8"/>
      <c r="JBP323" s="8"/>
      <c r="JBQ323" s="8"/>
      <c r="JBR323" s="8"/>
      <c r="JBS323" s="8"/>
      <c r="JBT323" s="8"/>
      <c r="JBU323" s="8"/>
      <c r="JBV323" s="8"/>
      <c r="JBW323" s="8"/>
      <c r="JBX323" s="8"/>
      <c r="JBY323" s="8"/>
      <c r="JBZ323" s="8"/>
      <c r="JCA323" s="8"/>
      <c r="JCB323" s="8"/>
      <c r="JCC323" s="8"/>
      <c r="JCD323" s="8"/>
      <c r="JCE323" s="8"/>
      <c r="JCF323" s="8"/>
      <c r="JCG323" s="8"/>
      <c r="JCH323" s="8"/>
      <c r="JCI323" s="8"/>
      <c r="JCJ323" s="8"/>
      <c r="JCK323" s="8"/>
      <c r="JCL323" s="8"/>
      <c r="JCM323" s="8"/>
      <c r="JCN323" s="8"/>
      <c r="JCO323" s="8"/>
      <c r="JCP323" s="8"/>
      <c r="JCQ323" s="8"/>
      <c r="JCR323" s="8"/>
      <c r="JCS323" s="8"/>
      <c r="JCT323" s="8"/>
      <c r="JCU323" s="8"/>
      <c r="JCV323" s="8"/>
      <c r="JCW323" s="8"/>
      <c r="JCX323" s="8"/>
      <c r="JCY323" s="8"/>
      <c r="JCZ323" s="8"/>
      <c r="JDA323" s="8"/>
      <c r="JDB323" s="8"/>
      <c r="JDC323" s="8"/>
      <c r="JDD323" s="8"/>
      <c r="JDE323" s="8"/>
      <c r="JDF323" s="8"/>
      <c r="JDG323" s="8"/>
      <c r="JDH323" s="8"/>
      <c r="JDI323" s="8"/>
      <c r="JDJ323" s="8"/>
      <c r="JDK323" s="8"/>
      <c r="JDL323" s="8"/>
      <c r="JDM323" s="8"/>
      <c r="JDN323" s="8"/>
      <c r="JDO323" s="8"/>
      <c r="JDP323" s="8"/>
      <c r="JDQ323" s="8"/>
      <c r="JDR323" s="8"/>
      <c r="JDS323" s="8"/>
      <c r="JDT323" s="8"/>
      <c r="JDU323" s="8"/>
      <c r="JDV323" s="8"/>
      <c r="JDW323" s="8"/>
      <c r="JDX323" s="8"/>
      <c r="JDY323" s="8"/>
      <c r="JDZ323" s="8"/>
      <c r="JEA323" s="8"/>
      <c r="JEB323" s="8"/>
      <c r="JEC323" s="8"/>
      <c r="JED323" s="8"/>
      <c r="JEE323" s="8"/>
      <c r="JEF323" s="8"/>
      <c r="JEG323" s="8"/>
      <c r="JEH323" s="8"/>
      <c r="JEI323" s="8"/>
      <c r="JEJ323" s="8"/>
      <c r="JEK323" s="8"/>
      <c r="JEL323" s="8"/>
      <c r="JEM323" s="8"/>
      <c r="JEN323" s="8"/>
      <c r="JEO323" s="8"/>
      <c r="JEP323" s="8"/>
      <c r="JEQ323" s="8"/>
      <c r="JER323" s="8"/>
      <c r="JES323" s="8"/>
      <c r="JET323" s="8"/>
      <c r="JEU323" s="8"/>
      <c r="JEV323" s="8"/>
      <c r="JEW323" s="8"/>
      <c r="JEX323" s="8"/>
      <c r="JEY323" s="8"/>
      <c r="JEZ323" s="8"/>
      <c r="JFA323" s="8"/>
      <c r="JFB323" s="8"/>
      <c r="JFC323" s="8"/>
      <c r="JFD323" s="8"/>
      <c r="JFE323" s="8"/>
      <c r="JFF323" s="8"/>
      <c r="JFG323" s="8"/>
      <c r="JFH323" s="8"/>
      <c r="JFI323" s="8"/>
      <c r="JFJ323" s="8"/>
      <c r="JFK323" s="8"/>
      <c r="JFL323" s="8"/>
      <c r="JFM323" s="8"/>
      <c r="JFN323" s="8"/>
      <c r="JFO323" s="8"/>
      <c r="JFP323" s="8"/>
      <c r="JFQ323" s="8"/>
      <c r="JFR323" s="8"/>
      <c r="JFS323" s="8"/>
      <c r="JFT323" s="8"/>
      <c r="JFU323" s="8"/>
      <c r="JFV323" s="8"/>
      <c r="JFW323" s="8"/>
      <c r="JFX323" s="8"/>
      <c r="JFY323" s="8"/>
      <c r="JFZ323" s="8"/>
      <c r="JGA323" s="8"/>
      <c r="JGB323" s="8"/>
      <c r="JGC323" s="8"/>
      <c r="JGD323" s="8"/>
      <c r="JGE323" s="8"/>
      <c r="JGF323" s="8"/>
      <c r="JGG323" s="8"/>
      <c r="JGH323" s="8"/>
      <c r="JGI323" s="8"/>
      <c r="JGJ323" s="8"/>
      <c r="JGK323" s="8"/>
      <c r="JGL323" s="8"/>
      <c r="JGM323" s="8"/>
      <c r="JGN323" s="8"/>
      <c r="JGO323" s="8"/>
      <c r="JGP323" s="8"/>
      <c r="JGQ323" s="8"/>
      <c r="JGR323" s="8"/>
      <c r="JGS323" s="8"/>
      <c r="JGT323" s="8"/>
      <c r="JGU323" s="8"/>
      <c r="JGV323" s="8"/>
      <c r="JGW323" s="8"/>
      <c r="JGX323" s="8"/>
      <c r="JGY323" s="8"/>
      <c r="JGZ323" s="8"/>
      <c r="JHA323" s="8"/>
      <c r="JHB323" s="8"/>
      <c r="JHC323" s="8"/>
      <c r="JHD323" s="8"/>
      <c r="JHE323" s="8"/>
      <c r="JHF323" s="8"/>
      <c r="JHG323" s="8"/>
      <c r="JHH323" s="8"/>
      <c r="JHI323" s="8"/>
      <c r="JHJ323" s="8"/>
      <c r="JHK323" s="8"/>
      <c r="JHL323" s="8"/>
      <c r="JHM323" s="8"/>
      <c r="JHN323" s="8"/>
      <c r="JHO323" s="8"/>
      <c r="JHP323" s="8"/>
      <c r="JHQ323" s="8"/>
      <c r="JHR323" s="8"/>
      <c r="JHS323" s="8"/>
      <c r="JHT323" s="8"/>
      <c r="JHU323" s="8"/>
      <c r="JHV323" s="8"/>
      <c r="JHW323" s="8"/>
      <c r="JHX323" s="8"/>
      <c r="JHY323" s="8"/>
      <c r="JHZ323" s="8"/>
      <c r="JIA323" s="8"/>
      <c r="JIB323" s="8"/>
      <c r="JIC323" s="8"/>
      <c r="JID323" s="8"/>
      <c r="JIE323" s="8"/>
      <c r="JIF323" s="8"/>
      <c r="JIG323" s="8"/>
      <c r="JIH323" s="8"/>
      <c r="JII323" s="8"/>
      <c r="JIJ323" s="8"/>
      <c r="JIK323" s="8"/>
      <c r="JIL323" s="8"/>
      <c r="JIM323" s="8"/>
      <c r="JIN323" s="8"/>
      <c r="JIO323" s="8"/>
      <c r="JIP323" s="8"/>
      <c r="JIQ323" s="8"/>
      <c r="JIR323" s="8"/>
      <c r="JIS323" s="8"/>
      <c r="JIT323" s="8"/>
      <c r="JIU323" s="8"/>
      <c r="JIV323" s="8"/>
      <c r="JIW323" s="8"/>
      <c r="JIX323" s="8"/>
      <c r="JIY323" s="8"/>
      <c r="JIZ323" s="8"/>
      <c r="JJA323" s="8"/>
      <c r="JJB323" s="8"/>
      <c r="JJC323" s="8"/>
      <c r="JJD323" s="8"/>
      <c r="JJE323" s="8"/>
      <c r="JJF323" s="8"/>
      <c r="JJG323" s="8"/>
      <c r="JJH323" s="8"/>
      <c r="JJI323" s="8"/>
      <c r="JJJ323" s="8"/>
      <c r="JJK323" s="8"/>
      <c r="JJL323" s="8"/>
      <c r="JJM323" s="8"/>
      <c r="JJN323" s="8"/>
      <c r="JJO323" s="8"/>
      <c r="JJP323" s="8"/>
      <c r="JJQ323" s="8"/>
      <c r="JJR323" s="8"/>
      <c r="JJS323" s="8"/>
      <c r="JJT323" s="8"/>
      <c r="JJU323" s="8"/>
      <c r="JJV323" s="8"/>
      <c r="JJW323" s="8"/>
      <c r="JJX323" s="8"/>
      <c r="JJY323" s="8"/>
      <c r="JJZ323" s="8"/>
      <c r="JKA323" s="8"/>
      <c r="JKB323" s="8"/>
      <c r="JKC323" s="8"/>
      <c r="JKD323" s="8"/>
      <c r="JKE323" s="8"/>
      <c r="JKF323" s="8"/>
      <c r="JKG323" s="8"/>
      <c r="JKH323" s="8"/>
      <c r="JKI323" s="8"/>
      <c r="JKJ323" s="8"/>
      <c r="JKK323" s="8"/>
      <c r="JKL323" s="8"/>
      <c r="JKM323" s="8"/>
      <c r="JKN323" s="8"/>
      <c r="JKO323" s="8"/>
      <c r="JKP323" s="8"/>
      <c r="JKQ323" s="8"/>
      <c r="JKR323" s="8"/>
      <c r="JKS323" s="8"/>
      <c r="JKT323" s="8"/>
      <c r="JKU323" s="8"/>
      <c r="JKV323" s="8"/>
      <c r="JKW323" s="8"/>
      <c r="JKX323" s="8"/>
      <c r="JKY323" s="8"/>
      <c r="JKZ323" s="8"/>
      <c r="JLA323" s="8"/>
      <c r="JLB323" s="8"/>
      <c r="JLC323" s="8"/>
      <c r="JLD323" s="8"/>
      <c r="JLE323" s="8"/>
      <c r="JLF323" s="8"/>
      <c r="JLG323" s="8"/>
      <c r="JLH323" s="8"/>
      <c r="JLI323" s="8"/>
      <c r="JLJ323" s="8"/>
      <c r="JLK323" s="8"/>
      <c r="JLL323" s="8"/>
      <c r="JLM323" s="8"/>
      <c r="JLN323" s="8"/>
      <c r="JLO323" s="8"/>
      <c r="JLP323" s="8"/>
      <c r="JLQ323" s="8"/>
      <c r="JLR323" s="8"/>
      <c r="JLS323" s="8"/>
      <c r="JLT323" s="8"/>
      <c r="JLU323" s="8"/>
      <c r="JLV323" s="8"/>
      <c r="JLW323" s="8"/>
      <c r="JLX323" s="8"/>
      <c r="JLY323" s="8"/>
      <c r="JLZ323" s="8"/>
      <c r="JMA323" s="8"/>
      <c r="JMB323" s="8"/>
      <c r="JMC323" s="8"/>
      <c r="JMD323" s="8"/>
      <c r="JME323" s="8"/>
      <c r="JMF323" s="8"/>
      <c r="JMG323" s="8"/>
      <c r="JMH323" s="8"/>
      <c r="JMI323" s="8"/>
      <c r="JMJ323" s="8"/>
      <c r="JMK323" s="8"/>
      <c r="JML323" s="8"/>
      <c r="JMM323" s="8"/>
      <c r="JMN323" s="8"/>
      <c r="JMO323" s="8"/>
      <c r="JMP323" s="8"/>
      <c r="JMQ323" s="8"/>
      <c r="JMR323" s="8"/>
      <c r="JMS323" s="8"/>
      <c r="JMT323" s="8"/>
      <c r="JMU323" s="8"/>
      <c r="JMV323" s="8"/>
      <c r="JMW323" s="8"/>
      <c r="JMX323" s="8"/>
      <c r="JMY323" s="8"/>
      <c r="JMZ323" s="8"/>
      <c r="JNA323" s="8"/>
      <c r="JNB323" s="8"/>
      <c r="JNC323" s="8"/>
      <c r="JND323" s="8"/>
      <c r="JNE323" s="8"/>
      <c r="JNF323" s="8"/>
      <c r="JNG323" s="8"/>
      <c r="JNH323" s="8"/>
      <c r="JNI323" s="8"/>
      <c r="JNJ323" s="8"/>
      <c r="JNK323" s="8"/>
      <c r="JNL323" s="8"/>
      <c r="JNM323" s="8"/>
      <c r="JNN323" s="8"/>
      <c r="JNO323" s="8"/>
      <c r="JNP323" s="8"/>
      <c r="JNQ323" s="8"/>
      <c r="JNR323" s="8"/>
      <c r="JNS323" s="8"/>
      <c r="JNT323" s="8"/>
      <c r="JNU323" s="8"/>
      <c r="JNV323" s="8"/>
      <c r="JNW323" s="8"/>
      <c r="JNX323" s="8"/>
      <c r="JNY323" s="8"/>
      <c r="JNZ323" s="8"/>
      <c r="JOA323" s="8"/>
      <c r="JOB323" s="8"/>
      <c r="JOC323" s="8"/>
      <c r="JOD323" s="8"/>
      <c r="JOE323" s="8"/>
      <c r="JOF323" s="8"/>
      <c r="JOG323" s="8"/>
      <c r="JOH323" s="8"/>
      <c r="JOI323" s="8"/>
      <c r="JOJ323" s="8"/>
      <c r="JOK323" s="8"/>
      <c r="JOL323" s="8"/>
      <c r="JOM323" s="8"/>
      <c r="JON323" s="8"/>
      <c r="JOO323" s="8"/>
      <c r="JOP323" s="8"/>
      <c r="JOQ323" s="8"/>
      <c r="JOR323" s="8"/>
      <c r="JOS323" s="8"/>
      <c r="JOT323" s="8"/>
      <c r="JOU323" s="8"/>
      <c r="JOV323" s="8"/>
      <c r="JOW323" s="8"/>
      <c r="JOX323" s="8"/>
      <c r="JOY323" s="8"/>
      <c r="JOZ323" s="8"/>
      <c r="JPA323" s="8"/>
      <c r="JPB323" s="8"/>
      <c r="JPC323" s="8"/>
      <c r="JPD323" s="8"/>
      <c r="JPE323" s="8"/>
      <c r="JPF323" s="8"/>
      <c r="JPG323" s="8"/>
      <c r="JPH323" s="8"/>
      <c r="JPI323" s="8"/>
      <c r="JPJ323" s="8"/>
      <c r="JPK323" s="8"/>
      <c r="JPL323" s="8"/>
      <c r="JPM323" s="8"/>
      <c r="JPN323" s="8"/>
      <c r="JPO323" s="8"/>
      <c r="JPP323" s="8"/>
      <c r="JPQ323" s="8"/>
      <c r="JPR323" s="8"/>
      <c r="JPS323" s="8"/>
      <c r="JPT323" s="8"/>
      <c r="JPU323" s="8"/>
      <c r="JPV323" s="8"/>
      <c r="JPW323" s="8"/>
      <c r="JPX323" s="8"/>
      <c r="JPY323" s="8"/>
      <c r="JPZ323" s="8"/>
      <c r="JQA323" s="8"/>
      <c r="JQB323" s="8"/>
      <c r="JQC323" s="8"/>
      <c r="JQD323" s="8"/>
      <c r="JQE323" s="8"/>
      <c r="JQF323" s="8"/>
      <c r="JQG323" s="8"/>
      <c r="JQH323" s="8"/>
      <c r="JQI323" s="8"/>
      <c r="JQJ323" s="8"/>
      <c r="JQK323" s="8"/>
      <c r="JQL323" s="8"/>
      <c r="JQM323" s="8"/>
      <c r="JQN323" s="8"/>
      <c r="JQO323" s="8"/>
      <c r="JQP323" s="8"/>
      <c r="JQQ323" s="8"/>
      <c r="JQR323" s="8"/>
      <c r="JQS323" s="8"/>
      <c r="JQT323" s="8"/>
      <c r="JQU323" s="8"/>
      <c r="JQV323" s="8"/>
      <c r="JQW323" s="8"/>
      <c r="JQX323" s="8"/>
      <c r="JQY323" s="8"/>
      <c r="JQZ323" s="8"/>
      <c r="JRA323" s="8"/>
      <c r="JRB323" s="8"/>
      <c r="JRC323" s="8"/>
      <c r="JRD323" s="8"/>
      <c r="JRE323" s="8"/>
      <c r="JRF323" s="8"/>
      <c r="JRG323" s="8"/>
      <c r="JRH323" s="8"/>
      <c r="JRI323" s="8"/>
      <c r="JRJ323" s="8"/>
      <c r="JRK323" s="8"/>
      <c r="JRL323" s="8"/>
      <c r="JRM323" s="8"/>
      <c r="JRN323" s="8"/>
      <c r="JRO323" s="8"/>
      <c r="JRP323" s="8"/>
      <c r="JRQ323" s="8"/>
      <c r="JRR323" s="8"/>
      <c r="JRS323" s="8"/>
      <c r="JRT323" s="8"/>
      <c r="JRU323" s="8"/>
      <c r="JRV323" s="8"/>
      <c r="JRW323" s="8"/>
      <c r="JRX323" s="8"/>
      <c r="JRY323" s="8"/>
      <c r="JRZ323" s="8"/>
      <c r="JSA323" s="8"/>
      <c r="JSB323" s="8"/>
      <c r="JSC323" s="8"/>
      <c r="JSD323" s="8"/>
      <c r="JSE323" s="8"/>
      <c r="JSF323" s="8"/>
      <c r="JSG323" s="8"/>
      <c r="JSH323" s="8"/>
      <c r="JSI323" s="8"/>
      <c r="JSJ323" s="8"/>
      <c r="JSK323" s="8"/>
      <c r="JSL323" s="8"/>
      <c r="JSM323" s="8"/>
      <c r="JSN323" s="8"/>
      <c r="JSO323" s="8"/>
      <c r="JSP323" s="8"/>
      <c r="JSQ323" s="8"/>
      <c r="JSR323" s="8"/>
      <c r="JSS323" s="8"/>
      <c r="JST323" s="8"/>
      <c r="JSU323" s="8"/>
      <c r="JSV323" s="8"/>
      <c r="JSW323" s="8"/>
      <c r="JSX323" s="8"/>
      <c r="JSY323" s="8"/>
      <c r="JSZ323" s="8"/>
      <c r="JTA323" s="8"/>
      <c r="JTB323" s="8"/>
      <c r="JTC323" s="8"/>
      <c r="JTD323" s="8"/>
      <c r="JTE323" s="8"/>
      <c r="JTF323" s="8"/>
      <c r="JTG323" s="8"/>
      <c r="JTH323" s="8"/>
      <c r="JTI323" s="8"/>
      <c r="JTJ323" s="8"/>
      <c r="JTK323" s="8"/>
      <c r="JTL323" s="8"/>
      <c r="JTM323" s="8"/>
      <c r="JTN323" s="8"/>
      <c r="JTO323" s="8"/>
      <c r="JTP323" s="8"/>
      <c r="JTQ323" s="8"/>
      <c r="JTR323" s="8"/>
      <c r="JTS323" s="8"/>
      <c r="JTT323" s="8"/>
      <c r="JTU323" s="8"/>
      <c r="JTV323" s="8"/>
      <c r="JTW323" s="8"/>
      <c r="JTX323" s="8"/>
      <c r="JTY323" s="8"/>
      <c r="JTZ323" s="8"/>
      <c r="JUA323" s="8"/>
      <c r="JUB323" s="8"/>
      <c r="JUC323" s="8"/>
      <c r="JUD323" s="8"/>
      <c r="JUE323" s="8"/>
      <c r="JUF323" s="8"/>
      <c r="JUG323" s="8"/>
      <c r="JUH323" s="8"/>
      <c r="JUI323" s="8"/>
      <c r="JUJ323" s="8"/>
      <c r="JUK323" s="8"/>
      <c r="JUL323" s="8"/>
      <c r="JUM323" s="8"/>
      <c r="JUN323" s="8"/>
      <c r="JUO323" s="8"/>
      <c r="JUP323" s="8"/>
      <c r="JUQ323" s="8"/>
      <c r="JUR323" s="8"/>
      <c r="JUS323" s="8"/>
      <c r="JUT323" s="8"/>
      <c r="JUU323" s="8"/>
      <c r="JUV323" s="8"/>
      <c r="JUW323" s="8"/>
      <c r="JUX323" s="8"/>
      <c r="JUY323" s="8"/>
      <c r="JUZ323" s="8"/>
      <c r="JVA323" s="8"/>
      <c r="JVB323" s="8"/>
      <c r="JVC323" s="8"/>
      <c r="JVD323" s="8"/>
      <c r="JVE323" s="8"/>
      <c r="JVF323" s="8"/>
      <c r="JVG323" s="8"/>
      <c r="JVH323" s="8"/>
      <c r="JVI323" s="8"/>
      <c r="JVJ323" s="8"/>
      <c r="JVK323" s="8"/>
      <c r="JVL323" s="8"/>
      <c r="JVM323" s="8"/>
      <c r="JVN323" s="8"/>
      <c r="JVO323" s="8"/>
      <c r="JVP323" s="8"/>
      <c r="JVQ323" s="8"/>
      <c r="JVR323" s="8"/>
      <c r="JVS323" s="8"/>
      <c r="JVT323" s="8"/>
      <c r="JVU323" s="8"/>
      <c r="JVV323" s="8"/>
      <c r="JVW323" s="8"/>
      <c r="JVX323" s="8"/>
      <c r="JVY323" s="8"/>
      <c r="JVZ323" s="8"/>
      <c r="JWA323" s="8"/>
      <c r="JWB323" s="8"/>
      <c r="JWC323" s="8"/>
      <c r="JWD323" s="8"/>
      <c r="JWE323" s="8"/>
      <c r="JWF323" s="8"/>
      <c r="JWG323" s="8"/>
      <c r="JWH323" s="8"/>
      <c r="JWI323" s="8"/>
      <c r="JWJ323" s="8"/>
      <c r="JWK323" s="8"/>
      <c r="JWL323" s="8"/>
      <c r="JWM323" s="8"/>
      <c r="JWN323" s="8"/>
      <c r="JWO323" s="8"/>
      <c r="JWP323" s="8"/>
      <c r="JWQ323" s="8"/>
      <c r="JWR323" s="8"/>
      <c r="JWS323" s="8"/>
      <c r="JWT323" s="8"/>
      <c r="JWU323" s="8"/>
      <c r="JWV323" s="8"/>
      <c r="JWW323" s="8"/>
      <c r="JWX323" s="8"/>
      <c r="JWY323" s="8"/>
      <c r="JWZ323" s="8"/>
      <c r="JXA323" s="8"/>
      <c r="JXB323" s="8"/>
      <c r="JXC323" s="8"/>
      <c r="JXD323" s="8"/>
      <c r="JXE323" s="8"/>
      <c r="JXF323" s="8"/>
      <c r="JXG323" s="8"/>
      <c r="JXH323" s="8"/>
      <c r="JXI323" s="8"/>
      <c r="JXJ323" s="8"/>
      <c r="JXK323" s="8"/>
      <c r="JXL323" s="8"/>
      <c r="JXM323" s="8"/>
      <c r="JXN323" s="8"/>
      <c r="JXO323" s="8"/>
      <c r="JXP323" s="8"/>
      <c r="JXQ323" s="8"/>
      <c r="JXR323" s="8"/>
      <c r="JXS323" s="8"/>
      <c r="JXT323" s="8"/>
      <c r="JXU323" s="8"/>
      <c r="JXV323" s="8"/>
      <c r="JXW323" s="8"/>
      <c r="JXX323" s="8"/>
      <c r="JXY323" s="8"/>
      <c r="JXZ323" s="8"/>
      <c r="JYA323" s="8"/>
      <c r="JYB323" s="8"/>
      <c r="JYC323" s="8"/>
      <c r="JYD323" s="8"/>
      <c r="JYE323" s="8"/>
      <c r="JYF323" s="8"/>
      <c r="JYG323" s="8"/>
      <c r="JYH323" s="8"/>
      <c r="JYI323" s="8"/>
      <c r="JYJ323" s="8"/>
      <c r="JYK323" s="8"/>
      <c r="JYL323" s="8"/>
      <c r="JYM323" s="8"/>
      <c r="JYN323" s="8"/>
      <c r="JYO323" s="8"/>
      <c r="JYP323" s="8"/>
      <c r="JYQ323" s="8"/>
      <c r="JYR323" s="8"/>
      <c r="JYS323" s="8"/>
      <c r="JYT323" s="8"/>
      <c r="JYU323" s="8"/>
      <c r="JYV323" s="8"/>
      <c r="JYW323" s="8"/>
      <c r="JYX323" s="8"/>
      <c r="JYY323" s="8"/>
      <c r="JYZ323" s="8"/>
      <c r="JZA323" s="8"/>
      <c r="JZB323" s="8"/>
      <c r="JZC323" s="8"/>
      <c r="JZD323" s="8"/>
      <c r="JZE323" s="8"/>
      <c r="JZF323" s="8"/>
      <c r="JZG323" s="8"/>
      <c r="JZH323" s="8"/>
      <c r="JZI323" s="8"/>
      <c r="JZJ323" s="8"/>
      <c r="JZK323" s="8"/>
      <c r="JZL323" s="8"/>
      <c r="JZM323" s="8"/>
      <c r="JZN323" s="8"/>
      <c r="JZO323" s="8"/>
      <c r="JZP323" s="8"/>
      <c r="JZQ323" s="8"/>
      <c r="JZR323" s="8"/>
      <c r="JZS323" s="8"/>
      <c r="JZT323" s="8"/>
      <c r="JZU323" s="8"/>
      <c r="JZV323" s="8"/>
      <c r="JZW323" s="8"/>
      <c r="JZX323" s="8"/>
      <c r="JZY323" s="8"/>
      <c r="JZZ323" s="8"/>
      <c r="KAA323" s="8"/>
      <c r="KAB323" s="8"/>
      <c r="KAC323" s="8"/>
      <c r="KAD323" s="8"/>
      <c r="KAE323" s="8"/>
      <c r="KAF323" s="8"/>
      <c r="KAG323" s="8"/>
      <c r="KAH323" s="8"/>
      <c r="KAI323" s="8"/>
      <c r="KAJ323" s="8"/>
      <c r="KAK323" s="8"/>
      <c r="KAL323" s="8"/>
      <c r="KAM323" s="8"/>
      <c r="KAN323" s="8"/>
      <c r="KAO323" s="8"/>
      <c r="KAP323" s="8"/>
      <c r="KAQ323" s="8"/>
      <c r="KAR323" s="8"/>
      <c r="KAS323" s="8"/>
      <c r="KAT323" s="8"/>
      <c r="KAU323" s="8"/>
      <c r="KAV323" s="8"/>
      <c r="KAW323" s="8"/>
      <c r="KAX323" s="8"/>
      <c r="KAY323" s="8"/>
      <c r="KAZ323" s="8"/>
      <c r="KBA323" s="8"/>
      <c r="KBB323" s="8"/>
      <c r="KBC323" s="8"/>
      <c r="KBD323" s="8"/>
      <c r="KBE323" s="8"/>
      <c r="KBF323" s="8"/>
      <c r="KBG323" s="8"/>
      <c r="KBH323" s="8"/>
      <c r="KBI323" s="8"/>
      <c r="KBJ323" s="8"/>
      <c r="KBK323" s="8"/>
      <c r="KBL323" s="8"/>
      <c r="KBM323" s="8"/>
      <c r="KBN323" s="8"/>
      <c r="KBO323" s="8"/>
      <c r="KBP323" s="8"/>
      <c r="KBQ323" s="8"/>
      <c r="KBR323" s="8"/>
      <c r="KBS323" s="8"/>
      <c r="KBT323" s="8"/>
      <c r="KBU323" s="8"/>
      <c r="KBV323" s="8"/>
      <c r="KBW323" s="8"/>
      <c r="KBX323" s="8"/>
      <c r="KBY323" s="8"/>
      <c r="KBZ323" s="8"/>
      <c r="KCA323" s="8"/>
      <c r="KCB323" s="8"/>
      <c r="KCC323" s="8"/>
      <c r="KCD323" s="8"/>
      <c r="KCE323" s="8"/>
      <c r="KCF323" s="8"/>
      <c r="KCG323" s="8"/>
      <c r="KCH323" s="8"/>
      <c r="KCI323" s="8"/>
      <c r="KCJ323" s="8"/>
      <c r="KCK323" s="8"/>
      <c r="KCL323" s="8"/>
      <c r="KCM323" s="8"/>
      <c r="KCN323" s="8"/>
      <c r="KCO323" s="8"/>
      <c r="KCP323" s="8"/>
      <c r="KCQ323" s="8"/>
      <c r="KCR323" s="8"/>
      <c r="KCS323" s="8"/>
      <c r="KCT323" s="8"/>
      <c r="KCU323" s="8"/>
      <c r="KCV323" s="8"/>
      <c r="KCW323" s="8"/>
      <c r="KCX323" s="8"/>
      <c r="KCY323" s="8"/>
      <c r="KCZ323" s="8"/>
      <c r="KDA323" s="8"/>
      <c r="KDB323" s="8"/>
      <c r="KDC323" s="8"/>
      <c r="KDD323" s="8"/>
      <c r="KDE323" s="8"/>
      <c r="KDF323" s="8"/>
      <c r="KDG323" s="8"/>
      <c r="KDH323" s="8"/>
      <c r="KDI323" s="8"/>
      <c r="KDJ323" s="8"/>
      <c r="KDK323" s="8"/>
      <c r="KDL323" s="8"/>
      <c r="KDM323" s="8"/>
      <c r="KDN323" s="8"/>
      <c r="KDO323" s="8"/>
      <c r="KDP323" s="8"/>
      <c r="KDQ323" s="8"/>
      <c r="KDR323" s="8"/>
      <c r="KDS323" s="8"/>
      <c r="KDT323" s="8"/>
      <c r="KDU323" s="8"/>
      <c r="KDV323" s="8"/>
      <c r="KDW323" s="8"/>
      <c r="KDX323" s="8"/>
      <c r="KDY323" s="8"/>
      <c r="KDZ323" s="8"/>
      <c r="KEA323" s="8"/>
      <c r="KEB323" s="8"/>
      <c r="KEC323" s="8"/>
      <c r="KED323" s="8"/>
      <c r="KEE323" s="8"/>
      <c r="KEF323" s="8"/>
      <c r="KEG323" s="8"/>
      <c r="KEH323" s="8"/>
      <c r="KEI323" s="8"/>
      <c r="KEJ323" s="8"/>
      <c r="KEK323" s="8"/>
      <c r="KEL323" s="8"/>
      <c r="KEM323" s="8"/>
      <c r="KEN323" s="8"/>
      <c r="KEO323" s="8"/>
      <c r="KEP323" s="8"/>
      <c r="KEQ323" s="8"/>
      <c r="KER323" s="8"/>
      <c r="KES323" s="8"/>
      <c r="KET323" s="8"/>
      <c r="KEU323" s="8"/>
      <c r="KEV323" s="8"/>
      <c r="KEW323" s="8"/>
      <c r="KEX323" s="8"/>
      <c r="KEY323" s="8"/>
      <c r="KEZ323" s="8"/>
      <c r="KFA323" s="8"/>
      <c r="KFB323" s="8"/>
      <c r="KFC323" s="8"/>
      <c r="KFD323" s="8"/>
      <c r="KFE323" s="8"/>
      <c r="KFF323" s="8"/>
      <c r="KFG323" s="8"/>
      <c r="KFH323" s="8"/>
      <c r="KFI323" s="8"/>
      <c r="KFJ323" s="8"/>
      <c r="KFK323" s="8"/>
      <c r="KFL323" s="8"/>
      <c r="KFM323" s="8"/>
      <c r="KFN323" s="8"/>
      <c r="KFO323" s="8"/>
      <c r="KFP323" s="8"/>
      <c r="KFQ323" s="8"/>
      <c r="KFR323" s="8"/>
      <c r="KFS323" s="8"/>
      <c r="KFT323" s="8"/>
      <c r="KFU323" s="8"/>
      <c r="KFV323" s="8"/>
      <c r="KFW323" s="8"/>
      <c r="KFX323" s="8"/>
      <c r="KFY323" s="8"/>
      <c r="KFZ323" s="8"/>
      <c r="KGA323" s="8"/>
      <c r="KGB323" s="8"/>
      <c r="KGC323" s="8"/>
      <c r="KGD323" s="8"/>
      <c r="KGE323" s="8"/>
      <c r="KGF323" s="8"/>
      <c r="KGG323" s="8"/>
      <c r="KGH323" s="8"/>
      <c r="KGI323" s="8"/>
      <c r="KGJ323" s="8"/>
      <c r="KGK323" s="8"/>
      <c r="KGL323" s="8"/>
      <c r="KGM323" s="8"/>
      <c r="KGN323" s="8"/>
      <c r="KGO323" s="8"/>
      <c r="KGP323" s="8"/>
      <c r="KGQ323" s="8"/>
      <c r="KGR323" s="8"/>
      <c r="KGS323" s="8"/>
      <c r="KGT323" s="8"/>
      <c r="KGU323" s="8"/>
      <c r="KGV323" s="8"/>
      <c r="KGW323" s="8"/>
      <c r="KGX323" s="8"/>
      <c r="KGY323" s="8"/>
      <c r="KGZ323" s="8"/>
      <c r="KHA323" s="8"/>
      <c r="KHB323" s="8"/>
      <c r="KHC323" s="8"/>
      <c r="KHD323" s="8"/>
      <c r="KHE323" s="8"/>
      <c r="KHF323" s="8"/>
      <c r="KHG323" s="8"/>
      <c r="KHH323" s="8"/>
      <c r="KHI323" s="8"/>
      <c r="KHJ323" s="8"/>
      <c r="KHK323" s="8"/>
      <c r="KHL323" s="8"/>
      <c r="KHM323" s="8"/>
      <c r="KHN323" s="8"/>
      <c r="KHO323" s="8"/>
      <c r="KHP323" s="8"/>
      <c r="KHQ323" s="8"/>
      <c r="KHR323" s="8"/>
      <c r="KHS323" s="8"/>
      <c r="KHT323" s="8"/>
      <c r="KHU323" s="8"/>
      <c r="KHV323" s="8"/>
      <c r="KHW323" s="8"/>
      <c r="KHX323" s="8"/>
      <c r="KHY323" s="8"/>
      <c r="KHZ323" s="8"/>
      <c r="KIA323" s="8"/>
      <c r="KIB323" s="8"/>
      <c r="KIC323" s="8"/>
      <c r="KID323" s="8"/>
      <c r="KIE323" s="8"/>
      <c r="KIF323" s="8"/>
      <c r="KIG323" s="8"/>
      <c r="KIH323" s="8"/>
      <c r="KII323" s="8"/>
      <c r="KIJ323" s="8"/>
      <c r="KIK323" s="8"/>
      <c r="KIL323" s="8"/>
      <c r="KIM323" s="8"/>
      <c r="KIN323" s="8"/>
      <c r="KIO323" s="8"/>
      <c r="KIP323" s="8"/>
      <c r="KIQ323" s="8"/>
      <c r="KIR323" s="8"/>
      <c r="KIS323" s="8"/>
      <c r="KIT323" s="8"/>
      <c r="KIU323" s="8"/>
      <c r="KIV323" s="8"/>
      <c r="KIW323" s="8"/>
      <c r="KIX323" s="8"/>
      <c r="KIY323" s="8"/>
      <c r="KIZ323" s="8"/>
      <c r="KJA323" s="8"/>
      <c r="KJB323" s="8"/>
      <c r="KJC323" s="8"/>
      <c r="KJD323" s="8"/>
      <c r="KJE323" s="8"/>
      <c r="KJF323" s="8"/>
      <c r="KJG323" s="8"/>
      <c r="KJH323" s="8"/>
      <c r="KJI323" s="8"/>
      <c r="KJJ323" s="8"/>
      <c r="KJK323" s="8"/>
      <c r="KJL323" s="8"/>
      <c r="KJM323" s="8"/>
      <c r="KJN323" s="8"/>
      <c r="KJO323" s="8"/>
      <c r="KJP323" s="8"/>
      <c r="KJQ323" s="8"/>
      <c r="KJR323" s="8"/>
      <c r="KJS323" s="8"/>
      <c r="KJT323" s="8"/>
      <c r="KJU323" s="8"/>
      <c r="KJV323" s="8"/>
      <c r="KJW323" s="8"/>
      <c r="KJX323" s="8"/>
      <c r="KJY323" s="8"/>
      <c r="KJZ323" s="8"/>
      <c r="KKA323" s="8"/>
      <c r="KKB323" s="8"/>
      <c r="KKC323" s="8"/>
      <c r="KKD323" s="8"/>
      <c r="KKE323" s="8"/>
      <c r="KKF323" s="8"/>
      <c r="KKG323" s="8"/>
      <c r="KKH323" s="8"/>
      <c r="KKI323" s="8"/>
      <c r="KKJ323" s="8"/>
      <c r="KKK323" s="8"/>
      <c r="KKL323" s="8"/>
      <c r="KKM323" s="8"/>
      <c r="KKN323" s="8"/>
      <c r="KKO323" s="8"/>
      <c r="KKP323" s="8"/>
      <c r="KKQ323" s="8"/>
      <c r="KKR323" s="8"/>
      <c r="KKS323" s="8"/>
      <c r="KKT323" s="8"/>
      <c r="KKU323" s="8"/>
      <c r="KKV323" s="8"/>
      <c r="KKW323" s="8"/>
      <c r="KKX323" s="8"/>
      <c r="KKY323" s="8"/>
      <c r="KKZ323" s="8"/>
      <c r="KLA323" s="8"/>
      <c r="KLB323" s="8"/>
      <c r="KLC323" s="8"/>
      <c r="KLD323" s="8"/>
      <c r="KLE323" s="8"/>
      <c r="KLF323" s="8"/>
      <c r="KLG323" s="8"/>
      <c r="KLH323" s="8"/>
      <c r="KLI323" s="8"/>
      <c r="KLJ323" s="8"/>
      <c r="KLK323" s="8"/>
      <c r="KLL323" s="8"/>
      <c r="KLM323" s="8"/>
      <c r="KLN323" s="8"/>
      <c r="KLO323" s="8"/>
      <c r="KLP323" s="8"/>
      <c r="KLQ323" s="8"/>
      <c r="KLR323" s="8"/>
      <c r="KLS323" s="8"/>
      <c r="KLT323" s="8"/>
      <c r="KLU323" s="8"/>
      <c r="KLV323" s="8"/>
      <c r="KLW323" s="8"/>
      <c r="KLX323" s="8"/>
      <c r="KLY323" s="8"/>
      <c r="KLZ323" s="8"/>
      <c r="KMA323" s="8"/>
      <c r="KMB323" s="8"/>
      <c r="KMC323" s="8"/>
      <c r="KMD323" s="8"/>
      <c r="KME323" s="8"/>
      <c r="KMF323" s="8"/>
      <c r="KMG323" s="8"/>
      <c r="KMH323" s="8"/>
      <c r="KMI323" s="8"/>
      <c r="KMJ323" s="8"/>
      <c r="KMK323" s="8"/>
      <c r="KML323" s="8"/>
      <c r="KMM323" s="8"/>
      <c r="KMN323" s="8"/>
      <c r="KMO323" s="8"/>
      <c r="KMP323" s="8"/>
      <c r="KMQ323" s="8"/>
      <c r="KMR323" s="8"/>
      <c r="KMS323" s="8"/>
      <c r="KMT323" s="8"/>
      <c r="KMU323" s="8"/>
      <c r="KMV323" s="8"/>
      <c r="KMW323" s="8"/>
      <c r="KMX323" s="8"/>
      <c r="KMY323" s="8"/>
      <c r="KMZ323" s="8"/>
      <c r="KNA323" s="8"/>
      <c r="KNB323" s="8"/>
      <c r="KNC323" s="8"/>
      <c r="KND323" s="8"/>
      <c r="KNE323" s="8"/>
      <c r="KNF323" s="8"/>
      <c r="KNG323" s="8"/>
      <c r="KNH323" s="8"/>
      <c r="KNI323" s="8"/>
      <c r="KNJ323" s="8"/>
      <c r="KNK323" s="8"/>
      <c r="KNL323" s="8"/>
      <c r="KNM323" s="8"/>
      <c r="KNN323" s="8"/>
      <c r="KNO323" s="8"/>
      <c r="KNP323" s="8"/>
      <c r="KNQ323" s="8"/>
      <c r="KNR323" s="8"/>
      <c r="KNS323" s="8"/>
      <c r="KNT323" s="8"/>
      <c r="KNU323" s="8"/>
      <c r="KNV323" s="8"/>
      <c r="KNW323" s="8"/>
      <c r="KNX323" s="8"/>
      <c r="KNY323" s="8"/>
      <c r="KNZ323" s="8"/>
      <c r="KOA323" s="8"/>
      <c r="KOB323" s="8"/>
      <c r="KOC323" s="8"/>
      <c r="KOD323" s="8"/>
      <c r="KOE323" s="8"/>
      <c r="KOF323" s="8"/>
      <c r="KOG323" s="8"/>
      <c r="KOH323" s="8"/>
      <c r="KOI323" s="8"/>
      <c r="KOJ323" s="8"/>
      <c r="KOK323" s="8"/>
      <c r="KOL323" s="8"/>
      <c r="KOM323" s="8"/>
      <c r="KON323" s="8"/>
      <c r="KOO323" s="8"/>
      <c r="KOP323" s="8"/>
      <c r="KOQ323" s="8"/>
      <c r="KOR323" s="8"/>
      <c r="KOS323" s="8"/>
      <c r="KOT323" s="8"/>
      <c r="KOU323" s="8"/>
      <c r="KOV323" s="8"/>
      <c r="KOW323" s="8"/>
      <c r="KOX323" s="8"/>
      <c r="KOY323" s="8"/>
      <c r="KOZ323" s="8"/>
      <c r="KPA323" s="8"/>
      <c r="KPB323" s="8"/>
      <c r="KPC323" s="8"/>
      <c r="KPD323" s="8"/>
      <c r="KPE323" s="8"/>
      <c r="KPF323" s="8"/>
      <c r="KPG323" s="8"/>
      <c r="KPH323" s="8"/>
      <c r="KPI323" s="8"/>
      <c r="KPJ323" s="8"/>
      <c r="KPK323" s="8"/>
      <c r="KPL323" s="8"/>
      <c r="KPM323" s="8"/>
      <c r="KPN323" s="8"/>
      <c r="KPO323" s="8"/>
      <c r="KPP323" s="8"/>
      <c r="KPQ323" s="8"/>
      <c r="KPR323" s="8"/>
      <c r="KPS323" s="8"/>
      <c r="KPT323" s="8"/>
      <c r="KPU323" s="8"/>
      <c r="KPV323" s="8"/>
      <c r="KPW323" s="8"/>
      <c r="KPX323" s="8"/>
      <c r="KPY323" s="8"/>
      <c r="KPZ323" s="8"/>
      <c r="KQA323" s="8"/>
      <c r="KQB323" s="8"/>
      <c r="KQC323" s="8"/>
      <c r="KQD323" s="8"/>
      <c r="KQE323" s="8"/>
      <c r="KQF323" s="8"/>
      <c r="KQG323" s="8"/>
      <c r="KQH323" s="8"/>
      <c r="KQI323" s="8"/>
      <c r="KQJ323" s="8"/>
      <c r="KQK323" s="8"/>
      <c r="KQL323" s="8"/>
      <c r="KQM323" s="8"/>
      <c r="KQN323" s="8"/>
      <c r="KQO323" s="8"/>
      <c r="KQP323" s="8"/>
      <c r="KQQ323" s="8"/>
      <c r="KQR323" s="8"/>
      <c r="KQS323" s="8"/>
      <c r="KQT323" s="8"/>
      <c r="KQU323" s="8"/>
      <c r="KQV323" s="8"/>
      <c r="KQW323" s="8"/>
      <c r="KQX323" s="8"/>
      <c r="KQY323" s="8"/>
      <c r="KQZ323" s="8"/>
      <c r="KRA323" s="8"/>
      <c r="KRB323" s="8"/>
      <c r="KRC323" s="8"/>
      <c r="KRD323" s="8"/>
      <c r="KRE323" s="8"/>
      <c r="KRF323" s="8"/>
      <c r="KRG323" s="8"/>
      <c r="KRH323" s="8"/>
      <c r="KRI323" s="8"/>
      <c r="KRJ323" s="8"/>
      <c r="KRK323" s="8"/>
      <c r="KRL323" s="8"/>
      <c r="KRM323" s="8"/>
      <c r="KRN323" s="8"/>
      <c r="KRO323" s="8"/>
      <c r="KRP323" s="8"/>
      <c r="KRQ323" s="8"/>
      <c r="KRR323" s="8"/>
      <c r="KRS323" s="8"/>
      <c r="KRT323" s="8"/>
      <c r="KRU323" s="8"/>
      <c r="KRV323" s="8"/>
      <c r="KRW323" s="8"/>
      <c r="KRX323" s="8"/>
      <c r="KRY323" s="8"/>
      <c r="KRZ323" s="8"/>
      <c r="KSA323" s="8"/>
      <c r="KSB323" s="8"/>
      <c r="KSC323" s="8"/>
      <c r="KSD323" s="8"/>
      <c r="KSE323" s="8"/>
      <c r="KSF323" s="8"/>
      <c r="KSG323" s="8"/>
      <c r="KSH323" s="8"/>
      <c r="KSI323" s="8"/>
      <c r="KSJ323" s="8"/>
      <c r="KSK323" s="8"/>
      <c r="KSL323" s="8"/>
      <c r="KSM323" s="8"/>
      <c r="KSN323" s="8"/>
      <c r="KSO323" s="8"/>
      <c r="KSP323" s="8"/>
      <c r="KSQ323" s="8"/>
      <c r="KSR323" s="8"/>
      <c r="KSS323" s="8"/>
      <c r="KST323" s="8"/>
      <c r="KSU323" s="8"/>
      <c r="KSV323" s="8"/>
      <c r="KSW323" s="8"/>
      <c r="KSX323" s="8"/>
      <c r="KSY323" s="8"/>
      <c r="KSZ323" s="8"/>
      <c r="KTA323" s="8"/>
      <c r="KTB323" s="8"/>
      <c r="KTC323" s="8"/>
      <c r="KTD323" s="8"/>
      <c r="KTE323" s="8"/>
      <c r="KTF323" s="8"/>
      <c r="KTG323" s="8"/>
      <c r="KTH323" s="8"/>
      <c r="KTI323" s="8"/>
      <c r="KTJ323" s="8"/>
      <c r="KTK323" s="8"/>
      <c r="KTL323" s="8"/>
      <c r="KTM323" s="8"/>
      <c r="KTN323" s="8"/>
      <c r="KTO323" s="8"/>
      <c r="KTP323" s="8"/>
      <c r="KTQ323" s="8"/>
      <c r="KTR323" s="8"/>
      <c r="KTS323" s="8"/>
      <c r="KTT323" s="8"/>
      <c r="KTU323" s="8"/>
      <c r="KTV323" s="8"/>
      <c r="KTW323" s="8"/>
      <c r="KTX323" s="8"/>
      <c r="KTY323" s="8"/>
      <c r="KTZ323" s="8"/>
      <c r="KUA323" s="8"/>
      <c r="KUB323" s="8"/>
      <c r="KUC323" s="8"/>
      <c r="KUD323" s="8"/>
      <c r="KUE323" s="8"/>
      <c r="KUF323" s="8"/>
      <c r="KUG323" s="8"/>
      <c r="KUH323" s="8"/>
      <c r="KUI323" s="8"/>
      <c r="KUJ323" s="8"/>
      <c r="KUK323" s="8"/>
      <c r="KUL323" s="8"/>
      <c r="KUM323" s="8"/>
      <c r="KUN323" s="8"/>
      <c r="KUO323" s="8"/>
      <c r="KUP323" s="8"/>
      <c r="KUQ323" s="8"/>
      <c r="KUR323" s="8"/>
      <c r="KUS323" s="8"/>
      <c r="KUT323" s="8"/>
      <c r="KUU323" s="8"/>
      <c r="KUV323" s="8"/>
      <c r="KUW323" s="8"/>
      <c r="KUX323" s="8"/>
      <c r="KUY323" s="8"/>
      <c r="KUZ323" s="8"/>
      <c r="KVA323" s="8"/>
      <c r="KVB323" s="8"/>
      <c r="KVC323" s="8"/>
      <c r="KVD323" s="8"/>
      <c r="KVE323" s="8"/>
      <c r="KVF323" s="8"/>
      <c r="KVG323" s="8"/>
      <c r="KVH323" s="8"/>
      <c r="KVI323" s="8"/>
      <c r="KVJ323" s="8"/>
      <c r="KVK323" s="8"/>
      <c r="KVL323" s="8"/>
      <c r="KVM323" s="8"/>
      <c r="KVN323" s="8"/>
      <c r="KVO323" s="8"/>
      <c r="KVP323" s="8"/>
      <c r="KVQ323" s="8"/>
      <c r="KVR323" s="8"/>
      <c r="KVS323" s="8"/>
      <c r="KVT323" s="8"/>
      <c r="KVU323" s="8"/>
      <c r="KVV323" s="8"/>
      <c r="KVW323" s="8"/>
      <c r="KVX323" s="8"/>
      <c r="KVY323" s="8"/>
      <c r="KVZ323" s="8"/>
      <c r="KWA323" s="8"/>
      <c r="KWB323" s="8"/>
      <c r="KWC323" s="8"/>
      <c r="KWD323" s="8"/>
      <c r="KWE323" s="8"/>
      <c r="KWF323" s="8"/>
      <c r="KWG323" s="8"/>
      <c r="KWH323" s="8"/>
      <c r="KWI323" s="8"/>
      <c r="KWJ323" s="8"/>
      <c r="KWK323" s="8"/>
      <c r="KWL323" s="8"/>
      <c r="KWM323" s="8"/>
      <c r="KWN323" s="8"/>
      <c r="KWO323" s="8"/>
      <c r="KWP323" s="8"/>
      <c r="KWQ323" s="8"/>
      <c r="KWR323" s="8"/>
      <c r="KWS323" s="8"/>
      <c r="KWT323" s="8"/>
      <c r="KWU323" s="8"/>
      <c r="KWV323" s="8"/>
      <c r="KWW323" s="8"/>
      <c r="KWX323" s="8"/>
      <c r="KWY323" s="8"/>
      <c r="KWZ323" s="8"/>
      <c r="KXA323" s="8"/>
      <c r="KXB323" s="8"/>
      <c r="KXC323" s="8"/>
      <c r="KXD323" s="8"/>
      <c r="KXE323" s="8"/>
      <c r="KXF323" s="8"/>
      <c r="KXG323" s="8"/>
      <c r="KXH323" s="8"/>
      <c r="KXI323" s="8"/>
      <c r="KXJ323" s="8"/>
      <c r="KXK323" s="8"/>
      <c r="KXL323" s="8"/>
      <c r="KXM323" s="8"/>
      <c r="KXN323" s="8"/>
      <c r="KXO323" s="8"/>
      <c r="KXP323" s="8"/>
      <c r="KXQ323" s="8"/>
      <c r="KXR323" s="8"/>
      <c r="KXS323" s="8"/>
      <c r="KXT323" s="8"/>
      <c r="KXU323" s="8"/>
      <c r="KXV323" s="8"/>
      <c r="KXW323" s="8"/>
      <c r="KXX323" s="8"/>
      <c r="KXY323" s="8"/>
      <c r="KXZ323" s="8"/>
      <c r="KYA323" s="8"/>
      <c r="KYB323" s="8"/>
      <c r="KYC323" s="8"/>
      <c r="KYD323" s="8"/>
      <c r="KYE323" s="8"/>
      <c r="KYF323" s="8"/>
      <c r="KYG323" s="8"/>
      <c r="KYH323" s="8"/>
      <c r="KYI323" s="8"/>
      <c r="KYJ323" s="8"/>
      <c r="KYK323" s="8"/>
      <c r="KYL323" s="8"/>
      <c r="KYM323" s="8"/>
      <c r="KYN323" s="8"/>
      <c r="KYO323" s="8"/>
      <c r="KYP323" s="8"/>
      <c r="KYQ323" s="8"/>
      <c r="KYR323" s="8"/>
      <c r="KYS323" s="8"/>
      <c r="KYT323" s="8"/>
      <c r="KYU323" s="8"/>
      <c r="KYV323" s="8"/>
      <c r="KYW323" s="8"/>
      <c r="KYX323" s="8"/>
      <c r="KYY323" s="8"/>
      <c r="KYZ323" s="8"/>
      <c r="KZA323" s="8"/>
      <c r="KZB323" s="8"/>
      <c r="KZC323" s="8"/>
      <c r="KZD323" s="8"/>
      <c r="KZE323" s="8"/>
      <c r="KZF323" s="8"/>
      <c r="KZG323" s="8"/>
      <c r="KZH323" s="8"/>
      <c r="KZI323" s="8"/>
      <c r="KZJ323" s="8"/>
      <c r="KZK323" s="8"/>
      <c r="KZL323" s="8"/>
      <c r="KZM323" s="8"/>
      <c r="KZN323" s="8"/>
      <c r="KZO323" s="8"/>
      <c r="KZP323" s="8"/>
      <c r="KZQ323" s="8"/>
      <c r="KZR323" s="8"/>
      <c r="KZS323" s="8"/>
      <c r="KZT323" s="8"/>
      <c r="KZU323" s="8"/>
      <c r="KZV323" s="8"/>
      <c r="KZW323" s="8"/>
      <c r="KZX323" s="8"/>
      <c r="KZY323" s="8"/>
      <c r="KZZ323" s="8"/>
      <c r="LAA323" s="8"/>
      <c r="LAB323" s="8"/>
      <c r="LAC323" s="8"/>
      <c r="LAD323" s="8"/>
      <c r="LAE323" s="8"/>
      <c r="LAF323" s="8"/>
      <c r="LAG323" s="8"/>
      <c r="LAH323" s="8"/>
      <c r="LAI323" s="8"/>
      <c r="LAJ323" s="8"/>
      <c r="LAK323" s="8"/>
      <c r="LAL323" s="8"/>
      <c r="LAM323" s="8"/>
      <c r="LAN323" s="8"/>
      <c r="LAO323" s="8"/>
      <c r="LAP323" s="8"/>
      <c r="LAQ323" s="8"/>
      <c r="LAR323" s="8"/>
      <c r="LAS323" s="8"/>
      <c r="LAT323" s="8"/>
      <c r="LAU323" s="8"/>
      <c r="LAV323" s="8"/>
      <c r="LAW323" s="8"/>
      <c r="LAX323" s="8"/>
      <c r="LAY323" s="8"/>
      <c r="LAZ323" s="8"/>
      <c r="LBA323" s="8"/>
      <c r="LBB323" s="8"/>
      <c r="LBC323" s="8"/>
      <c r="LBD323" s="8"/>
      <c r="LBE323" s="8"/>
      <c r="LBF323" s="8"/>
      <c r="LBG323" s="8"/>
      <c r="LBH323" s="8"/>
      <c r="LBI323" s="8"/>
      <c r="LBJ323" s="8"/>
      <c r="LBK323" s="8"/>
      <c r="LBL323" s="8"/>
      <c r="LBM323" s="8"/>
      <c r="LBN323" s="8"/>
      <c r="LBO323" s="8"/>
      <c r="LBP323" s="8"/>
      <c r="LBQ323" s="8"/>
      <c r="LBR323" s="8"/>
      <c r="LBS323" s="8"/>
      <c r="LBT323" s="8"/>
      <c r="LBU323" s="8"/>
      <c r="LBV323" s="8"/>
      <c r="LBW323" s="8"/>
      <c r="LBX323" s="8"/>
      <c r="LBY323" s="8"/>
      <c r="LBZ323" s="8"/>
      <c r="LCA323" s="8"/>
      <c r="LCB323" s="8"/>
      <c r="LCC323" s="8"/>
      <c r="LCD323" s="8"/>
      <c r="LCE323" s="8"/>
      <c r="LCF323" s="8"/>
      <c r="LCG323" s="8"/>
      <c r="LCH323" s="8"/>
      <c r="LCI323" s="8"/>
      <c r="LCJ323" s="8"/>
      <c r="LCK323" s="8"/>
      <c r="LCL323" s="8"/>
      <c r="LCM323" s="8"/>
      <c r="LCN323" s="8"/>
      <c r="LCO323" s="8"/>
      <c r="LCP323" s="8"/>
      <c r="LCQ323" s="8"/>
      <c r="LCR323" s="8"/>
      <c r="LCS323" s="8"/>
      <c r="LCT323" s="8"/>
      <c r="LCU323" s="8"/>
      <c r="LCV323" s="8"/>
      <c r="LCW323" s="8"/>
      <c r="LCX323" s="8"/>
      <c r="LCY323" s="8"/>
      <c r="LCZ323" s="8"/>
      <c r="LDA323" s="8"/>
      <c r="LDB323" s="8"/>
      <c r="LDC323" s="8"/>
      <c r="LDD323" s="8"/>
      <c r="LDE323" s="8"/>
      <c r="LDF323" s="8"/>
      <c r="LDG323" s="8"/>
      <c r="LDH323" s="8"/>
      <c r="LDI323" s="8"/>
      <c r="LDJ323" s="8"/>
      <c r="LDK323" s="8"/>
      <c r="LDL323" s="8"/>
      <c r="LDM323" s="8"/>
      <c r="LDN323" s="8"/>
      <c r="LDO323" s="8"/>
      <c r="LDP323" s="8"/>
      <c r="LDQ323" s="8"/>
      <c r="LDR323" s="8"/>
      <c r="LDS323" s="8"/>
      <c r="LDT323" s="8"/>
      <c r="LDU323" s="8"/>
      <c r="LDV323" s="8"/>
      <c r="LDW323" s="8"/>
      <c r="LDX323" s="8"/>
      <c r="LDY323" s="8"/>
      <c r="LDZ323" s="8"/>
      <c r="LEA323" s="8"/>
      <c r="LEB323" s="8"/>
      <c r="LEC323" s="8"/>
      <c r="LED323" s="8"/>
      <c r="LEE323" s="8"/>
      <c r="LEF323" s="8"/>
      <c r="LEG323" s="8"/>
      <c r="LEH323" s="8"/>
      <c r="LEI323" s="8"/>
      <c r="LEJ323" s="8"/>
      <c r="LEK323" s="8"/>
      <c r="LEL323" s="8"/>
      <c r="LEM323" s="8"/>
      <c r="LEN323" s="8"/>
      <c r="LEO323" s="8"/>
      <c r="LEP323" s="8"/>
      <c r="LEQ323" s="8"/>
      <c r="LER323" s="8"/>
      <c r="LES323" s="8"/>
      <c r="LET323" s="8"/>
      <c r="LEU323" s="8"/>
      <c r="LEV323" s="8"/>
      <c r="LEW323" s="8"/>
      <c r="LEX323" s="8"/>
      <c r="LEY323" s="8"/>
      <c r="LEZ323" s="8"/>
      <c r="LFA323" s="8"/>
      <c r="LFB323" s="8"/>
      <c r="LFC323" s="8"/>
      <c r="LFD323" s="8"/>
      <c r="LFE323" s="8"/>
      <c r="LFF323" s="8"/>
      <c r="LFG323" s="8"/>
      <c r="LFH323" s="8"/>
      <c r="LFI323" s="8"/>
      <c r="LFJ323" s="8"/>
      <c r="LFK323" s="8"/>
      <c r="LFL323" s="8"/>
      <c r="LFM323" s="8"/>
      <c r="LFN323" s="8"/>
      <c r="LFO323" s="8"/>
      <c r="LFP323" s="8"/>
      <c r="LFQ323" s="8"/>
      <c r="LFR323" s="8"/>
      <c r="LFS323" s="8"/>
      <c r="LFT323" s="8"/>
      <c r="LFU323" s="8"/>
      <c r="LFV323" s="8"/>
      <c r="LFW323" s="8"/>
      <c r="LFX323" s="8"/>
      <c r="LFY323" s="8"/>
      <c r="LFZ323" s="8"/>
      <c r="LGA323" s="8"/>
      <c r="LGB323" s="8"/>
      <c r="LGC323" s="8"/>
      <c r="LGD323" s="8"/>
      <c r="LGE323" s="8"/>
      <c r="LGF323" s="8"/>
      <c r="LGG323" s="8"/>
      <c r="LGH323" s="8"/>
      <c r="LGI323" s="8"/>
      <c r="LGJ323" s="8"/>
      <c r="LGK323" s="8"/>
      <c r="LGL323" s="8"/>
      <c r="LGM323" s="8"/>
      <c r="LGN323" s="8"/>
      <c r="LGO323" s="8"/>
      <c r="LGP323" s="8"/>
      <c r="LGQ323" s="8"/>
      <c r="LGR323" s="8"/>
      <c r="LGS323" s="8"/>
      <c r="LGT323" s="8"/>
      <c r="LGU323" s="8"/>
      <c r="LGV323" s="8"/>
      <c r="LGW323" s="8"/>
      <c r="LGX323" s="8"/>
      <c r="LGY323" s="8"/>
      <c r="LGZ323" s="8"/>
      <c r="LHA323" s="8"/>
      <c r="LHB323" s="8"/>
      <c r="LHC323" s="8"/>
      <c r="LHD323" s="8"/>
      <c r="LHE323" s="8"/>
      <c r="LHF323" s="8"/>
      <c r="LHG323" s="8"/>
      <c r="LHH323" s="8"/>
      <c r="LHI323" s="8"/>
      <c r="LHJ323" s="8"/>
      <c r="LHK323" s="8"/>
      <c r="LHL323" s="8"/>
      <c r="LHM323" s="8"/>
      <c r="LHN323" s="8"/>
      <c r="LHO323" s="8"/>
      <c r="LHP323" s="8"/>
      <c r="LHQ323" s="8"/>
      <c r="LHR323" s="8"/>
      <c r="LHS323" s="8"/>
      <c r="LHT323" s="8"/>
      <c r="LHU323" s="8"/>
      <c r="LHV323" s="8"/>
      <c r="LHW323" s="8"/>
      <c r="LHX323" s="8"/>
      <c r="LHY323" s="8"/>
      <c r="LHZ323" s="8"/>
      <c r="LIA323" s="8"/>
      <c r="LIB323" s="8"/>
      <c r="LIC323" s="8"/>
      <c r="LID323" s="8"/>
      <c r="LIE323" s="8"/>
      <c r="LIF323" s="8"/>
      <c r="LIG323" s="8"/>
      <c r="LIH323" s="8"/>
      <c r="LII323" s="8"/>
      <c r="LIJ323" s="8"/>
      <c r="LIK323" s="8"/>
      <c r="LIL323" s="8"/>
      <c r="LIM323" s="8"/>
      <c r="LIN323" s="8"/>
      <c r="LIO323" s="8"/>
      <c r="LIP323" s="8"/>
      <c r="LIQ323" s="8"/>
      <c r="LIR323" s="8"/>
      <c r="LIS323" s="8"/>
      <c r="LIT323" s="8"/>
      <c r="LIU323" s="8"/>
      <c r="LIV323" s="8"/>
      <c r="LIW323" s="8"/>
      <c r="LIX323" s="8"/>
      <c r="LIY323" s="8"/>
      <c r="LIZ323" s="8"/>
      <c r="LJA323" s="8"/>
      <c r="LJB323" s="8"/>
      <c r="LJC323" s="8"/>
      <c r="LJD323" s="8"/>
      <c r="LJE323" s="8"/>
      <c r="LJF323" s="8"/>
      <c r="LJG323" s="8"/>
      <c r="LJH323" s="8"/>
      <c r="LJI323" s="8"/>
      <c r="LJJ323" s="8"/>
      <c r="LJK323" s="8"/>
      <c r="LJL323" s="8"/>
      <c r="LJM323" s="8"/>
      <c r="LJN323" s="8"/>
      <c r="LJO323" s="8"/>
      <c r="LJP323" s="8"/>
      <c r="LJQ323" s="8"/>
      <c r="LJR323" s="8"/>
      <c r="LJS323" s="8"/>
      <c r="LJT323" s="8"/>
      <c r="LJU323" s="8"/>
      <c r="LJV323" s="8"/>
      <c r="LJW323" s="8"/>
      <c r="LJX323" s="8"/>
      <c r="LJY323" s="8"/>
      <c r="LJZ323" s="8"/>
      <c r="LKA323" s="8"/>
      <c r="LKB323" s="8"/>
      <c r="LKC323" s="8"/>
      <c r="LKD323" s="8"/>
      <c r="LKE323" s="8"/>
      <c r="LKF323" s="8"/>
      <c r="LKG323" s="8"/>
      <c r="LKH323" s="8"/>
      <c r="LKI323" s="8"/>
      <c r="LKJ323" s="8"/>
      <c r="LKK323" s="8"/>
      <c r="LKL323" s="8"/>
      <c r="LKM323" s="8"/>
      <c r="LKN323" s="8"/>
      <c r="LKO323" s="8"/>
      <c r="LKP323" s="8"/>
      <c r="LKQ323" s="8"/>
      <c r="LKR323" s="8"/>
      <c r="LKS323" s="8"/>
      <c r="LKT323" s="8"/>
      <c r="LKU323" s="8"/>
      <c r="LKV323" s="8"/>
      <c r="LKW323" s="8"/>
      <c r="LKX323" s="8"/>
      <c r="LKY323" s="8"/>
      <c r="LKZ323" s="8"/>
      <c r="LLA323" s="8"/>
      <c r="LLB323" s="8"/>
      <c r="LLC323" s="8"/>
      <c r="LLD323" s="8"/>
      <c r="LLE323" s="8"/>
      <c r="LLF323" s="8"/>
      <c r="LLG323" s="8"/>
      <c r="LLH323" s="8"/>
      <c r="LLI323" s="8"/>
      <c r="LLJ323" s="8"/>
      <c r="LLK323" s="8"/>
      <c r="LLL323" s="8"/>
      <c r="LLM323" s="8"/>
      <c r="LLN323" s="8"/>
      <c r="LLO323" s="8"/>
      <c r="LLP323" s="8"/>
      <c r="LLQ323" s="8"/>
      <c r="LLR323" s="8"/>
      <c r="LLS323" s="8"/>
      <c r="LLT323" s="8"/>
      <c r="LLU323" s="8"/>
      <c r="LLV323" s="8"/>
      <c r="LLW323" s="8"/>
      <c r="LLX323" s="8"/>
      <c r="LLY323" s="8"/>
      <c r="LLZ323" s="8"/>
      <c r="LMA323" s="8"/>
      <c r="LMB323" s="8"/>
      <c r="LMC323" s="8"/>
      <c r="LMD323" s="8"/>
      <c r="LME323" s="8"/>
      <c r="LMF323" s="8"/>
      <c r="LMG323" s="8"/>
      <c r="LMH323" s="8"/>
      <c r="LMI323" s="8"/>
      <c r="LMJ323" s="8"/>
      <c r="LMK323" s="8"/>
      <c r="LML323" s="8"/>
      <c r="LMM323" s="8"/>
      <c r="LMN323" s="8"/>
      <c r="LMO323" s="8"/>
      <c r="LMP323" s="8"/>
      <c r="LMQ323" s="8"/>
      <c r="LMR323" s="8"/>
      <c r="LMS323" s="8"/>
      <c r="LMT323" s="8"/>
      <c r="LMU323" s="8"/>
      <c r="LMV323" s="8"/>
      <c r="LMW323" s="8"/>
      <c r="LMX323" s="8"/>
      <c r="LMY323" s="8"/>
      <c r="LMZ323" s="8"/>
      <c r="LNA323" s="8"/>
      <c r="LNB323" s="8"/>
      <c r="LNC323" s="8"/>
      <c r="LND323" s="8"/>
      <c r="LNE323" s="8"/>
      <c r="LNF323" s="8"/>
      <c r="LNG323" s="8"/>
      <c r="LNH323" s="8"/>
      <c r="LNI323" s="8"/>
      <c r="LNJ323" s="8"/>
      <c r="LNK323" s="8"/>
      <c r="LNL323" s="8"/>
      <c r="LNM323" s="8"/>
      <c r="LNN323" s="8"/>
      <c r="LNO323" s="8"/>
      <c r="LNP323" s="8"/>
      <c r="LNQ323" s="8"/>
      <c r="LNR323" s="8"/>
      <c r="LNS323" s="8"/>
      <c r="LNT323" s="8"/>
      <c r="LNU323" s="8"/>
      <c r="LNV323" s="8"/>
      <c r="LNW323" s="8"/>
      <c r="LNX323" s="8"/>
      <c r="LNY323" s="8"/>
      <c r="LNZ323" s="8"/>
      <c r="LOA323" s="8"/>
      <c r="LOB323" s="8"/>
      <c r="LOC323" s="8"/>
      <c r="LOD323" s="8"/>
      <c r="LOE323" s="8"/>
      <c r="LOF323" s="8"/>
      <c r="LOG323" s="8"/>
      <c r="LOH323" s="8"/>
      <c r="LOI323" s="8"/>
      <c r="LOJ323" s="8"/>
      <c r="LOK323" s="8"/>
      <c r="LOL323" s="8"/>
      <c r="LOM323" s="8"/>
      <c r="LON323" s="8"/>
      <c r="LOO323" s="8"/>
      <c r="LOP323" s="8"/>
      <c r="LOQ323" s="8"/>
      <c r="LOR323" s="8"/>
      <c r="LOS323" s="8"/>
      <c r="LOT323" s="8"/>
      <c r="LOU323" s="8"/>
      <c r="LOV323" s="8"/>
      <c r="LOW323" s="8"/>
      <c r="LOX323" s="8"/>
      <c r="LOY323" s="8"/>
      <c r="LOZ323" s="8"/>
      <c r="LPA323" s="8"/>
      <c r="LPB323" s="8"/>
      <c r="LPC323" s="8"/>
      <c r="LPD323" s="8"/>
      <c r="LPE323" s="8"/>
      <c r="LPF323" s="8"/>
      <c r="LPG323" s="8"/>
      <c r="LPH323" s="8"/>
      <c r="LPI323" s="8"/>
      <c r="LPJ323" s="8"/>
      <c r="LPK323" s="8"/>
      <c r="LPL323" s="8"/>
      <c r="LPM323" s="8"/>
      <c r="LPN323" s="8"/>
      <c r="LPO323" s="8"/>
      <c r="LPP323" s="8"/>
      <c r="LPQ323" s="8"/>
      <c r="LPR323" s="8"/>
      <c r="LPS323" s="8"/>
      <c r="LPT323" s="8"/>
      <c r="LPU323" s="8"/>
      <c r="LPV323" s="8"/>
      <c r="LPW323" s="8"/>
      <c r="LPX323" s="8"/>
      <c r="LPY323" s="8"/>
      <c r="LPZ323" s="8"/>
      <c r="LQA323" s="8"/>
      <c r="LQB323" s="8"/>
      <c r="LQC323" s="8"/>
      <c r="LQD323" s="8"/>
      <c r="LQE323" s="8"/>
      <c r="LQF323" s="8"/>
      <c r="LQG323" s="8"/>
      <c r="LQH323" s="8"/>
      <c r="LQI323" s="8"/>
      <c r="LQJ323" s="8"/>
      <c r="LQK323" s="8"/>
      <c r="LQL323" s="8"/>
      <c r="LQM323" s="8"/>
      <c r="LQN323" s="8"/>
      <c r="LQO323" s="8"/>
      <c r="LQP323" s="8"/>
      <c r="LQQ323" s="8"/>
      <c r="LQR323" s="8"/>
      <c r="LQS323" s="8"/>
      <c r="LQT323" s="8"/>
      <c r="LQU323" s="8"/>
      <c r="LQV323" s="8"/>
      <c r="LQW323" s="8"/>
      <c r="LQX323" s="8"/>
      <c r="LQY323" s="8"/>
      <c r="LQZ323" s="8"/>
      <c r="LRA323" s="8"/>
      <c r="LRB323" s="8"/>
      <c r="LRC323" s="8"/>
      <c r="LRD323" s="8"/>
      <c r="LRE323" s="8"/>
      <c r="LRF323" s="8"/>
      <c r="LRG323" s="8"/>
      <c r="LRH323" s="8"/>
      <c r="LRI323" s="8"/>
      <c r="LRJ323" s="8"/>
      <c r="LRK323" s="8"/>
      <c r="LRL323" s="8"/>
      <c r="LRM323" s="8"/>
      <c r="LRN323" s="8"/>
      <c r="LRO323" s="8"/>
      <c r="LRP323" s="8"/>
      <c r="LRQ323" s="8"/>
      <c r="LRR323" s="8"/>
      <c r="LRS323" s="8"/>
      <c r="LRT323" s="8"/>
      <c r="LRU323" s="8"/>
      <c r="LRV323" s="8"/>
      <c r="LRW323" s="8"/>
      <c r="LRX323" s="8"/>
      <c r="LRY323" s="8"/>
      <c r="LRZ323" s="8"/>
      <c r="LSA323" s="8"/>
      <c r="LSB323" s="8"/>
      <c r="LSC323" s="8"/>
      <c r="LSD323" s="8"/>
      <c r="LSE323" s="8"/>
      <c r="LSF323" s="8"/>
      <c r="LSG323" s="8"/>
      <c r="LSH323" s="8"/>
      <c r="LSI323" s="8"/>
      <c r="LSJ323" s="8"/>
      <c r="LSK323" s="8"/>
      <c r="LSL323" s="8"/>
      <c r="LSM323" s="8"/>
      <c r="LSN323" s="8"/>
      <c r="LSO323" s="8"/>
      <c r="LSP323" s="8"/>
      <c r="LSQ323" s="8"/>
      <c r="LSR323" s="8"/>
      <c r="LSS323" s="8"/>
      <c r="LST323" s="8"/>
      <c r="LSU323" s="8"/>
      <c r="LSV323" s="8"/>
      <c r="LSW323" s="8"/>
      <c r="LSX323" s="8"/>
      <c r="LSY323" s="8"/>
      <c r="LSZ323" s="8"/>
      <c r="LTA323" s="8"/>
      <c r="LTB323" s="8"/>
      <c r="LTC323" s="8"/>
      <c r="LTD323" s="8"/>
      <c r="LTE323" s="8"/>
      <c r="LTF323" s="8"/>
      <c r="LTG323" s="8"/>
      <c r="LTH323" s="8"/>
      <c r="LTI323" s="8"/>
      <c r="LTJ323" s="8"/>
      <c r="LTK323" s="8"/>
      <c r="LTL323" s="8"/>
      <c r="LTM323" s="8"/>
      <c r="LTN323" s="8"/>
      <c r="LTO323" s="8"/>
      <c r="LTP323" s="8"/>
      <c r="LTQ323" s="8"/>
      <c r="LTR323" s="8"/>
      <c r="LTS323" s="8"/>
      <c r="LTT323" s="8"/>
      <c r="LTU323" s="8"/>
      <c r="LTV323" s="8"/>
      <c r="LTW323" s="8"/>
      <c r="LTX323" s="8"/>
      <c r="LTY323" s="8"/>
      <c r="LTZ323" s="8"/>
      <c r="LUA323" s="8"/>
      <c r="LUB323" s="8"/>
      <c r="LUC323" s="8"/>
      <c r="LUD323" s="8"/>
      <c r="LUE323" s="8"/>
      <c r="LUF323" s="8"/>
      <c r="LUG323" s="8"/>
      <c r="LUH323" s="8"/>
      <c r="LUI323" s="8"/>
      <c r="LUJ323" s="8"/>
      <c r="LUK323" s="8"/>
      <c r="LUL323" s="8"/>
      <c r="LUM323" s="8"/>
      <c r="LUN323" s="8"/>
      <c r="LUO323" s="8"/>
      <c r="LUP323" s="8"/>
      <c r="LUQ323" s="8"/>
      <c r="LUR323" s="8"/>
      <c r="LUS323" s="8"/>
      <c r="LUT323" s="8"/>
      <c r="LUU323" s="8"/>
      <c r="LUV323" s="8"/>
      <c r="LUW323" s="8"/>
      <c r="LUX323" s="8"/>
      <c r="LUY323" s="8"/>
      <c r="LUZ323" s="8"/>
      <c r="LVA323" s="8"/>
      <c r="LVB323" s="8"/>
      <c r="LVC323" s="8"/>
      <c r="LVD323" s="8"/>
      <c r="LVE323" s="8"/>
      <c r="LVF323" s="8"/>
      <c r="LVG323" s="8"/>
      <c r="LVH323" s="8"/>
      <c r="LVI323" s="8"/>
      <c r="LVJ323" s="8"/>
      <c r="LVK323" s="8"/>
      <c r="LVL323" s="8"/>
      <c r="LVM323" s="8"/>
      <c r="LVN323" s="8"/>
      <c r="LVO323" s="8"/>
      <c r="LVP323" s="8"/>
      <c r="LVQ323" s="8"/>
      <c r="LVR323" s="8"/>
      <c r="LVS323" s="8"/>
      <c r="LVT323" s="8"/>
      <c r="LVU323" s="8"/>
      <c r="LVV323" s="8"/>
      <c r="LVW323" s="8"/>
      <c r="LVX323" s="8"/>
      <c r="LVY323" s="8"/>
      <c r="LVZ323" s="8"/>
      <c r="LWA323" s="8"/>
      <c r="LWB323" s="8"/>
      <c r="LWC323" s="8"/>
      <c r="LWD323" s="8"/>
      <c r="LWE323" s="8"/>
      <c r="LWF323" s="8"/>
      <c r="LWG323" s="8"/>
      <c r="LWH323" s="8"/>
      <c r="LWI323" s="8"/>
      <c r="LWJ323" s="8"/>
      <c r="LWK323" s="8"/>
      <c r="LWL323" s="8"/>
      <c r="LWM323" s="8"/>
      <c r="LWN323" s="8"/>
      <c r="LWO323" s="8"/>
      <c r="LWP323" s="8"/>
      <c r="LWQ323" s="8"/>
      <c r="LWR323" s="8"/>
      <c r="LWS323" s="8"/>
      <c r="LWT323" s="8"/>
      <c r="LWU323" s="8"/>
      <c r="LWV323" s="8"/>
      <c r="LWW323" s="8"/>
      <c r="LWX323" s="8"/>
      <c r="LWY323" s="8"/>
      <c r="LWZ323" s="8"/>
      <c r="LXA323" s="8"/>
      <c r="LXB323" s="8"/>
      <c r="LXC323" s="8"/>
      <c r="LXD323" s="8"/>
      <c r="LXE323" s="8"/>
      <c r="LXF323" s="8"/>
      <c r="LXG323" s="8"/>
      <c r="LXH323" s="8"/>
      <c r="LXI323" s="8"/>
      <c r="LXJ323" s="8"/>
      <c r="LXK323" s="8"/>
      <c r="LXL323" s="8"/>
      <c r="LXM323" s="8"/>
      <c r="LXN323" s="8"/>
      <c r="LXO323" s="8"/>
      <c r="LXP323" s="8"/>
      <c r="LXQ323" s="8"/>
      <c r="LXR323" s="8"/>
      <c r="LXS323" s="8"/>
      <c r="LXT323" s="8"/>
      <c r="LXU323" s="8"/>
      <c r="LXV323" s="8"/>
      <c r="LXW323" s="8"/>
      <c r="LXX323" s="8"/>
      <c r="LXY323" s="8"/>
      <c r="LXZ323" s="8"/>
      <c r="LYA323" s="8"/>
      <c r="LYB323" s="8"/>
      <c r="LYC323" s="8"/>
      <c r="LYD323" s="8"/>
      <c r="LYE323" s="8"/>
      <c r="LYF323" s="8"/>
      <c r="LYG323" s="8"/>
      <c r="LYH323" s="8"/>
      <c r="LYI323" s="8"/>
      <c r="LYJ323" s="8"/>
      <c r="LYK323" s="8"/>
      <c r="LYL323" s="8"/>
      <c r="LYM323" s="8"/>
      <c r="LYN323" s="8"/>
      <c r="LYO323" s="8"/>
      <c r="LYP323" s="8"/>
      <c r="LYQ323" s="8"/>
      <c r="LYR323" s="8"/>
      <c r="LYS323" s="8"/>
      <c r="LYT323" s="8"/>
      <c r="LYU323" s="8"/>
      <c r="LYV323" s="8"/>
      <c r="LYW323" s="8"/>
      <c r="LYX323" s="8"/>
      <c r="LYY323" s="8"/>
      <c r="LYZ323" s="8"/>
      <c r="LZA323" s="8"/>
      <c r="LZB323" s="8"/>
      <c r="LZC323" s="8"/>
      <c r="LZD323" s="8"/>
      <c r="LZE323" s="8"/>
      <c r="LZF323" s="8"/>
      <c r="LZG323" s="8"/>
      <c r="LZH323" s="8"/>
      <c r="LZI323" s="8"/>
      <c r="LZJ323" s="8"/>
      <c r="LZK323" s="8"/>
      <c r="LZL323" s="8"/>
      <c r="LZM323" s="8"/>
      <c r="LZN323" s="8"/>
      <c r="LZO323" s="8"/>
      <c r="LZP323" s="8"/>
      <c r="LZQ323" s="8"/>
      <c r="LZR323" s="8"/>
      <c r="LZS323" s="8"/>
      <c r="LZT323" s="8"/>
      <c r="LZU323" s="8"/>
      <c r="LZV323" s="8"/>
      <c r="LZW323" s="8"/>
      <c r="LZX323" s="8"/>
      <c r="LZY323" s="8"/>
      <c r="LZZ323" s="8"/>
      <c r="MAA323" s="8"/>
      <c r="MAB323" s="8"/>
      <c r="MAC323" s="8"/>
      <c r="MAD323" s="8"/>
      <c r="MAE323" s="8"/>
      <c r="MAF323" s="8"/>
      <c r="MAG323" s="8"/>
      <c r="MAH323" s="8"/>
      <c r="MAI323" s="8"/>
      <c r="MAJ323" s="8"/>
      <c r="MAK323" s="8"/>
      <c r="MAL323" s="8"/>
      <c r="MAM323" s="8"/>
      <c r="MAN323" s="8"/>
      <c r="MAO323" s="8"/>
      <c r="MAP323" s="8"/>
      <c r="MAQ323" s="8"/>
      <c r="MAR323" s="8"/>
      <c r="MAS323" s="8"/>
      <c r="MAT323" s="8"/>
      <c r="MAU323" s="8"/>
      <c r="MAV323" s="8"/>
      <c r="MAW323" s="8"/>
      <c r="MAX323" s="8"/>
      <c r="MAY323" s="8"/>
      <c r="MAZ323" s="8"/>
      <c r="MBA323" s="8"/>
      <c r="MBB323" s="8"/>
      <c r="MBC323" s="8"/>
      <c r="MBD323" s="8"/>
      <c r="MBE323" s="8"/>
      <c r="MBF323" s="8"/>
      <c r="MBG323" s="8"/>
      <c r="MBH323" s="8"/>
      <c r="MBI323" s="8"/>
      <c r="MBJ323" s="8"/>
      <c r="MBK323" s="8"/>
      <c r="MBL323" s="8"/>
      <c r="MBM323" s="8"/>
      <c r="MBN323" s="8"/>
      <c r="MBO323" s="8"/>
      <c r="MBP323" s="8"/>
      <c r="MBQ323" s="8"/>
      <c r="MBR323" s="8"/>
      <c r="MBS323" s="8"/>
      <c r="MBT323" s="8"/>
      <c r="MBU323" s="8"/>
      <c r="MBV323" s="8"/>
      <c r="MBW323" s="8"/>
      <c r="MBX323" s="8"/>
      <c r="MBY323" s="8"/>
      <c r="MBZ323" s="8"/>
      <c r="MCA323" s="8"/>
      <c r="MCB323" s="8"/>
      <c r="MCC323" s="8"/>
      <c r="MCD323" s="8"/>
      <c r="MCE323" s="8"/>
      <c r="MCF323" s="8"/>
      <c r="MCG323" s="8"/>
      <c r="MCH323" s="8"/>
      <c r="MCI323" s="8"/>
      <c r="MCJ323" s="8"/>
      <c r="MCK323" s="8"/>
      <c r="MCL323" s="8"/>
      <c r="MCM323" s="8"/>
      <c r="MCN323" s="8"/>
      <c r="MCO323" s="8"/>
      <c r="MCP323" s="8"/>
      <c r="MCQ323" s="8"/>
      <c r="MCR323" s="8"/>
      <c r="MCS323" s="8"/>
      <c r="MCT323" s="8"/>
      <c r="MCU323" s="8"/>
      <c r="MCV323" s="8"/>
      <c r="MCW323" s="8"/>
      <c r="MCX323" s="8"/>
      <c r="MCY323" s="8"/>
      <c r="MCZ323" s="8"/>
      <c r="MDA323" s="8"/>
      <c r="MDB323" s="8"/>
      <c r="MDC323" s="8"/>
      <c r="MDD323" s="8"/>
      <c r="MDE323" s="8"/>
      <c r="MDF323" s="8"/>
      <c r="MDG323" s="8"/>
      <c r="MDH323" s="8"/>
      <c r="MDI323" s="8"/>
      <c r="MDJ323" s="8"/>
      <c r="MDK323" s="8"/>
      <c r="MDL323" s="8"/>
      <c r="MDM323" s="8"/>
      <c r="MDN323" s="8"/>
      <c r="MDO323" s="8"/>
      <c r="MDP323" s="8"/>
      <c r="MDQ323" s="8"/>
      <c r="MDR323" s="8"/>
      <c r="MDS323" s="8"/>
      <c r="MDT323" s="8"/>
      <c r="MDU323" s="8"/>
      <c r="MDV323" s="8"/>
      <c r="MDW323" s="8"/>
      <c r="MDX323" s="8"/>
      <c r="MDY323" s="8"/>
      <c r="MDZ323" s="8"/>
      <c r="MEA323" s="8"/>
      <c r="MEB323" s="8"/>
      <c r="MEC323" s="8"/>
      <c r="MED323" s="8"/>
      <c r="MEE323" s="8"/>
      <c r="MEF323" s="8"/>
      <c r="MEG323" s="8"/>
      <c r="MEH323" s="8"/>
      <c r="MEI323" s="8"/>
      <c r="MEJ323" s="8"/>
      <c r="MEK323" s="8"/>
      <c r="MEL323" s="8"/>
      <c r="MEM323" s="8"/>
      <c r="MEN323" s="8"/>
      <c r="MEO323" s="8"/>
      <c r="MEP323" s="8"/>
      <c r="MEQ323" s="8"/>
      <c r="MER323" s="8"/>
      <c r="MES323" s="8"/>
      <c r="MET323" s="8"/>
      <c r="MEU323" s="8"/>
      <c r="MEV323" s="8"/>
      <c r="MEW323" s="8"/>
      <c r="MEX323" s="8"/>
      <c r="MEY323" s="8"/>
      <c r="MEZ323" s="8"/>
      <c r="MFA323" s="8"/>
      <c r="MFB323" s="8"/>
      <c r="MFC323" s="8"/>
      <c r="MFD323" s="8"/>
      <c r="MFE323" s="8"/>
      <c r="MFF323" s="8"/>
      <c r="MFG323" s="8"/>
      <c r="MFH323" s="8"/>
      <c r="MFI323" s="8"/>
      <c r="MFJ323" s="8"/>
      <c r="MFK323" s="8"/>
      <c r="MFL323" s="8"/>
      <c r="MFM323" s="8"/>
      <c r="MFN323" s="8"/>
      <c r="MFO323" s="8"/>
      <c r="MFP323" s="8"/>
      <c r="MFQ323" s="8"/>
      <c r="MFR323" s="8"/>
      <c r="MFS323" s="8"/>
      <c r="MFT323" s="8"/>
      <c r="MFU323" s="8"/>
      <c r="MFV323" s="8"/>
      <c r="MFW323" s="8"/>
      <c r="MFX323" s="8"/>
      <c r="MFY323" s="8"/>
      <c r="MFZ323" s="8"/>
      <c r="MGA323" s="8"/>
      <c r="MGB323" s="8"/>
      <c r="MGC323" s="8"/>
      <c r="MGD323" s="8"/>
      <c r="MGE323" s="8"/>
      <c r="MGF323" s="8"/>
      <c r="MGG323" s="8"/>
      <c r="MGH323" s="8"/>
      <c r="MGI323" s="8"/>
      <c r="MGJ323" s="8"/>
      <c r="MGK323" s="8"/>
      <c r="MGL323" s="8"/>
      <c r="MGM323" s="8"/>
      <c r="MGN323" s="8"/>
      <c r="MGO323" s="8"/>
      <c r="MGP323" s="8"/>
      <c r="MGQ323" s="8"/>
      <c r="MGR323" s="8"/>
      <c r="MGS323" s="8"/>
      <c r="MGT323" s="8"/>
      <c r="MGU323" s="8"/>
      <c r="MGV323" s="8"/>
      <c r="MGW323" s="8"/>
      <c r="MGX323" s="8"/>
      <c r="MGY323" s="8"/>
      <c r="MGZ323" s="8"/>
      <c r="MHA323" s="8"/>
      <c r="MHB323" s="8"/>
      <c r="MHC323" s="8"/>
      <c r="MHD323" s="8"/>
      <c r="MHE323" s="8"/>
      <c r="MHF323" s="8"/>
      <c r="MHG323" s="8"/>
      <c r="MHH323" s="8"/>
      <c r="MHI323" s="8"/>
      <c r="MHJ323" s="8"/>
      <c r="MHK323" s="8"/>
      <c r="MHL323" s="8"/>
      <c r="MHM323" s="8"/>
      <c r="MHN323" s="8"/>
      <c r="MHO323" s="8"/>
      <c r="MHP323" s="8"/>
      <c r="MHQ323" s="8"/>
      <c r="MHR323" s="8"/>
      <c r="MHS323" s="8"/>
      <c r="MHT323" s="8"/>
      <c r="MHU323" s="8"/>
      <c r="MHV323" s="8"/>
      <c r="MHW323" s="8"/>
      <c r="MHX323" s="8"/>
      <c r="MHY323" s="8"/>
      <c r="MHZ323" s="8"/>
      <c r="MIA323" s="8"/>
      <c r="MIB323" s="8"/>
      <c r="MIC323" s="8"/>
      <c r="MID323" s="8"/>
      <c r="MIE323" s="8"/>
      <c r="MIF323" s="8"/>
      <c r="MIG323" s="8"/>
      <c r="MIH323" s="8"/>
      <c r="MII323" s="8"/>
      <c r="MIJ323" s="8"/>
      <c r="MIK323" s="8"/>
      <c r="MIL323" s="8"/>
      <c r="MIM323" s="8"/>
      <c r="MIN323" s="8"/>
      <c r="MIO323" s="8"/>
      <c r="MIP323" s="8"/>
      <c r="MIQ323" s="8"/>
      <c r="MIR323" s="8"/>
      <c r="MIS323" s="8"/>
      <c r="MIT323" s="8"/>
      <c r="MIU323" s="8"/>
      <c r="MIV323" s="8"/>
      <c r="MIW323" s="8"/>
      <c r="MIX323" s="8"/>
      <c r="MIY323" s="8"/>
      <c r="MIZ323" s="8"/>
      <c r="MJA323" s="8"/>
      <c r="MJB323" s="8"/>
      <c r="MJC323" s="8"/>
      <c r="MJD323" s="8"/>
      <c r="MJE323" s="8"/>
      <c r="MJF323" s="8"/>
      <c r="MJG323" s="8"/>
      <c r="MJH323" s="8"/>
      <c r="MJI323" s="8"/>
      <c r="MJJ323" s="8"/>
      <c r="MJK323" s="8"/>
      <c r="MJL323" s="8"/>
      <c r="MJM323" s="8"/>
      <c r="MJN323" s="8"/>
      <c r="MJO323" s="8"/>
      <c r="MJP323" s="8"/>
      <c r="MJQ323" s="8"/>
      <c r="MJR323" s="8"/>
      <c r="MJS323" s="8"/>
      <c r="MJT323" s="8"/>
      <c r="MJU323" s="8"/>
      <c r="MJV323" s="8"/>
      <c r="MJW323" s="8"/>
      <c r="MJX323" s="8"/>
      <c r="MJY323" s="8"/>
      <c r="MJZ323" s="8"/>
      <c r="MKA323" s="8"/>
      <c r="MKB323" s="8"/>
      <c r="MKC323" s="8"/>
      <c r="MKD323" s="8"/>
      <c r="MKE323" s="8"/>
      <c r="MKF323" s="8"/>
      <c r="MKG323" s="8"/>
      <c r="MKH323" s="8"/>
      <c r="MKI323" s="8"/>
      <c r="MKJ323" s="8"/>
      <c r="MKK323" s="8"/>
      <c r="MKL323" s="8"/>
      <c r="MKM323" s="8"/>
      <c r="MKN323" s="8"/>
      <c r="MKO323" s="8"/>
      <c r="MKP323" s="8"/>
      <c r="MKQ323" s="8"/>
      <c r="MKR323" s="8"/>
      <c r="MKS323" s="8"/>
      <c r="MKT323" s="8"/>
      <c r="MKU323" s="8"/>
      <c r="MKV323" s="8"/>
      <c r="MKW323" s="8"/>
      <c r="MKX323" s="8"/>
      <c r="MKY323" s="8"/>
      <c r="MKZ323" s="8"/>
      <c r="MLA323" s="8"/>
      <c r="MLB323" s="8"/>
      <c r="MLC323" s="8"/>
      <c r="MLD323" s="8"/>
      <c r="MLE323" s="8"/>
      <c r="MLF323" s="8"/>
      <c r="MLG323" s="8"/>
      <c r="MLH323" s="8"/>
      <c r="MLI323" s="8"/>
      <c r="MLJ323" s="8"/>
      <c r="MLK323" s="8"/>
      <c r="MLL323" s="8"/>
      <c r="MLM323" s="8"/>
      <c r="MLN323" s="8"/>
      <c r="MLO323" s="8"/>
      <c r="MLP323" s="8"/>
      <c r="MLQ323" s="8"/>
      <c r="MLR323" s="8"/>
      <c r="MLS323" s="8"/>
      <c r="MLT323" s="8"/>
      <c r="MLU323" s="8"/>
      <c r="MLV323" s="8"/>
      <c r="MLW323" s="8"/>
      <c r="MLX323" s="8"/>
      <c r="MLY323" s="8"/>
      <c r="MLZ323" s="8"/>
      <c r="MMA323" s="8"/>
      <c r="MMB323" s="8"/>
      <c r="MMC323" s="8"/>
      <c r="MMD323" s="8"/>
      <c r="MME323" s="8"/>
      <c r="MMF323" s="8"/>
      <c r="MMG323" s="8"/>
      <c r="MMH323" s="8"/>
      <c r="MMI323" s="8"/>
      <c r="MMJ323" s="8"/>
      <c r="MMK323" s="8"/>
      <c r="MML323" s="8"/>
      <c r="MMM323" s="8"/>
      <c r="MMN323" s="8"/>
      <c r="MMO323" s="8"/>
      <c r="MMP323" s="8"/>
      <c r="MMQ323" s="8"/>
      <c r="MMR323" s="8"/>
      <c r="MMS323" s="8"/>
      <c r="MMT323" s="8"/>
      <c r="MMU323" s="8"/>
      <c r="MMV323" s="8"/>
      <c r="MMW323" s="8"/>
      <c r="MMX323" s="8"/>
      <c r="MMY323" s="8"/>
      <c r="MMZ323" s="8"/>
      <c r="MNA323" s="8"/>
      <c r="MNB323" s="8"/>
      <c r="MNC323" s="8"/>
      <c r="MND323" s="8"/>
      <c r="MNE323" s="8"/>
      <c r="MNF323" s="8"/>
      <c r="MNG323" s="8"/>
      <c r="MNH323" s="8"/>
      <c r="MNI323" s="8"/>
      <c r="MNJ323" s="8"/>
      <c r="MNK323" s="8"/>
      <c r="MNL323" s="8"/>
      <c r="MNM323" s="8"/>
      <c r="MNN323" s="8"/>
      <c r="MNO323" s="8"/>
      <c r="MNP323" s="8"/>
      <c r="MNQ323" s="8"/>
      <c r="MNR323" s="8"/>
      <c r="MNS323" s="8"/>
      <c r="MNT323" s="8"/>
      <c r="MNU323" s="8"/>
      <c r="MNV323" s="8"/>
      <c r="MNW323" s="8"/>
      <c r="MNX323" s="8"/>
      <c r="MNY323" s="8"/>
      <c r="MNZ323" s="8"/>
      <c r="MOA323" s="8"/>
      <c r="MOB323" s="8"/>
      <c r="MOC323" s="8"/>
      <c r="MOD323" s="8"/>
      <c r="MOE323" s="8"/>
      <c r="MOF323" s="8"/>
      <c r="MOG323" s="8"/>
      <c r="MOH323" s="8"/>
      <c r="MOI323" s="8"/>
      <c r="MOJ323" s="8"/>
      <c r="MOK323" s="8"/>
      <c r="MOL323" s="8"/>
      <c r="MOM323" s="8"/>
      <c r="MON323" s="8"/>
      <c r="MOO323" s="8"/>
      <c r="MOP323" s="8"/>
      <c r="MOQ323" s="8"/>
      <c r="MOR323" s="8"/>
      <c r="MOS323" s="8"/>
      <c r="MOT323" s="8"/>
      <c r="MOU323" s="8"/>
      <c r="MOV323" s="8"/>
      <c r="MOW323" s="8"/>
      <c r="MOX323" s="8"/>
      <c r="MOY323" s="8"/>
      <c r="MOZ323" s="8"/>
      <c r="MPA323" s="8"/>
      <c r="MPB323" s="8"/>
      <c r="MPC323" s="8"/>
      <c r="MPD323" s="8"/>
      <c r="MPE323" s="8"/>
      <c r="MPF323" s="8"/>
      <c r="MPG323" s="8"/>
      <c r="MPH323" s="8"/>
      <c r="MPI323" s="8"/>
      <c r="MPJ323" s="8"/>
      <c r="MPK323" s="8"/>
      <c r="MPL323" s="8"/>
      <c r="MPM323" s="8"/>
      <c r="MPN323" s="8"/>
      <c r="MPO323" s="8"/>
      <c r="MPP323" s="8"/>
      <c r="MPQ323" s="8"/>
      <c r="MPR323" s="8"/>
      <c r="MPS323" s="8"/>
      <c r="MPT323" s="8"/>
      <c r="MPU323" s="8"/>
      <c r="MPV323" s="8"/>
      <c r="MPW323" s="8"/>
      <c r="MPX323" s="8"/>
      <c r="MPY323" s="8"/>
      <c r="MPZ323" s="8"/>
      <c r="MQA323" s="8"/>
      <c r="MQB323" s="8"/>
      <c r="MQC323" s="8"/>
      <c r="MQD323" s="8"/>
      <c r="MQE323" s="8"/>
      <c r="MQF323" s="8"/>
      <c r="MQG323" s="8"/>
      <c r="MQH323" s="8"/>
      <c r="MQI323" s="8"/>
      <c r="MQJ323" s="8"/>
      <c r="MQK323" s="8"/>
      <c r="MQL323" s="8"/>
      <c r="MQM323" s="8"/>
      <c r="MQN323" s="8"/>
      <c r="MQO323" s="8"/>
      <c r="MQP323" s="8"/>
      <c r="MQQ323" s="8"/>
      <c r="MQR323" s="8"/>
      <c r="MQS323" s="8"/>
      <c r="MQT323" s="8"/>
      <c r="MQU323" s="8"/>
      <c r="MQV323" s="8"/>
      <c r="MQW323" s="8"/>
      <c r="MQX323" s="8"/>
      <c r="MQY323" s="8"/>
      <c r="MQZ323" s="8"/>
      <c r="MRA323" s="8"/>
      <c r="MRB323" s="8"/>
      <c r="MRC323" s="8"/>
      <c r="MRD323" s="8"/>
      <c r="MRE323" s="8"/>
      <c r="MRF323" s="8"/>
      <c r="MRG323" s="8"/>
      <c r="MRH323" s="8"/>
      <c r="MRI323" s="8"/>
      <c r="MRJ323" s="8"/>
      <c r="MRK323" s="8"/>
      <c r="MRL323" s="8"/>
      <c r="MRM323" s="8"/>
      <c r="MRN323" s="8"/>
      <c r="MRO323" s="8"/>
      <c r="MRP323" s="8"/>
      <c r="MRQ323" s="8"/>
      <c r="MRR323" s="8"/>
      <c r="MRS323" s="8"/>
      <c r="MRT323" s="8"/>
      <c r="MRU323" s="8"/>
      <c r="MRV323" s="8"/>
      <c r="MRW323" s="8"/>
      <c r="MRX323" s="8"/>
      <c r="MRY323" s="8"/>
      <c r="MRZ323" s="8"/>
      <c r="MSA323" s="8"/>
      <c r="MSB323" s="8"/>
      <c r="MSC323" s="8"/>
      <c r="MSD323" s="8"/>
      <c r="MSE323" s="8"/>
      <c r="MSF323" s="8"/>
      <c r="MSG323" s="8"/>
      <c r="MSH323" s="8"/>
      <c r="MSI323" s="8"/>
      <c r="MSJ323" s="8"/>
      <c r="MSK323" s="8"/>
      <c r="MSL323" s="8"/>
      <c r="MSM323" s="8"/>
      <c r="MSN323" s="8"/>
      <c r="MSO323" s="8"/>
      <c r="MSP323" s="8"/>
      <c r="MSQ323" s="8"/>
      <c r="MSR323" s="8"/>
      <c r="MSS323" s="8"/>
      <c r="MST323" s="8"/>
      <c r="MSU323" s="8"/>
      <c r="MSV323" s="8"/>
      <c r="MSW323" s="8"/>
      <c r="MSX323" s="8"/>
      <c r="MSY323" s="8"/>
      <c r="MSZ323" s="8"/>
      <c r="MTA323" s="8"/>
      <c r="MTB323" s="8"/>
      <c r="MTC323" s="8"/>
      <c r="MTD323" s="8"/>
      <c r="MTE323" s="8"/>
      <c r="MTF323" s="8"/>
      <c r="MTG323" s="8"/>
      <c r="MTH323" s="8"/>
      <c r="MTI323" s="8"/>
      <c r="MTJ323" s="8"/>
      <c r="MTK323" s="8"/>
      <c r="MTL323" s="8"/>
      <c r="MTM323" s="8"/>
      <c r="MTN323" s="8"/>
      <c r="MTO323" s="8"/>
      <c r="MTP323" s="8"/>
      <c r="MTQ323" s="8"/>
      <c r="MTR323" s="8"/>
      <c r="MTS323" s="8"/>
      <c r="MTT323" s="8"/>
      <c r="MTU323" s="8"/>
      <c r="MTV323" s="8"/>
      <c r="MTW323" s="8"/>
      <c r="MTX323" s="8"/>
      <c r="MTY323" s="8"/>
      <c r="MTZ323" s="8"/>
      <c r="MUA323" s="8"/>
      <c r="MUB323" s="8"/>
      <c r="MUC323" s="8"/>
      <c r="MUD323" s="8"/>
      <c r="MUE323" s="8"/>
      <c r="MUF323" s="8"/>
      <c r="MUG323" s="8"/>
      <c r="MUH323" s="8"/>
      <c r="MUI323" s="8"/>
      <c r="MUJ323" s="8"/>
      <c r="MUK323" s="8"/>
      <c r="MUL323" s="8"/>
      <c r="MUM323" s="8"/>
      <c r="MUN323" s="8"/>
      <c r="MUO323" s="8"/>
      <c r="MUP323" s="8"/>
      <c r="MUQ323" s="8"/>
      <c r="MUR323" s="8"/>
      <c r="MUS323" s="8"/>
      <c r="MUT323" s="8"/>
      <c r="MUU323" s="8"/>
      <c r="MUV323" s="8"/>
      <c r="MUW323" s="8"/>
      <c r="MUX323" s="8"/>
      <c r="MUY323" s="8"/>
      <c r="MUZ323" s="8"/>
      <c r="MVA323" s="8"/>
      <c r="MVB323" s="8"/>
      <c r="MVC323" s="8"/>
      <c r="MVD323" s="8"/>
      <c r="MVE323" s="8"/>
      <c r="MVF323" s="8"/>
      <c r="MVG323" s="8"/>
      <c r="MVH323" s="8"/>
      <c r="MVI323" s="8"/>
      <c r="MVJ323" s="8"/>
      <c r="MVK323" s="8"/>
      <c r="MVL323" s="8"/>
      <c r="MVM323" s="8"/>
      <c r="MVN323" s="8"/>
      <c r="MVO323" s="8"/>
      <c r="MVP323" s="8"/>
      <c r="MVQ323" s="8"/>
      <c r="MVR323" s="8"/>
      <c r="MVS323" s="8"/>
      <c r="MVT323" s="8"/>
      <c r="MVU323" s="8"/>
      <c r="MVV323" s="8"/>
      <c r="MVW323" s="8"/>
      <c r="MVX323" s="8"/>
      <c r="MVY323" s="8"/>
      <c r="MVZ323" s="8"/>
      <c r="MWA323" s="8"/>
      <c r="MWB323" s="8"/>
      <c r="MWC323" s="8"/>
      <c r="MWD323" s="8"/>
      <c r="MWE323" s="8"/>
      <c r="MWF323" s="8"/>
      <c r="MWG323" s="8"/>
      <c r="MWH323" s="8"/>
      <c r="MWI323" s="8"/>
      <c r="MWJ323" s="8"/>
      <c r="MWK323" s="8"/>
      <c r="MWL323" s="8"/>
      <c r="MWM323" s="8"/>
      <c r="MWN323" s="8"/>
      <c r="MWO323" s="8"/>
      <c r="MWP323" s="8"/>
      <c r="MWQ323" s="8"/>
      <c r="MWR323" s="8"/>
      <c r="MWS323" s="8"/>
      <c r="MWT323" s="8"/>
      <c r="MWU323" s="8"/>
      <c r="MWV323" s="8"/>
      <c r="MWW323" s="8"/>
      <c r="MWX323" s="8"/>
      <c r="MWY323" s="8"/>
      <c r="MWZ323" s="8"/>
      <c r="MXA323" s="8"/>
      <c r="MXB323" s="8"/>
      <c r="MXC323" s="8"/>
      <c r="MXD323" s="8"/>
      <c r="MXE323" s="8"/>
      <c r="MXF323" s="8"/>
      <c r="MXG323" s="8"/>
      <c r="MXH323" s="8"/>
      <c r="MXI323" s="8"/>
      <c r="MXJ323" s="8"/>
      <c r="MXK323" s="8"/>
      <c r="MXL323" s="8"/>
      <c r="MXM323" s="8"/>
      <c r="MXN323" s="8"/>
      <c r="MXO323" s="8"/>
      <c r="MXP323" s="8"/>
      <c r="MXQ323" s="8"/>
      <c r="MXR323" s="8"/>
      <c r="MXS323" s="8"/>
      <c r="MXT323" s="8"/>
      <c r="MXU323" s="8"/>
      <c r="MXV323" s="8"/>
      <c r="MXW323" s="8"/>
      <c r="MXX323" s="8"/>
      <c r="MXY323" s="8"/>
      <c r="MXZ323" s="8"/>
      <c r="MYA323" s="8"/>
      <c r="MYB323" s="8"/>
      <c r="MYC323" s="8"/>
      <c r="MYD323" s="8"/>
      <c r="MYE323" s="8"/>
      <c r="MYF323" s="8"/>
      <c r="MYG323" s="8"/>
      <c r="MYH323" s="8"/>
      <c r="MYI323" s="8"/>
      <c r="MYJ323" s="8"/>
      <c r="MYK323" s="8"/>
      <c r="MYL323" s="8"/>
      <c r="MYM323" s="8"/>
      <c r="MYN323" s="8"/>
      <c r="MYO323" s="8"/>
      <c r="MYP323" s="8"/>
      <c r="MYQ323" s="8"/>
      <c r="MYR323" s="8"/>
      <c r="MYS323" s="8"/>
      <c r="MYT323" s="8"/>
      <c r="MYU323" s="8"/>
      <c r="MYV323" s="8"/>
      <c r="MYW323" s="8"/>
      <c r="MYX323" s="8"/>
      <c r="MYY323" s="8"/>
      <c r="MYZ323" s="8"/>
      <c r="MZA323" s="8"/>
      <c r="MZB323" s="8"/>
      <c r="MZC323" s="8"/>
      <c r="MZD323" s="8"/>
      <c r="MZE323" s="8"/>
      <c r="MZF323" s="8"/>
      <c r="MZG323" s="8"/>
      <c r="MZH323" s="8"/>
      <c r="MZI323" s="8"/>
      <c r="MZJ323" s="8"/>
      <c r="MZK323" s="8"/>
      <c r="MZL323" s="8"/>
      <c r="MZM323" s="8"/>
      <c r="MZN323" s="8"/>
      <c r="MZO323" s="8"/>
      <c r="MZP323" s="8"/>
      <c r="MZQ323" s="8"/>
      <c r="MZR323" s="8"/>
      <c r="MZS323" s="8"/>
      <c r="MZT323" s="8"/>
      <c r="MZU323" s="8"/>
      <c r="MZV323" s="8"/>
      <c r="MZW323" s="8"/>
      <c r="MZX323" s="8"/>
      <c r="MZY323" s="8"/>
      <c r="MZZ323" s="8"/>
      <c r="NAA323" s="8"/>
      <c r="NAB323" s="8"/>
      <c r="NAC323" s="8"/>
      <c r="NAD323" s="8"/>
      <c r="NAE323" s="8"/>
      <c r="NAF323" s="8"/>
      <c r="NAG323" s="8"/>
      <c r="NAH323" s="8"/>
      <c r="NAI323" s="8"/>
      <c r="NAJ323" s="8"/>
      <c r="NAK323" s="8"/>
      <c r="NAL323" s="8"/>
      <c r="NAM323" s="8"/>
      <c r="NAN323" s="8"/>
      <c r="NAO323" s="8"/>
      <c r="NAP323" s="8"/>
      <c r="NAQ323" s="8"/>
      <c r="NAR323" s="8"/>
      <c r="NAS323" s="8"/>
      <c r="NAT323" s="8"/>
      <c r="NAU323" s="8"/>
      <c r="NAV323" s="8"/>
      <c r="NAW323" s="8"/>
      <c r="NAX323" s="8"/>
      <c r="NAY323" s="8"/>
      <c r="NAZ323" s="8"/>
      <c r="NBA323" s="8"/>
      <c r="NBB323" s="8"/>
      <c r="NBC323" s="8"/>
      <c r="NBD323" s="8"/>
      <c r="NBE323" s="8"/>
      <c r="NBF323" s="8"/>
      <c r="NBG323" s="8"/>
      <c r="NBH323" s="8"/>
      <c r="NBI323" s="8"/>
      <c r="NBJ323" s="8"/>
      <c r="NBK323" s="8"/>
      <c r="NBL323" s="8"/>
      <c r="NBM323" s="8"/>
      <c r="NBN323" s="8"/>
      <c r="NBO323" s="8"/>
      <c r="NBP323" s="8"/>
      <c r="NBQ323" s="8"/>
      <c r="NBR323" s="8"/>
      <c r="NBS323" s="8"/>
      <c r="NBT323" s="8"/>
      <c r="NBU323" s="8"/>
      <c r="NBV323" s="8"/>
      <c r="NBW323" s="8"/>
      <c r="NBX323" s="8"/>
      <c r="NBY323" s="8"/>
      <c r="NBZ323" s="8"/>
      <c r="NCA323" s="8"/>
      <c r="NCB323" s="8"/>
      <c r="NCC323" s="8"/>
      <c r="NCD323" s="8"/>
      <c r="NCE323" s="8"/>
      <c r="NCF323" s="8"/>
      <c r="NCG323" s="8"/>
      <c r="NCH323" s="8"/>
      <c r="NCI323" s="8"/>
      <c r="NCJ323" s="8"/>
      <c r="NCK323" s="8"/>
      <c r="NCL323" s="8"/>
      <c r="NCM323" s="8"/>
      <c r="NCN323" s="8"/>
      <c r="NCO323" s="8"/>
      <c r="NCP323" s="8"/>
      <c r="NCQ323" s="8"/>
      <c r="NCR323" s="8"/>
      <c r="NCS323" s="8"/>
      <c r="NCT323" s="8"/>
      <c r="NCU323" s="8"/>
      <c r="NCV323" s="8"/>
      <c r="NCW323" s="8"/>
      <c r="NCX323" s="8"/>
      <c r="NCY323" s="8"/>
      <c r="NCZ323" s="8"/>
      <c r="NDA323" s="8"/>
      <c r="NDB323" s="8"/>
      <c r="NDC323" s="8"/>
      <c r="NDD323" s="8"/>
      <c r="NDE323" s="8"/>
      <c r="NDF323" s="8"/>
      <c r="NDG323" s="8"/>
      <c r="NDH323" s="8"/>
      <c r="NDI323" s="8"/>
      <c r="NDJ323" s="8"/>
      <c r="NDK323" s="8"/>
      <c r="NDL323" s="8"/>
      <c r="NDM323" s="8"/>
      <c r="NDN323" s="8"/>
      <c r="NDO323" s="8"/>
      <c r="NDP323" s="8"/>
      <c r="NDQ323" s="8"/>
      <c r="NDR323" s="8"/>
      <c r="NDS323" s="8"/>
      <c r="NDT323" s="8"/>
      <c r="NDU323" s="8"/>
      <c r="NDV323" s="8"/>
      <c r="NDW323" s="8"/>
      <c r="NDX323" s="8"/>
      <c r="NDY323" s="8"/>
      <c r="NDZ323" s="8"/>
      <c r="NEA323" s="8"/>
      <c r="NEB323" s="8"/>
      <c r="NEC323" s="8"/>
      <c r="NED323" s="8"/>
      <c r="NEE323" s="8"/>
      <c r="NEF323" s="8"/>
      <c r="NEG323" s="8"/>
      <c r="NEH323" s="8"/>
      <c r="NEI323" s="8"/>
      <c r="NEJ323" s="8"/>
      <c r="NEK323" s="8"/>
      <c r="NEL323" s="8"/>
      <c r="NEM323" s="8"/>
      <c r="NEN323" s="8"/>
      <c r="NEO323" s="8"/>
      <c r="NEP323" s="8"/>
      <c r="NEQ323" s="8"/>
      <c r="NER323" s="8"/>
      <c r="NES323" s="8"/>
      <c r="NET323" s="8"/>
      <c r="NEU323" s="8"/>
      <c r="NEV323" s="8"/>
      <c r="NEW323" s="8"/>
      <c r="NEX323" s="8"/>
      <c r="NEY323" s="8"/>
      <c r="NEZ323" s="8"/>
      <c r="NFA323" s="8"/>
      <c r="NFB323" s="8"/>
      <c r="NFC323" s="8"/>
      <c r="NFD323" s="8"/>
      <c r="NFE323" s="8"/>
      <c r="NFF323" s="8"/>
      <c r="NFG323" s="8"/>
      <c r="NFH323" s="8"/>
      <c r="NFI323" s="8"/>
      <c r="NFJ323" s="8"/>
      <c r="NFK323" s="8"/>
      <c r="NFL323" s="8"/>
      <c r="NFM323" s="8"/>
      <c r="NFN323" s="8"/>
      <c r="NFO323" s="8"/>
      <c r="NFP323" s="8"/>
      <c r="NFQ323" s="8"/>
      <c r="NFR323" s="8"/>
      <c r="NFS323" s="8"/>
      <c r="NFT323" s="8"/>
      <c r="NFU323" s="8"/>
      <c r="NFV323" s="8"/>
      <c r="NFW323" s="8"/>
      <c r="NFX323" s="8"/>
      <c r="NFY323" s="8"/>
      <c r="NFZ323" s="8"/>
      <c r="NGA323" s="8"/>
      <c r="NGB323" s="8"/>
      <c r="NGC323" s="8"/>
      <c r="NGD323" s="8"/>
      <c r="NGE323" s="8"/>
      <c r="NGF323" s="8"/>
      <c r="NGG323" s="8"/>
      <c r="NGH323" s="8"/>
      <c r="NGI323" s="8"/>
      <c r="NGJ323" s="8"/>
      <c r="NGK323" s="8"/>
      <c r="NGL323" s="8"/>
      <c r="NGM323" s="8"/>
      <c r="NGN323" s="8"/>
      <c r="NGO323" s="8"/>
      <c r="NGP323" s="8"/>
      <c r="NGQ323" s="8"/>
      <c r="NGR323" s="8"/>
      <c r="NGS323" s="8"/>
      <c r="NGT323" s="8"/>
      <c r="NGU323" s="8"/>
      <c r="NGV323" s="8"/>
      <c r="NGW323" s="8"/>
      <c r="NGX323" s="8"/>
      <c r="NGY323" s="8"/>
      <c r="NGZ323" s="8"/>
      <c r="NHA323" s="8"/>
      <c r="NHB323" s="8"/>
      <c r="NHC323" s="8"/>
      <c r="NHD323" s="8"/>
      <c r="NHE323" s="8"/>
      <c r="NHF323" s="8"/>
      <c r="NHG323" s="8"/>
      <c r="NHH323" s="8"/>
      <c r="NHI323" s="8"/>
      <c r="NHJ323" s="8"/>
      <c r="NHK323" s="8"/>
      <c r="NHL323" s="8"/>
      <c r="NHM323" s="8"/>
      <c r="NHN323" s="8"/>
      <c r="NHO323" s="8"/>
      <c r="NHP323" s="8"/>
      <c r="NHQ323" s="8"/>
      <c r="NHR323" s="8"/>
      <c r="NHS323" s="8"/>
      <c r="NHT323" s="8"/>
      <c r="NHU323" s="8"/>
      <c r="NHV323" s="8"/>
      <c r="NHW323" s="8"/>
      <c r="NHX323" s="8"/>
      <c r="NHY323" s="8"/>
      <c r="NHZ323" s="8"/>
      <c r="NIA323" s="8"/>
      <c r="NIB323" s="8"/>
      <c r="NIC323" s="8"/>
      <c r="NID323" s="8"/>
      <c r="NIE323" s="8"/>
      <c r="NIF323" s="8"/>
      <c r="NIG323" s="8"/>
      <c r="NIH323" s="8"/>
      <c r="NII323" s="8"/>
      <c r="NIJ323" s="8"/>
      <c r="NIK323" s="8"/>
      <c r="NIL323" s="8"/>
      <c r="NIM323" s="8"/>
      <c r="NIN323" s="8"/>
      <c r="NIO323" s="8"/>
      <c r="NIP323" s="8"/>
      <c r="NIQ323" s="8"/>
      <c r="NIR323" s="8"/>
      <c r="NIS323" s="8"/>
      <c r="NIT323" s="8"/>
      <c r="NIU323" s="8"/>
      <c r="NIV323" s="8"/>
      <c r="NIW323" s="8"/>
      <c r="NIX323" s="8"/>
      <c r="NIY323" s="8"/>
      <c r="NIZ323" s="8"/>
      <c r="NJA323" s="8"/>
      <c r="NJB323" s="8"/>
      <c r="NJC323" s="8"/>
      <c r="NJD323" s="8"/>
      <c r="NJE323" s="8"/>
      <c r="NJF323" s="8"/>
      <c r="NJG323" s="8"/>
      <c r="NJH323" s="8"/>
      <c r="NJI323" s="8"/>
      <c r="NJJ323" s="8"/>
      <c r="NJK323" s="8"/>
      <c r="NJL323" s="8"/>
      <c r="NJM323" s="8"/>
      <c r="NJN323" s="8"/>
      <c r="NJO323" s="8"/>
      <c r="NJP323" s="8"/>
      <c r="NJQ323" s="8"/>
      <c r="NJR323" s="8"/>
      <c r="NJS323" s="8"/>
      <c r="NJT323" s="8"/>
      <c r="NJU323" s="8"/>
      <c r="NJV323" s="8"/>
      <c r="NJW323" s="8"/>
      <c r="NJX323" s="8"/>
      <c r="NJY323" s="8"/>
      <c r="NJZ323" s="8"/>
      <c r="NKA323" s="8"/>
      <c r="NKB323" s="8"/>
      <c r="NKC323" s="8"/>
      <c r="NKD323" s="8"/>
      <c r="NKE323" s="8"/>
      <c r="NKF323" s="8"/>
      <c r="NKG323" s="8"/>
      <c r="NKH323" s="8"/>
      <c r="NKI323" s="8"/>
      <c r="NKJ323" s="8"/>
      <c r="NKK323" s="8"/>
      <c r="NKL323" s="8"/>
      <c r="NKM323" s="8"/>
      <c r="NKN323" s="8"/>
      <c r="NKO323" s="8"/>
      <c r="NKP323" s="8"/>
      <c r="NKQ323" s="8"/>
      <c r="NKR323" s="8"/>
      <c r="NKS323" s="8"/>
      <c r="NKT323" s="8"/>
      <c r="NKU323" s="8"/>
      <c r="NKV323" s="8"/>
      <c r="NKW323" s="8"/>
      <c r="NKX323" s="8"/>
      <c r="NKY323" s="8"/>
      <c r="NKZ323" s="8"/>
      <c r="NLA323" s="8"/>
      <c r="NLB323" s="8"/>
      <c r="NLC323" s="8"/>
      <c r="NLD323" s="8"/>
      <c r="NLE323" s="8"/>
      <c r="NLF323" s="8"/>
      <c r="NLG323" s="8"/>
      <c r="NLH323" s="8"/>
      <c r="NLI323" s="8"/>
      <c r="NLJ323" s="8"/>
      <c r="NLK323" s="8"/>
      <c r="NLL323" s="8"/>
      <c r="NLM323" s="8"/>
      <c r="NLN323" s="8"/>
      <c r="NLO323" s="8"/>
      <c r="NLP323" s="8"/>
      <c r="NLQ323" s="8"/>
      <c r="NLR323" s="8"/>
      <c r="NLS323" s="8"/>
      <c r="NLT323" s="8"/>
      <c r="NLU323" s="8"/>
      <c r="NLV323" s="8"/>
      <c r="NLW323" s="8"/>
      <c r="NLX323" s="8"/>
      <c r="NLY323" s="8"/>
      <c r="NLZ323" s="8"/>
      <c r="NMA323" s="8"/>
      <c r="NMB323" s="8"/>
      <c r="NMC323" s="8"/>
      <c r="NMD323" s="8"/>
      <c r="NME323" s="8"/>
      <c r="NMF323" s="8"/>
      <c r="NMG323" s="8"/>
      <c r="NMH323" s="8"/>
      <c r="NMI323" s="8"/>
      <c r="NMJ323" s="8"/>
      <c r="NMK323" s="8"/>
      <c r="NML323" s="8"/>
      <c r="NMM323" s="8"/>
      <c r="NMN323" s="8"/>
      <c r="NMO323" s="8"/>
      <c r="NMP323" s="8"/>
      <c r="NMQ323" s="8"/>
      <c r="NMR323" s="8"/>
      <c r="NMS323" s="8"/>
      <c r="NMT323" s="8"/>
      <c r="NMU323" s="8"/>
      <c r="NMV323" s="8"/>
      <c r="NMW323" s="8"/>
      <c r="NMX323" s="8"/>
      <c r="NMY323" s="8"/>
      <c r="NMZ323" s="8"/>
      <c r="NNA323" s="8"/>
      <c r="NNB323" s="8"/>
      <c r="NNC323" s="8"/>
      <c r="NND323" s="8"/>
      <c r="NNE323" s="8"/>
      <c r="NNF323" s="8"/>
      <c r="NNG323" s="8"/>
      <c r="NNH323" s="8"/>
      <c r="NNI323" s="8"/>
      <c r="NNJ323" s="8"/>
      <c r="NNK323" s="8"/>
      <c r="NNL323" s="8"/>
      <c r="NNM323" s="8"/>
      <c r="NNN323" s="8"/>
      <c r="NNO323" s="8"/>
      <c r="NNP323" s="8"/>
      <c r="NNQ323" s="8"/>
      <c r="NNR323" s="8"/>
      <c r="NNS323" s="8"/>
      <c r="NNT323" s="8"/>
      <c r="NNU323" s="8"/>
      <c r="NNV323" s="8"/>
      <c r="NNW323" s="8"/>
      <c r="NNX323" s="8"/>
      <c r="NNY323" s="8"/>
      <c r="NNZ323" s="8"/>
      <c r="NOA323" s="8"/>
      <c r="NOB323" s="8"/>
      <c r="NOC323" s="8"/>
      <c r="NOD323" s="8"/>
      <c r="NOE323" s="8"/>
      <c r="NOF323" s="8"/>
      <c r="NOG323" s="8"/>
      <c r="NOH323" s="8"/>
      <c r="NOI323" s="8"/>
      <c r="NOJ323" s="8"/>
      <c r="NOK323" s="8"/>
      <c r="NOL323" s="8"/>
      <c r="NOM323" s="8"/>
      <c r="NON323" s="8"/>
      <c r="NOO323" s="8"/>
      <c r="NOP323" s="8"/>
      <c r="NOQ323" s="8"/>
      <c r="NOR323" s="8"/>
      <c r="NOS323" s="8"/>
      <c r="NOT323" s="8"/>
      <c r="NOU323" s="8"/>
      <c r="NOV323" s="8"/>
      <c r="NOW323" s="8"/>
      <c r="NOX323" s="8"/>
      <c r="NOY323" s="8"/>
      <c r="NOZ323" s="8"/>
      <c r="NPA323" s="8"/>
      <c r="NPB323" s="8"/>
      <c r="NPC323" s="8"/>
      <c r="NPD323" s="8"/>
      <c r="NPE323" s="8"/>
      <c r="NPF323" s="8"/>
      <c r="NPG323" s="8"/>
      <c r="NPH323" s="8"/>
      <c r="NPI323" s="8"/>
      <c r="NPJ323" s="8"/>
      <c r="NPK323" s="8"/>
      <c r="NPL323" s="8"/>
      <c r="NPM323" s="8"/>
      <c r="NPN323" s="8"/>
      <c r="NPO323" s="8"/>
      <c r="NPP323" s="8"/>
      <c r="NPQ323" s="8"/>
      <c r="NPR323" s="8"/>
      <c r="NPS323" s="8"/>
      <c r="NPT323" s="8"/>
      <c r="NPU323" s="8"/>
      <c r="NPV323" s="8"/>
      <c r="NPW323" s="8"/>
      <c r="NPX323" s="8"/>
      <c r="NPY323" s="8"/>
      <c r="NPZ323" s="8"/>
      <c r="NQA323" s="8"/>
      <c r="NQB323" s="8"/>
      <c r="NQC323" s="8"/>
      <c r="NQD323" s="8"/>
      <c r="NQE323" s="8"/>
      <c r="NQF323" s="8"/>
      <c r="NQG323" s="8"/>
      <c r="NQH323" s="8"/>
      <c r="NQI323" s="8"/>
      <c r="NQJ323" s="8"/>
      <c r="NQK323" s="8"/>
      <c r="NQL323" s="8"/>
      <c r="NQM323" s="8"/>
      <c r="NQN323" s="8"/>
      <c r="NQO323" s="8"/>
      <c r="NQP323" s="8"/>
      <c r="NQQ323" s="8"/>
      <c r="NQR323" s="8"/>
      <c r="NQS323" s="8"/>
      <c r="NQT323" s="8"/>
      <c r="NQU323" s="8"/>
      <c r="NQV323" s="8"/>
      <c r="NQW323" s="8"/>
      <c r="NQX323" s="8"/>
      <c r="NQY323" s="8"/>
      <c r="NQZ323" s="8"/>
      <c r="NRA323" s="8"/>
      <c r="NRB323" s="8"/>
      <c r="NRC323" s="8"/>
      <c r="NRD323" s="8"/>
      <c r="NRE323" s="8"/>
      <c r="NRF323" s="8"/>
      <c r="NRG323" s="8"/>
      <c r="NRH323" s="8"/>
      <c r="NRI323" s="8"/>
      <c r="NRJ323" s="8"/>
      <c r="NRK323" s="8"/>
      <c r="NRL323" s="8"/>
      <c r="NRM323" s="8"/>
      <c r="NRN323" s="8"/>
      <c r="NRO323" s="8"/>
      <c r="NRP323" s="8"/>
      <c r="NRQ323" s="8"/>
      <c r="NRR323" s="8"/>
      <c r="NRS323" s="8"/>
      <c r="NRT323" s="8"/>
      <c r="NRU323" s="8"/>
      <c r="NRV323" s="8"/>
      <c r="NRW323" s="8"/>
      <c r="NRX323" s="8"/>
      <c r="NRY323" s="8"/>
      <c r="NRZ323" s="8"/>
      <c r="NSA323" s="8"/>
      <c r="NSB323" s="8"/>
      <c r="NSC323" s="8"/>
      <c r="NSD323" s="8"/>
      <c r="NSE323" s="8"/>
      <c r="NSF323" s="8"/>
      <c r="NSG323" s="8"/>
      <c r="NSH323" s="8"/>
      <c r="NSI323" s="8"/>
      <c r="NSJ323" s="8"/>
      <c r="NSK323" s="8"/>
      <c r="NSL323" s="8"/>
      <c r="NSM323" s="8"/>
      <c r="NSN323" s="8"/>
      <c r="NSO323" s="8"/>
      <c r="NSP323" s="8"/>
      <c r="NSQ323" s="8"/>
      <c r="NSR323" s="8"/>
      <c r="NSS323" s="8"/>
      <c r="NST323" s="8"/>
      <c r="NSU323" s="8"/>
      <c r="NSV323" s="8"/>
      <c r="NSW323" s="8"/>
      <c r="NSX323" s="8"/>
      <c r="NSY323" s="8"/>
      <c r="NSZ323" s="8"/>
      <c r="NTA323" s="8"/>
      <c r="NTB323" s="8"/>
      <c r="NTC323" s="8"/>
      <c r="NTD323" s="8"/>
      <c r="NTE323" s="8"/>
      <c r="NTF323" s="8"/>
      <c r="NTG323" s="8"/>
      <c r="NTH323" s="8"/>
      <c r="NTI323" s="8"/>
      <c r="NTJ323" s="8"/>
      <c r="NTK323" s="8"/>
      <c r="NTL323" s="8"/>
      <c r="NTM323" s="8"/>
      <c r="NTN323" s="8"/>
      <c r="NTO323" s="8"/>
      <c r="NTP323" s="8"/>
      <c r="NTQ323" s="8"/>
      <c r="NTR323" s="8"/>
      <c r="NTS323" s="8"/>
      <c r="NTT323" s="8"/>
      <c r="NTU323" s="8"/>
      <c r="NTV323" s="8"/>
      <c r="NTW323" s="8"/>
      <c r="NTX323" s="8"/>
      <c r="NTY323" s="8"/>
      <c r="NTZ323" s="8"/>
      <c r="NUA323" s="8"/>
      <c r="NUB323" s="8"/>
      <c r="NUC323" s="8"/>
      <c r="NUD323" s="8"/>
      <c r="NUE323" s="8"/>
      <c r="NUF323" s="8"/>
      <c r="NUG323" s="8"/>
      <c r="NUH323" s="8"/>
      <c r="NUI323" s="8"/>
      <c r="NUJ323" s="8"/>
      <c r="NUK323" s="8"/>
      <c r="NUL323" s="8"/>
      <c r="NUM323" s="8"/>
      <c r="NUN323" s="8"/>
      <c r="NUO323" s="8"/>
      <c r="NUP323" s="8"/>
      <c r="NUQ323" s="8"/>
      <c r="NUR323" s="8"/>
      <c r="NUS323" s="8"/>
      <c r="NUT323" s="8"/>
      <c r="NUU323" s="8"/>
      <c r="NUV323" s="8"/>
      <c r="NUW323" s="8"/>
      <c r="NUX323" s="8"/>
      <c r="NUY323" s="8"/>
      <c r="NUZ323" s="8"/>
      <c r="NVA323" s="8"/>
      <c r="NVB323" s="8"/>
      <c r="NVC323" s="8"/>
      <c r="NVD323" s="8"/>
      <c r="NVE323" s="8"/>
      <c r="NVF323" s="8"/>
      <c r="NVG323" s="8"/>
      <c r="NVH323" s="8"/>
      <c r="NVI323" s="8"/>
      <c r="NVJ323" s="8"/>
      <c r="NVK323" s="8"/>
      <c r="NVL323" s="8"/>
      <c r="NVM323" s="8"/>
      <c r="NVN323" s="8"/>
      <c r="NVO323" s="8"/>
      <c r="NVP323" s="8"/>
      <c r="NVQ323" s="8"/>
      <c r="NVR323" s="8"/>
      <c r="NVS323" s="8"/>
      <c r="NVT323" s="8"/>
      <c r="NVU323" s="8"/>
      <c r="NVV323" s="8"/>
      <c r="NVW323" s="8"/>
      <c r="NVX323" s="8"/>
      <c r="NVY323" s="8"/>
      <c r="NVZ323" s="8"/>
      <c r="NWA323" s="8"/>
      <c r="NWB323" s="8"/>
      <c r="NWC323" s="8"/>
      <c r="NWD323" s="8"/>
      <c r="NWE323" s="8"/>
      <c r="NWF323" s="8"/>
      <c r="NWG323" s="8"/>
      <c r="NWH323" s="8"/>
      <c r="NWI323" s="8"/>
      <c r="NWJ323" s="8"/>
      <c r="NWK323" s="8"/>
      <c r="NWL323" s="8"/>
      <c r="NWM323" s="8"/>
      <c r="NWN323" s="8"/>
      <c r="NWO323" s="8"/>
      <c r="NWP323" s="8"/>
      <c r="NWQ323" s="8"/>
      <c r="NWR323" s="8"/>
      <c r="NWS323" s="8"/>
      <c r="NWT323" s="8"/>
      <c r="NWU323" s="8"/>
      <c r="NWV323" s="8"/>
      <c r="NWW323" s="8"/>
      <c r="NWX323" s="8"/>
      <c r="NWY323" s="8"/>
      <c r="NWZ323" s="8"/>
      <c r="NXA323" s="8"/>
      <c r="NXB323" s="8"/>
      <c r="NXC323" s="8"/>
      <c r="NXD323" s="8"/>
      <c r="NXE323" s="8"/>
      <c r="NXF323" s="8"/>
      <c r="NXG323" s="8"/>
      <c r="NXH323" s="8"/>
      <c r="NXI323" s="8"/>
      <c r="NXJ323" s="8"/>
      <c r="NXK323" s="8"/>
      <c r="NXL323" s="8"/>
      <c r="NXM323" s="8"/>
      <c r="NXN323" s="8"/>
      <c r="NXO323" s="8"/>
      <c r="NXP323" s="8"/>
      <c r="NXQ323" s="8"/>
      <c r="NXR323" s="8"/>
      <c r="NXS323" s="8"/>
      <c r="NXT323" s="8"/>
      <c r="NXU323" s="8"/>
      <c r="NXV323" s="8"/>
      <c r="NXW323" s="8"/>
      <c r="NXX323" s="8"/>
      <c r="NXY323" s="8"/>
      <c r="NXZ323" s="8"/>
      <c r="NYA323" s="8"/>
      <c r="NYB323" s="8"/>
      <c r="NYC323" s="8"/>
      <c r="NYD323" s="8"/>
      <c r="NYE323" s="8"/>
      <c r="NYF323" s="8"/>
      <c r="NYG323" s="8"/>
      <c r="NYH323" s="8"/>
      <c r="NYI323" s="8"/>
      <c r="NYJ323" s="8"/>
      <c r="NYK323" s="8"/>
      <c r="NYL323" s="8"/>
      <c r="NYM323" s="8"/>
      <c r="NYN323" s="8"/>
      <c r="NYO323" s="8"/>
      <c r="NYP323" s="8"/>
      <c r="NYQ323" s="8"/>
      <c r="NYR323" s="8"/>
      <c r="NYS323" s="8"/>
      <c r="NYT323" s="8"/>
      <c r="NYU323" s="8"/>
      <c r="NYV323" s="8"/>
      <c r="NYW323" s="8"/>
      <c r="NYX323" s="8"/>
      <c r="NYY323" s="8"/>
      <c r="NYZ323" s="8"/>
      <c r="NZA323" s="8"/>
      <c r="NZB323" s="8"/>
      <c r="NZC323" s="8"/>
      <c r="NZD323" s="8"/>
      <c r="NZE323" s="8"/>
      <c r="NZF323" s="8"/>
      <c r="NZG323" s="8"/>
      <c r="NZH323" s="8"/>
      <c r="NZI323" s="8"/>
      <c r="NZJ323" s="8"/>
      <c r="NZK323" s="8"/>
      <c r="NZL323" s="8"/>
      <c r="NZM323" s="8"/>
      <c r="NZN323" s="8"/>
      <c r="NZO323" s="8"/>
      <c r="NZP323" s="8"/>
      <c r="NZQ323" s="8"/>
      <c r="NZR323" s="8"/>
      <c r="NZS323" s="8"/>
      <c r="NZT323" s="8"/>
      <c r="NZU323" s="8"/>
      <c r="NZV323" s="8"/>
      <c r="NZW323" s="8"/>
      <c r="NZX323" s="8"/>
      <c r="NZY323" s="8"/>
      <c r="NZZ323" s="8"/>
      <c r="OAA323" s="8"/>
      <c r="OAB323" s="8"/>
      <c r="OAC323" s="8"/>
      <c r="OAD323" s="8"/>
      <c r="OAE323" s="8"/>
      <c r="OAF323" s="8"/>
      <c r="OAG323" s="8"/>
      <c r="OAH323" s="8"/>
      <c r="OAI323" s="8"/>
      <c r="OAJ323" s="8"/>
      <c r="OAK323" s="8"/>
      <c r="OAL323" s="8"/>
      <c r="OAM323" s="8"/>
      <c r="OAN323" s="8"/>
      <c r="OAO323" s="8"/>
      <c r="OAP323" s="8"/>
      <c r="OAQ323" s="8"/>
      <c r="OAR323" s="8"/>
      <c r="OAS323" s="8"/>
      <c r="OAT323" s="8"/>
      <c r="OAU323" s="8"/>
      <c r="OAV323" s="8"/>
      <c r="OAW323" s="8"/>
      <c r="OAX323" s="8"/>
      <c r="OAY323" s="8"/>
      <c r="OAZ323" s="8"/>
      <c r="OBA323" s="8"/>
      <c r="OBB323" s="8"/>
      <c r="OBC323" s="8"/>
      <c r="OBD323" s="8"/>
      <c r="OBE323" s="8"/>
      <c r="OBF323" s="8"/>
      <c r="OBG323" s="8"/>
      <c r="OBH323" s="8"/>
      <c r="OBI323" s="8"/>
      <c r="OBJ323" s="8"/>
      <c r="OBK323" s="8"/>
      <c r="OBL323" s="8"/>
      <c r="OBM323" s="8"/>
      <c r="OBN323" s="8"/>
      <c r="OBO323" s="8"/>
      <c r="OBP323" s="8"/>
      <c r="OBQ323" s="8"/>
      <c r="OBR323" s="8"/>
      <c r="OBS323" s="8"/>
      <c r="OBT323" s="8"/>
      <c r="OBU323" s="8"/>
      <c r="OBV323" s="8"/>
      <c r="OBW323" s="8"/>
      <c r="OBX323" s="8"/>
      <c r="OBY323" s="8"/>
      <c r="OBZ323" s="8"/>
      <c r="OCA323" s="8"/>
      <c r="OCB323" s="8"/>
      <c r="OCC323" s="8"/>
      <c r="OCD323" s="8"/>
      <c r="OCE323" s="8"/>
      <c r="OCF323" s="8"/>
      <c r="OCG323" s="8"/>
      <c r="OCH323" s="8"/>
      <c r="OCI323" s="8"/>
      <c r="OCJ323" s="8"/>
      <c r="OCK323" s="8"/>
      <c r="OCL323" s="8"/>
      <c r="OCM323" s="8"/>
      <c r="OCN323" s="8"/>
      <c r="OCO323" s="8"/>
      <c r="OCP323" s="8"/>
      <c r="OCQ323" s="8"/>
      <c r="OCR323" s="8"/>
      <c r="OCS323" s="8"/>
      <c r="OCT323" s="8"/>
      <c r="OCU323" s="8"/>
      <c r="OCV323" s="8"/>
      <c r="OCW323" s="8"/>
      <c r="OCX323" s="8"/>
      <c r="OCY323" s="8"/>
      <c r="OCZ323" s="8"/>
      <c r="ODA323" s="8"/>
      <c r="ODB323" s="8"/>
      <c r="ODC323" s="8"/>
      <c r="ODD323" s="8"/>
      <c r="ODE323" s="8"/>
      <c r="ODF323" s="8"/>
      <c r="ODG323" s="8"/>
      <c r="ODH323" s="8"/>
      <c r="ODI323" s="8"/>
      <c r="ODJ323" s="8"/>
      <c r="ODK323" s="8"/>
      <c r="ODL323" s="8"/>
      <c r="ODM323" s="8"/>
      <c r="ODN323" s="8"/>
      <c r="ODO323" s="8"/>
      <c r="ODP323" s="8"/>
      <c r="ODQ323" s="8"/>
      <c r="ODR323" s="8"/>
      <c r="ODS323" s="8"/>
      <c r="ODT323" s="8"/>
      <c r="ODU323" s="8"/>
      <c r="ODV323" s="8"/>
      <c r="ODW323" s="8"/>
      <c r="ODX323" s="8"/>
      <c r="ODY323" s="8"/>
      <c r="ODZ323" s="8"/>
      <c r="OEA323" s="8"/>
      <c r="OEB323" s="8"/>
      <c r="OEC323" s="8"/>
      <c r="OED323" s="8"/>
      <c r="OEE323" s="8"/>
      <c r="OEF323" s="8"/>
      <c r="OEG323" s="8"/>
      <c r="OEH323" s="8"/>
      <c r="OEI323" s="8"/>
      <c r="OEJ323" s="8"/>
      <c r="OEK323" s="8"/>
      <c r="OEL323" s="8"/>
      <c r="OEM323" s="8"/>
      <c r="OEN323" s="8"/>
      <c r="OEO323" s="8"/>
      <c r="OEP323" s="8"/>
      <c r="OEQ323" s="8"/>
      <c r="OER323" s="8"/>
      <c r="OES323" s="8"/>
      <c r="OET323" s="8"/>
      <c r="OEU323" s="8"/>
      <c r="OEV323" s="8"/>
      <c r="OEW323" s="8"/>
      <c r="OEX323" s="8"/>
      <c r="OEY323" s="8"/>
      <c r="OEZ323" s="8"/>
      <c r="OFA323" s="8"/>
      <c r="OFB323" s="8"/>
      <c r="OFC323" s="8"/>
      <c r="OFD323" s="8"/>
      <c r="OFE323" s="8"/>
      <c r="OFF323" s="8"/>
      <c r="OFG323" s="8"/>
      <c r="OFH323" s="8"/>
      <c r="OFI323" s="8"/>
      <c r="OFJ323" s="8"/>
      <c r="OFK323" s="8"/>
      <c r="OFL323" s="8"/>
      <c r="OFM323" s="8"/>
      <c r="OFN323" s="8"/>
      <c r="OFO323" s="8"/>
      <c r="OFP323" s="8"/>
      <c r="OFQ323" s="8"/>
      <c r="OFR323" s="8"/>
      <c r="OFS323" s="8"/>
      <c r="OFT323" s="8"/>
      <c r="OFU323" s="8"/>
      <c r="OFV323" s="8"/>
      <c r="OFW323" s="8"/>
      <c r="OFX323" s="8"/>
      <c r="OFY323" s="8"/>
      <c r="OFZ323" s="8"/>
      <c r="OGA323" s="8"/>
      <c r="OGB323" s="8"/>
      <c r="OGC323" s="8"/>
      <c r="OGD323" s="8"/>
      <c r="OGE323" s="8"/>
      <c r="OGF323" s="8"/>
      <c r="OGG323" s="8"/>
      <c r="OGH323" s="8"/>
      <c r="OGI323" s="8"/>
      <c r="OGJ323" s="8"/>
      <c r="OGK323" s="8"/>
      <c r="OGL323" s="8"/>
      <c r="OGM323" s="8"/>
      <c r="OGN323" s="8"/>
      <c r="OGO323" s="8"/>
      <c r="OGP323" s="8"/>
      <c r="OGQ323" s="8"/>
      <c r="OGR323" s="8"/>
      <c r="OGS323" s="8"/>
      <c r="OGT323" s="8"/>
      <c r="OGU323" s="8"/>
      <c r="OGV323" s="8"/>
      <c r="OGW323" s="8"/>
      <c r="OGX323" s="8"/>
      <c r="OGY323" s="8"/>
      <c r="OGZ323" s="8"/>
      <c r="OHA323" s="8"/>
      <c r="OHB323" s="8"/>
      <c r="OHC323" s="8"/>
      <c r="OHD323" s="8"/>
      <c r="OHE323" s="8"/>
      <c r="OHF323" s="8"/>
      <c r="OHG323" s="8"/>
      <c r="OHH323" s="8"/>
      <c r="OHI323" s="8"/>
      <c r="OHJ323" s="8"/>
      <c r="OHK323" s="8"/>
      <c r="OHL323" s="8"/>
      <c r="OHM323" s="8"/>
      <c r="OHN323" s="8"/>
      <c r="OHO323" s="8"/>
      <c r="OHP323" s="8"/>
      <c r="OHQ323" s="8"/>
      <c r="OHR323" s="8"/>
      <c r="OHS323" s="8"/>
      <c r="OHT323" s="8"/>
      <c r="OHU323" s="8"/>
      <c r="OHV323" s="8"/>
      <c r="OHW323" s="8"/>
      <c r="OHX323" s="8"/>
      <c r="OHY323" s="8"/>
      <c r="OHZ323" s="8"/>
      <c r="OIA323" s="8"/>
      <c r="OIB323" s="8"/>
      <c r="OIC323" s="8"/>
      <c r="OID323" s="8"/>
      <c r="OIE323" s="8"/>
      <c r="OIF323" s="8"/>
      <c r="OIG323" s="8"/>
      <c r="OIH323" s="8"/>
      <c r="OII323" s="8"/>
      <c r="OIJ323" s="8"/>
      <c r="OIK323" s="8"/>
      <c r="OIL323" s="8"/>
      <c r="OIM323" s="8"/>
      <c r="OIN323" s="8"/>
      <c r="OIO323" s="8"/>
      <c r="OIP323" s="8"/>
      <c r="OIQ323" s="8"/>
      <c r="OIR323" s="8"/>
      <c r="OIS323" s="8"/>
      <c r="OIT323" s="8"/>
      <c r="OIU323" s="8"/>
      <c r="OIV323" s="8"/>
      <c r="OIW323" s="8"/>
      <c r="OIX323" s="8"/>
      <c r="OIY323" s="8"/>
      <c r="OIZ323" s="8"/>
      <c r="OJA323" s="8"/>
      <c r="OJB323" s="8"/>
      <c r="OJC323" s="8"/>
      <c r="OJD323" s="8"/>
      <c r="OJE323" s="8"/>
      <c r="OJF323" s="8"/>
      <c r="OJG323" s="8"/>
      <c r="OJH323" s="8"/>
      <c r="OJI323" s="8"/>
      <c r="OJJ323" s="8"/>
      <c r="OJK323" s="8"/>
      <c r="OJL323" s="8"/>
      <c r="OJM323" s="8"/>
      <c r="OJN323" s="8"/>
      <c r="OJO323" s="8"/>
      <c r="OJP323" s="8"/>
      <c r="OJQ323" s="8"/>
      <c r="OJR323" s="8"/>
      <c r="OJS323" s="8"/>
      <c r="OJT323" s="8"/>
      <c r="OJU323" s="8"/>
      <c r="OJV323" s="8"/>
      <c r="OJW323" s="8"/>
      <c r="OJX323" s="8"/>
      <c r="OJY323" s="8"/>
      <c r="OJZ323" s="8"/>
      <c r="OKA323" s="8"/>
      <c r="OKB323" s="8"/>
      <c r="OKC323" s="8"/>
      <c r="OKD323" s="8"/>
      <c r="OKE323" s="8"/>
      <c r="OKF323" s="8"/>
      <c r="OKG323" s="8"/>
      <c r="OKH323" s="8"/>
      <c r="OKI323" s="8"/>
      <c r="OKJ323" s="8"/>
      <c r="OKK323" s="8"/>
      <c r="OKL323" s="8"/>
      <c r="OKM323" s="8"/>
      <c r="OKN323" s="8"/>
      <c r="OKO323" s="8"/>
      <c r="OKP323" s="8"/>
      <c r="OKQ323" s="8"/>
      <c r="OKR323" s="8"/>
      <c r="OKS323" s="8"/>
      <c r="OKT323" s="8"/>
      <c r="OKU323" s="8"/>
      <c r="OKV323" s="8"/>
      <c r="OKW323" s="8"/>
      <c r="OKX323" s="8"/>
      <c r="OKY323" s="8"/>
      <c r="OKZ323" s="8"/>
      <c r="OLA323" s="8"/>
      <c r="OLB323" s="8"/>
      <c r="OLC323" s="8"/>
      <c r="OLD323" s="8"/>
      <c r="OLE323" s="8"/>
      <c r="OLF323" s="8"/>
      <c r="OLG323" s="8"/>
      <c r="OLH323" s="8"/>
      <c r="OLI323" s="8"/>
      <c r="OLJ323" s="8"/>
      <c r="OLK323" s="8"/>
      <c r="OLL323" s="8"/>
      <c r="OLM323" s="8"/>
      <c r="OLN323" s="8"/>
      <c r="OLO323" s="8"/>
      <c r="OLP323" s="8"/>
      <c r="OLQ323" s="8"/>
      <c r="OLR323" s="8"/>
      <c r="OLS323" s="8"/>
      <c r="OLT323" s="8"/>
      <c r="OLU323" s="8"/>
      <c r="OLV323" s="8"/>
      <c r="OLW323" s="8"/>
      <c r="OLX323" s="8"/>
      <c r="OLY323" s="8"/>
      <c r="OLZ323" s="8"/>
      <c r="OMA323" s="8"/>
      <c r="OMB323" s="8"/>
      <c r="OMC323" s="8"/>
      <c r="OMD323" s="8"/>
      <c r="OME323" s="8"/>
      <c r="OMF323" s="8"/>
      <c r="OMG323" s="8"/>
      <c r="OMH323" s="8"/>
      <c r="OMI323" s="8"/>
      <c r="OMJ323" s="8"/>
      <c r="OMK323" s="8"/>
      <c r="OML323" s="8"/>
      <c r="OMM323" s="8"/>
      <c r="OMN323" s="8"/>
      <c r="OMO323" s="8"/>
      <c r="OMP323" s="8"/>
      <c r="OMQ323" s="8"/>
      <c r="OMR323" s="8"/>
      <c r="OMS323" s="8"/>
      <c r="OMT323" s="8"/>
      <c r="OMU323" s="8"/>
      <c r="OMV323" s="8"/>
      <c r="OMW323" s="8"/>
      <c r="OMX323" s="8"/>
      <c r="OMY323" s="8"/>
      <c r="OMZ323" s="8"/>
      <c r="ONA323" s="8"/>
      <c r="ONB323" s="8"/>
      <c r="ONC323" s="8"/>
      <c r="OND323" s="8"/>
      <c r="ONE323" s="8"/>
      <c r="ONF323" s="8"/>
      <c r="ONG323" s="8"/>
      <c r="ONH323" s="8"/>
      <c r="ONI323" s="8"/>
      <c r="ONJ323" s="8"/>
      <c r="ONK323" s="8"/>
      <c r="ONL323" s="8"/>
      <c r="ONM323" s="8"/>
      <c r="ONN323" s="8"/>
      <c r="ONO323" s="8"/>
      <c r="ONP323" s="8"/>
      <c r="ONQ323" s="8"/>
      <c r="ONR323" s="8"/>
      <c r="ONS323" s="8"/>
      <c r="ONT323" s="8"/>
      <c r="ONU323" s="8"/>
      <c r="ONV323" s="8"/>
      <c r="ONW323" s="8"/>
      <c r="ONX323" s="8"/>
      <c r="ONY323" s="8"/>
      <c r="ONZ323" s="8"/>
      <c r="OOA323" s="8"/>
      <c r="OOB323" s="8"/>
      <c r="OOC323" s="8"/>
      <c r="OOD323" s="8"/>
      <c r="OOE323" s="8"/>
      <c r="OOF323" s="8"/>
      <c r="OOG323" s="8"/>
      <c r="OOH323" s="8"/>
      <c r="OOI323" s="8"/>
      <c r="OOJ323" s="8"/>
      <c r="OOK323" s="8"/>
      <c r="OOL323" s="8"/>
      <c r="OOM323" s="8"/>
      <c r="OON323" s="8"/>
      <c r="OOO323" s="8"/>
      <c r="OOP323" s="8"/>
      <c r="OOQ323" s="8"/>
      <c r="OOR323" s="8"/>
      <c r="OOS323" s="8"/>
      <c r="OOT323" s="8"/>
      <c r="OOU323" s="8"/>
      <c r="OOV323" s="8"/>
      <c r="OOW323" s="8"/>
      <c r="OOX323" s="8"/>
      <c r="OOY323" s="8"/>
      <c r="OOZ323" s="8"/>
      <c r="OPA323" s="8"/>
      <c r="OPB323" s="8"/>
      <c r="OPC323" s="8"/>
      <c r="OPD323" s="8"/>
      <c r="OPE323" s="8"/>
      <c r="OPF323" s="8"/>
      <c r="OPG323" s="8"/>
      <c r="OPH323" s="8"/>
      <c r="OPI323" s="8"/>
      <c r="OPJ323" s="8"/>
      <c r="OPK323" s="8"/>
      <c r="OPL323" s="8"/>
      <c r="OPM323" s="8"/>
      <c r="OPN323" s="8"/>
      <c r="OPO323" s="8"/>
      <c r="OPP323" s="8"/>
      <c r="OPQ323" s="8"/>
      <c r="OPR323" s="8"/>
      <c r="OPS323" s="8"/>
      <c r="OPT323" s="8"/>
      <c r="OPU323" s="8"/>
      <c r="OPV323" s="8"/>
      <c r="OPW323" s="8"/>
      <c r="OPX323" s="8"/>
      <c r="OPY323" s="8"/>
      <c r="OPZ323" s="8"/>
      <c r="OQA323" s="8"/>
      <c r="OQB323" s="8"/>
      <c r="OQC323" s="8"/>
      <c r="OQD323" s="8"/>
      <c r="OQE323" s="8"/>
      <c r="OQF323" s="8"/>
      <c r="OQG323" s="8"/>
      <c r="OQH323" s="8"/>
      <c r="OQI323" s="8"/>
      <c r="OQJ323" s="8"/>
      <c r="OQK323" s="8"/>
      <c r="OQL323" s="8"/>
      <c r="OQM323" s="8"/>
      <c r="OQN323" s="8"/>
      <c r="OQO323" s="8"/>
      <c r="OQP323" s="8"/>
      <c r="OQQ323" s="8"/>
      <c r="OQR323" s="8"/>
      <c r="OQS323" s="8"/>
      <c r="OQT323" s="8"/>
      <c r="OQU323" s="8"/>
      <c r="OQV323" s="8"/>
      <c r="OQW323" s="8"/>
      <c r="OQX323" s="8"/>
      <c r="OQY323" s="8"/>
      <c r="OQZ323" s="8"/>
      <c r="ORA323" s="8"/>
      <c r="ORB323" s="8"/>
      <c r="ORC323" s="8"/>
      <c r="ORD323" s="8"/>
      <c r="ORE323" s="8"/>
      <c r="ORF323" s="8"/>
      <c r="ORG323" s="8"/>
      <c r="ORH323" s="8"/>
      <c r="ORI323" s="8"/>
      <c r="ORJ323" s="8"/>
      <c r="ORK323" s="8"/>
      <c r="ORL323" s="8"/>
      <c r="ORM323" s="8"/>
      <c r="ORN323" s="8"/>
      <c r="ORO323" s="8"/>
      <c r="ORP323" s="8"/>
      <c r="ORQ323" s="8"/>
      <c r="ORR323" s="8"/>
      <c r="ORS323" s="8"/>
      <c r="ORT323" s="8"/>
      <c r="ORU323" s="8"/>
      <c r="ORV323" s="8"/>
      <c r="ORW323" s="8"/>
      <c r="ORX323" s="8"/>
      <c r="ORY323" s="8"/>
      <c r="ORZ323" s="8"/>
      <c r="OSA323" s="8"/>
      <c r="OSB323" s="8"/>
      <c r="OSC323" s="8"/>
      <c r="OSD323" s="8"/>
      <c r="OSE323" s="8"/>
      <c r="OSF323" s="8"/>
      <c r="OSG323" s="8"/>
      <c r="OSH323" s="8"/>
      <c r="OSI323" s="8"/>
      <c r="OSJ323" s="8"/>
      <c r="OSK323" s="8"/>
      <c r="OSL323" s="8"/>
      <c r="OSM323" s="8"/>
      <c r="OSN323" s="8"/>
      <c r="OSO323" s="8"/>
      <c r="OSP323" s="8"/>
      <c r="OSQ323" s="8"/>
      <c r="OSR323" s="8"/>
      <c r="OSS323" s="8"/>
      <c r="OST323" s="8"/>
      <c r="OSU323" s="8"/>
      <c r="OSV323" s="8"/>
      <c r="OSW323" s="8"/>
      <c r="OSX323" s="8"/>
      <c r="OSY323" s="8"/>
      <c r="OSZ323" s="8"/>
      <c r="OTA323" s="8"/>
      <c r="OTB323" s="8"/>
      <c r="OTC323" s="8"/>
      <c r="OTD323" s="8"/>
      <c r="OTE323" s="8"/>
      <c r="OTF323" s="8"/>
      <c r="OTG323" s="8"/>
      <c r="OTH323" s="8"/>
      <c r="OTI323" s="8"/>
      <c r="OTJ323" s="8"/>
      <c r="OTK323" s="8"/>
      <c r="OTL323" s="8"/>
      <c r="OTM323" s="8"/>
      <c r="OTN323" s="8"/>
      <c r="OTO323" s="8"/>
      <c r="OTP323" s="8"/>
      <c r="OTQ323" s="8"/>
      <c r="OTR323" s="8"/>
      <c r="OTS323" s="8"/>
      <c r="OTT323" s="8"/>
      <c r="OTU323" s="8"/>
      <c r="OTV323" s="8"/>
      <c r="OTW323" s="8"/>
      <c r="OTX323" s="8"/>
      <c r="OTY323" s="8"/>
      <c r="OTZ323" s="8"/>
      <c r="OUA323" s="8"/>
      <c r="OUB323" s="8"/>
      <c r="OUC323" s="8"/>
      <c r="OUD323" s="8"/>
      <c r="OUE323" s="8"/>
      <c r="OUF323" s="8"/>
      <c r="OUG323" s="8"/>
      <c r="OUH323" s="8"/>
      <c r="OUI323" s="8"/>
      <c r="OUJ323" s="8"/>
      <c r="OUK323" s="8"/>
      <c r="OUL323" s="8"/>
      <c r="OUM323" s="8"/>
      <c r="OUN323" s="8"/>
      <c r="OUO323" s="8"/>
      <c r="OUP323" s="8"/>
      <c r="OUQ323" s="8"/>
      <c r="OUR323" s="8"/>
      <c r="OUS323" s="8"/>
      <c r="OUT323" s="8"/>
      <c r="OUU323" s="8"/>
      <c r="OUV323" s="8"/>
      <c r="OUW323" s="8"/>
      <c r="OUX323" s="8"/>
      <c r="OUY323" s="8"/>
      <c r="OUZ323" s="8"/>
      <c r="OVA323" s="8"/>
      <c r="OVB323" s="8"/>
      <c r="OVC323" s="8"/>
      <c r="OVD323" s="8"/>
      <c r="OVE323" s="8"/>
      <c r="OVF323" s="8"/>
      <c r="OVG323" s="8"/>
      <c r="OVH323" s="8"/>
      <c r="OVI323" s="8"/>
      <c r="OVJ323" s="8"/>
      <c r="OVK323" s="8"/>
      <c r="OVL323" s="8"/>
      <c r="OVM323" s="8"/>
      <c r="OVN323" s="8"/>
      <c r="OVO323" s="8"/>
      <c r="OVP323" s="8"/>
      <c r="OVQ323" s="8"/>
      <c r="OVR323" s="8"/>
      <c r="OVS323" s="8"/>
      <c r="OVT323" s="8"/>
      <c r="OVU323" s="8"/>
      <c r="OVV323" s="8"/>
      <c r="OVW323" s="8"/>
      <c r="OVX323" s="8"/>
      <c r="OVY323" s="8"/>
      <c r="OVZ323" s="8"/>
      <c r="OWA323" s="8"/>
      <c r="OWB323" s="8"/>
      <c r="OWC323" s="8"/>
      <c r="OWD323" s="8"/>
      <c r="OWE323" s="8"/>
      <c r="OWF323" s="8"/>
      <c r="OWG323" s="8"/>
      <c r="OWH323" s="8"/>
      <c r="OWI323" s="8"/>
      <c r="OWJ323" s="8"/>
      <c r="OWK323" s="8"/>
      <c r="OWL323" s="8"/>
      <c r="OWM323" s="8"/>
      <c r="OWN323" s="8"/>
      <c r="OWO323" s="8"/>
      <c r="OWP323" s="8"/>
      <c r="OWQ323" s="8"/>
      <c r="OWR323" s="8"/>
      <c r="OWS323" s="8"/>
      <c r="OWT323" s="8"/>
      <c r="OWU323" s="8"/>
      <c r="OWV323" s="8"/>
      <c r="OWW323" s="8"/>
      <c r="OWX323" s="8"/>
      <c r="OWY323" s="8"/>
      <c r="OWZ323" s="8"/>
      <c r="OXA323" s="8"/>
      <c r="OXB323" s="8"/>
      <c r="OXC323" s="8"/>
      <c r="OXD323" s="8"/>
      <c r="OXE323" s="8"/>
      <c r="OXF323" s="8"/>
      <c r="OXG323" s="8"/>
      <c r="OXH323" s="8"/>
      <c r="OXI323" s="8"/>
      <c r="OXJ323" s="8"/>
      <c r="OXK323" s="8"/>
      <c r="OXL323" s="8"/>
      <c r="OXM323" s="8"/>
      <c r="OXN323" s="8"/>
      <c r="OXO323" s="8"/>
      <c r="OXP323" s="8"/>
      <c r="OXQ323" s="8"/>
      <c r="OXR323" s="8"/>
      <c r="OXS323" s="8"/>
      <c r="OXT323" s="8"/>
      <c r="OXU323" s="8"/>
      <c r="OXV323" s="8"/>
      <c r="OXW323" s="8"/>
      <c r="OXX323" s="8"/>
      <c r="OXY323" s="8"/>
      <c r="OXZ323" s="8"/>
      <c r="OYA323" s="8"/>
      <c r="OYB323" s="8"/>
      <c r="OYC323" s="8"/>
      <c r="OYD323" s="8"/>
      <c r="OYE323" s="8"/>
      <c r="OYF323" s="8"/>
      <c r="OYG323" s="8"/>
      <c r="OYH323" s="8"/>
      <c r="OYI323" s="8"/>
      <c r="OYJ323" s="8"/>
      <c r="OYK323" s="8"/>
      <c r="OYL323" s="8"/>
      <c r="OYM323" s="8"/>
      <c r="OYN323" s="8"/>
      <c r="OYO323" s="8"/>
      <c r="OYP323" s="8"/>
      <c r="OYQ323" s="8"/>
      <c r="OYR323" s="8"/>
      <c r="OYS323" s="8"/>
      <c r="OYT323" s="8"/>
      <c r="OYU323" s="8"/>
      <c r="OYV323" s="8"/>
      <c r="OYW323" s="8"/>
      <c r="OYX323" s="8"/>
      <c r="OYY323" s="8"/>
      <c r="OYZ323" s="8"/>
      <c r="OZA323" s="8"/>
      <c r="OZB323" s="8"/>
      <c r="OZC323" s="8"/>
      <c r="OZD323" s="8"/>
      <c r="OZE323" s="8"/>
      <c r="OZF323" s="8"/>
      <c r="OZG323" s="8"/>
      <c r="OZH323" s="8"/>
      <c r="OZI323" s="8"/>
      <c r="OZJ323" s="8"/>
      <c r="OZK323" s="8"/>
      <c r="OZL323" s="8"/>
      <c r="OZM323" s="8"/>
      <c r="OZN323" s="8"/>
      <c r="OZO323" s="8"/>
      <c r="OZP323" s="8"/>
      <c r="OZQ323" s="8"/>
      <c r="OZR323" s="8"/>
      <c r="OZS323" s="8"/>
      <c r="OZT323" s="8"/>
      <c r="OZU323" s="8"/>
      <c r="OZV323" s="8"/>
      <c r="OZW323" s="8"/>
      <c r="OZX323" s="8"/>
      <c r="OZY323" s="8"/>
      <c r="OZZ323" s="8"/>
      <c r="PAA323" s="8"/>
      <c r="PAB323" s="8"/>
      <c r="PAC323" s="8"/>
      <c r="PAD323" s="8"/>
      <c r="PAE323" s="8"/>
      <c r="PAF323" s="8"/>
      <c r="PAG323" s="8"/>
      <c r="PAH323" s="8"/>
      <c r="PAI323" s="8"/>
      <c r="PAJ323" s="8"/>
      <c r="PAK323" s="8"/>
      <c r="PAL323" s="8"/>
      <c r="PAM323" s="8"/>
      <c r="PAN323" s="8"/>
      <c r="PAO323" s="8"/>
      <c r="PAP323" s="8"/>
      <c r="PAQ323" s="8"/>
      <c r="PAR323" s="8"/>
      <c r="PAS323" s="8"/>
      <c r="PAT323" s="8"/>
      <c r="PAU323" s="8"/>
      <c r="PAV323" s="8"/>
      <c r="PAW323" s="8"/>
      <c r="PAX323" s="8"/>
      <c r="PAY323" s="8"/>
      <c r="PAZ323" s="8"/>
      <c r="PBA323" s="8"/>
      <c r="PBB323" s="8"/>
      <c r="PBC323" s="8"/>
      <c r="PBD323" s="8"/>
      <c r="PBE323" s="8"/>
      <c r="PBF323" s="8"/>
      <c r="PBG323" s="8"/>
      <c r="PBH323" s="8"/>
      <c r="PBI323" s="8"/>
      <c r="PBJ323" s="8"/>
      <c r="PBK323" s="8"/>
      <c r="PBL323" s="8"/>
      <c r="PBM323" s="8"/>
      <c r="PBN323" s="8"/>
      <c r="PBO323" s="8"/>
      <c r="PBP323" s="8"/>
      <c r="PBQ323" s="8"/>
      <c r="PBR323" s="8"/>
      <c r="PBS323" s="8"/>
      <c r="PBT323" s="8"/>
      <c r="PBU323" s="8"/>
      <c r="PBV323" s="8"/>
      <c r="PBW323" s="8"/>
      <c r="PBX323" s="8"/>
      <c r="PBY323" s="8"/>
      <c r="PBZ323" s="8"/>
      <c r="PCA323" s="8"/>
      <c r="PCB323" s="8"/>
      <c r="PCC323" s="8"/>
      <c r="PCD323" s="8"/>
      <c r="PCE323" s="8"/>
      <c r="PCF323" s="8"/>
      <c r="PCG323" s="8"/>
      <c r="PCH323" s="8"/>
      <c r="PCI323" s="8"/>
      <c r="PCJ323" s="8"/>
      <c r="PCK323" s="8"/>
      <c r="PCL323" s="8"/>
      <c r="PCM323" s="8"/>
      <c r="PCN323" s="8"/>
      <c r="PCO323" s="8"/>
      <c r="PCP323" s="8"/>
      <c r="PCQ323" s="8"/>
      <c r="PCR323" s="8"/>
      <c r="PCS323" s="8"/>
      <c r="PCT323" s="8"/>
      <c r="PCU323" s="8"/>
      <c r="PCV323" s="8"/>
      <c r="PCW323" s="8"/>
      <c r="PCX323" s="8"/>
      <c r="PCY323" s="8"/>
      <c r="PCZ323" s="8"/>
      <c r="PDA323" s="8"/>
      <c r="PDB323" s="8"/>
      <c r="PDC323" s="8"/>
      <c r="PDD323" s="8"/>
      <c r="PDE323" s="8"/>
      <c r="PDF323" s="8"/>
      <c r="PDG323" s="8"/>
      <c r="PDH323" s="8"/>
      <c r="PDI323" s="8"/>
      <c r="PDJ323" s="8"/>
      <c r="PDK323" s="8"/>
      <c r="PDL323" s="8"/>
      <c r="PDM323" s="8"/>
      <c r="PDN323" s="8"/>
      <c r="PDO323" s="8"/>
      <c r="PDP323" s="8"/>
      <c r="PDQ323" s="8"/>
      <c r="PDR323" s="8"/>
      <c r="PDS323" s="8"/>
      <c r="PDT323" s="8"/>
      <c r="PDU323" s="8"/>
      <c r="PDV323" s="8"/>
      <c r="PDW323" s="8"/>
      <c r="PDX323" s="8"/>
      <c r="PDY323" s="8"/>
      <c r="PDZ323" s="8"/>
      <c r="PEA323" s="8"/>
      <c r="PEB323" s="8"/>
      <c r="PEC323" s="8"/>
      <c r="PED323" s="8"/>
      <c r="PEE323" s="8"/>
      <c r="PEF323" s="8"/>
      <c r="PEG323" s="8"/>
      <c r="PEH323" s="8"/>
      <c r="PEI323" s="8"/>
      <c r="PEJ323" s="8"/>
      <c r="PEK323" s="8"/>
      <c r="PEL323" s="8"/>
      <c r="PEM323" s="8"/>
      <c r="PEN323" s="8"/>
      <c r="PEO323" s="8"/>
      <c r="PEP323" s="8"/>
      <c r="PEQ323" s="8"/>
      <c r="PER323" s="8"/>
      <c r="PES323" s="8"/>
      <c r="PET323" s="8"/>
      <c r="PEU323" s="8"/>
      <c r="PEV323" s="8"/>
      <c r="PEW323" s="8"/>
      <c r="PEX323" s="8"/>
      <c r="PEY323" s="8"/>
      <c r="PEZ323" s="8"/>
      <c r="PFA323" s="8"/>
      <c r="PFB323" s="8"/>
      <c r="PFC323" s="8"/>
      <c r="PFD323" s="8"/>
      <c r="PFE323" s="8"/>
      <c r="PFF323" s="8"/>
      <c r="PFG323" s="8"/>
      <c r="PFH323" s="8"/>
      <c r="PFI323" s="8"/>
      <c r="PFJ323" s="8"/>
      <c r="PFK323" s="8"/>
      <c r="PFL323" s="8"/>
      <c r="PFM323" s="8"/>
      <c r="PFN323" s="8"/>
      <c r="PFO323" s="8"/>
      <c r="PFP323" s="8"/>
      <c r="PFQ323" s="8"/>
      <c r="PFR323" s="8"/>
      <c r="PFS323" s="8"/>
      <c r="PFT323" s="8"/>
      <c r="PFU323" s="8"/>
      <c r="PFV323" s="8"/>
      <c r="PFW323" s="8"/>
      <c r="PFX323" s="8"/>
      <c r="PFY323" s="8"/>
      <c r="PFZ323" s="8"/>
      <c r="PGA323" s="8"/>
      <c r="PGB323" s="8"/>
      <c r="PGC323" s="8"/>
      <c r="PGD323" s="8"/>
      <c r="PGE323" s="8"/>
      <c r="PGF323" s="8"/>
      <c r="PGG323" s="8"/>
      <c r="PGH323" s="8"/>
      <c r="PGI323" s="8"/>
      <c r="PGJ323" s="8"/>
      <c r="PGK323" s="8"/>
      <c r="PGL323" s="8"/>
      <c r="PGM323" s="8"/>
      <c r="PGN323" s="8"/>
      <c r="PGO323" s="8"/>
      <c r="PGP323" s="8"/>
      <c r="PGQ323" s="8"/>
      <c r="PGR323" s="8"/>
      <c r="PGS323" s="8"/>
      <c r="PGT323" s="8"/>
      <c r="PGU323" s="8"/>
      <c r="PGV323" s="8"/>
      <c r="PGW323" s="8"/>
      <c r="PGX323" s="8"/>
      <c r="PGY323" s="8"/>
      <c r="PGZ323" s="8"/>
      <c r="PHA323" s="8"/>
      <c r="PHB323" s="8"/>
      <c r="PHC323" s="8"/>
      <c r="PHD323" s="8"/>
      <c r="PHE323" s="8"/>
      <c r="PHF323" s="8"/>
      <c r="PHG323" s="8"/>
      <c r="PHH323" s="8"/>
      <c r="PHI323" s="8"/>
      <c r="PHJ323" s="8"/>
      <c r="PHK323" s="8"/>
      <c r="PHL323" s="8"/>
      <c r="PHM323" s="8"/>
      <c r="PHN323" s="8"/>
      <c r="PHO323" s="8"/>
      <c r="PHP323" s="8"/>
      <c r="PHQ323" s="8"/>
      <c r="PHR323" s="8"/>
      <c r="PHS323" s="8"/>
      <c r="PHT323" s="8"/>
      <c r="PHU323" s="8"/>
      <c r="PHV323" s="8"/>
      <c r="PHW323" s="8"/>
      <c r="PHX323" s="8"/>
      <c r="PHY323" s="8"/>
      <c r="PHZ323" s="8"/>
      <c r="PIA323" s="8"/>
      <c r="PIB323" s="8"/>
      <c r="PIC323" s="8"/>
      <c r="PID323" s="8"/>
      <c r="PIE323" s="8"/>
      <c r="PIF323" s="8"/>
      <c r="PIG323" s="8"/>
      <c r="PIH323" s="8"/>
      <c r="PII323" s="8"/>
      <c r="PIJ323" s="8"/>
      <c r="PIK323" s="8"/>
      <c r="PIL323" s="8"/>
      <c r="PIM323" s="8"/>
      <c r="PIN323" s="8"/>
      <c r="PIO323" s="8"/>
      <c r="PIP323" s="8"/>
      <c r="PIQ323" s="8"/>
      <c r="PIR323" s="8"/>
      <c r="PIS323" s="8"/>
      <c r="PIT323" s="8"/>
      <c r="PIU323" s="8"/>
      <c r="PIV323" s="8"/>
      <c r="PIW323" s="8"/>
      <c r="PIX323" s="8"/>
      <c r="PIY323" s="8"/>
      <c r="PIZ323" s="8"/>
      <c r="PJA323" s="8"/>
      <c r="PJB323" s="8"/>
      <c r="PJC323" s="8"/>
      <c r="PJD323" s="8"/>
      <c r="PJE323" s="8"/>
      <c r="PJF323" s="8"/>
      <c r="PJG323" s="8"/>
      <c r="PJH323" s="8"/>
      <c r="PJI323" s="8"/>
      <c r="PJJ323" s="8"/>
      <c r="PJK323" s="8"/>
      <c r="PJL323" s="8"/>
      <c r="PJM323" s="8"/>
      <c r="PJN323" s="8"/>
      <c r="PJO323" s="8"/>
      <c r="PJP323" s="8"/>
      <c r="PJQ323" s="8"/>
      <c r="PJR323" s="8"/>
      <c r="PJS323" s="8"/>
      <c r="PJT323" s="8"/>
      <c r="PJU323" s="8"/>
      <c r="PJV323" s="8"/>
      <c r="PJW323" s="8"/>
      <c r="PJX323" s="8"/>
      <c r="PJY323" s="8"/>
      <c r="PJZ323" s="8"/>
      <c r="PKA323" s="8"/>
      <c r="PKB323" s="8"/>
      <c r="PKC323" s="8"/>
      <c r="PKD323" s="8"/>
      <c r="PKE323" s="8"/>
      <c r="PKF323" s="8"/>
      <c r="PKG323" s="8"/>
      <c r="PKH323" s="8"/>
      <c r="PKI323" s="8"/>
      <c r="PKJ323" s="8"/>
      <c r="PKK323" s="8"/>
      <c r="PKL323" s="8"/>
      <c r="PKM323" s="8"/>
      <c r="PKN323" s="8"/>
      <c r="PKO323" s="8"/>
      <c r="PKP323" s="8"/>
      <c r="PKQ323" s="8"/>
      <c r="PKR323" s="8"/>
      <c r="PKS323" s="8"/>
      <c r="PKT323" s="8"/>
      <c r="PKU323" s="8"/>
      <c r="PKV323" s="8"/>
      <c r="PKW323" s="8"/>
      <c r="PKX323" s="8"/>
      <c r="PKY323" s="8"/>
      <c r="PKZ323" s="8"/>
      <c r="PLA323" s="8"/>
      <c r="PLB323" s="8"/>
      <c r="PLC323" s="8"/>
      <c r="PLD323" s="8"/>
      <c r="PLE323" s="8"/>
      <c r="PLF323" s="8"/>
      <c r="PLG323" s="8"/>
      <c r="PLH323" s="8"/>
      <c r="PLI323" s="8"/>
      <c r="PLJ323" s="8"/>
      <c r="PLK323" s="8"/>
      <c r="PLL323" s="8"/>
      <c r="PLM323" s="8"/>
      <c r="PLN323" s="8"/>
      <c r="PLO323" s="8"/>
      <c r="PLP323" s="8"/>
      <c r="PLQ323" s="8"/>
      <c r="PLR323" s="8"/>
      <c r="PLS323" s="8"/>
      <c r="PLT323" s="8"/>
      <c r="PLU323" s="8"/>
      <c r="PLV323" s="8"/>
      <c r="PLW323" s="8"/>
      <c r="PLX323" s="8"/>
      <c r="PLY323" s="8"/>
      <c r="PLZ323" s="8"/>
      <c r="PMA323" s="8"/>
      <c r="PMB323" s="8"/>
      <c r="PMC323" s="8"/>
      <c r="PMD323" s="8"/>
      <c r="PME323" s="8"/>
      <c r="PMF323" s="8"/>
      <c r="PMG323" s="8"/>
      <c r="PMH323" s="8"/>
      <c r="PMI323" s="8"/>
      <c r="PMJ323" s="8"/>
      <c r="PMK323" s="8"/>
      <c r="PML323" s="8"/>
      <c r="PMM323" s="8"/>
      <c r="PMN323" s="8"/>
      <c r="PMO323" s="8"/>
      <c r="PMP323" s="8"/>
      <c r="PMQ323" s="8"/>
      <c r="PMR323" s="8"/>
      <c r="PMS323" s="8"/>
      <c r="PMT323" s="8"/>
      <c r="PMU323" s="8"/>
      <c r="PMV323" s="8"/>
      <c r="PMW323" s="8"/>
      <c r="PMX323" s="8"/>
      <c r="PMY323" s="8"/>
      <c r="PMZ323" s="8"/>
      <c r="PNA323" s="8"/>
      <c r="PNB323" s="8"/>
      <c r="PNC323" s="8"/>
      <c r="PND323" s="8"/>
      <c r="PNE323" s="8"/>
      <c r="PNF323" s="8"/>
      <c r="PNG323" s="8"/>
      <c r="PNH323" s="8"/>
      <c r="PNI323" s="8"/>
      <c r="PNJ323" s="8"/>
      <c r="PNK323" s="8"/>
      <c r="PNL323" s="8"/>
      <c r="PNM323" s="8"/>
      <c r="PNN323" s="8"/>
      <c r="PNO323" s="8"/>
      <c r="PNP323" s="8"/>
      <c r="PNQ323" s="8"/>
      <c r="PNR323" s="8"/>
      <c r="PNS323" s="8"/>
      <c r="PNT323" s="8"/>
      <c r="PNU323" s="8"/>
      <c r="PNV323" s="8"/>
      <c r="PNW323" s="8"/>
      <c r="PNX323" s="8"/>
      <c r="PNY323" s="8"/>
      <c r="PNZ323" s="8"/>
      <c r="POA323" s="8"/>
      <c r="POB323" s="8"/>
      <c r="POC323" s="8"/>
      <c r="POD323" s="8"/>
      <c r="POE323" s="8"/>
      <c r="POF323" s="8"/>
      <c r="POG323" s="8"/>
      <c r="POH323" s="8"/>
      <c r="POI323" s="8"/>
      <c r="POJ323" s="8"/>
      <c r="POK323" s="8"/>
      <c r="POL323" s="8"/>
      <c r="POM323" s="8"/>
      <c r="PON323" s="8"/>
      <c r="POO323" s="8"/>
      <c r="POP323" s="8"/>
      <c r="POQ323" s="8"/>
      <c r="POR323" s="8"/>
      <c r="POS323" s="8"/>
      <c r="POT323" s="8"/>
      <c r="POU323" s="8"/>
      <c r="POV323" s="8"/>
      <c r="POW323" s="8"/>
      <c r="POX323" s="8"/>
      <c r="POY323" s="8"/>
      <c r="POZ323" s="8"/>
      <c r="PPA323" s="8"/>
      <c r="PPB323" s="8"/>
      <c r="PPC323" s="8"/>
      <c r="PPD323" s="8"/>
      <c r="PPE323" s="8"/>
      <c r="PPF323" s="8"/>
      <c r="PPG323" s="8"/>
      <c r="PPH323" s="8"/>
      <c r="PPI323" s="8"/>
      <c r="PPJ323" s="8"/>
      <c r="PPK323" s="8"/>
      <c r="PPL323" s="8"/>
      <c r="PPM323" s="8"/>
      <c r="PPN323" s="8"/>
      <c r="PPO323" s="8"/>
      <c r="PPP323" s="8"/>
      <c r="PPQ323" s="8"/>
      <c r="PPR323" s="8"/>
      <c r="PPS323" s="8"/>
      <c r="PPT323" s="8"/>
      <c r="PPU323" s="8"/>
      <c r="PPV323" s="8"/>
      <c r="PPW323" s="8"/>
      <c r="PPX323" s="8"/>
      <c r="PPY323" s="8"/>
      <c r="PPZ323" s="8"/>
      <c r="PQA323" s="8"/>
      <c r="PQB323" s="8"/>
      <c r="PQC323" s="8"/>
      <c r="PQD323" s="8"/>
      <c r="PQE323" s="8"/>
      <c r="PQF323" s="8"/>
      <c r="PQG323" s="8"/>
      <c r="PQH323" s="8"/>
      <c r="PQI323" s="8"/>
      <c r="PQJ323" s="8"/>
      <c r="PQK323" s="8"/>
      <c r="PQL323" s="8"/>
      <c r="PQM323" s="8"/>
      <c r="PQN323" s="8"/>
      <c r="PQO323" s="8"/>
      <c r="PQP323" s="8"/>
      <c r="PQQ323" s="8"/>
      <c r="PQR323" s="8"/>
      <c r="PQS323" s="8"/>
      <c r="PQT323" s="8"/>
      <c r="PQU323" s="8"/>
      <c r="PQV323" s="8"/>
      <c r="PQW323" s="8"/>
      <c r="PQX323" s="8"/>
      <c r="PQY323" s="8"/>
      <c r="PQZ323" s="8"/>
      <c r="PRA323" s="8"/>
      <c r="PRB323" s="8"/>
      <c r="PRC323" s="8"/>
      <c r="PRD323" s="8"/>
      <c r="PRE323" s="8"/>
      <c r="PRF323" s="8"/>
      <c r="PRG323" s="8"/>
      <c r="PRH323" s="8"/>
      <c r="PRI323" s="8"/>
      <c r="PRJ323" s="8"/>
      <c r="PRK323" s="8"/>
      <c r="PRL323" s="8"/>
      <c r="PRM323" s="8"/>
      <c r="PRN323" s="8"/>
      <c r="PRO323" s="8"/>
      <c r="PRP323" s="8"/>
      <c r="PRQ323" s="8"/>
      <c r="PRR323" s="8"/>
      <c r="PRS323" s="8"/>
      <c r="PRT323" s="8"/>
      <c r="PRU323" s="8"/>
      <c r="PRV323" s="8"/>
      <c r="PRW323" s="8"/>
      <c r="PRX323" s="8"/>
      <c r="PRY323" s="8"/>
      <c r="PRZ323" s="8"/>
      <c r="PSA323" s="8"/>
      <c r="PSB323" s="8"/>
      <c r="PSC323" s="8"/>
      <c r="PSD323" s="8"/>
      <c r="PSE323" s="8"/>
      <c r="PSF323" s="8"/>
      <c r="PSG323" s="8"/>
      <c r="PSH323" s="8"/>
      <c r="PSI323" s="8"/>
      <c r="PSJ323" s="8"/>
      <c r="PSK323" s="8"/>
      <c r="PSL323" s="8"/>
      <c r="PSM323" s="8"/>
      <c r="PSN323" s="8"/>
      <c r="PSO323" s="8"/>
      <c r="PSP323" s="8"/>
      <c r="PSQ323" s="8"/>
      <c r="PSR323" s="8"/>
      <c r="PSS323" s="8"/>
      <c r="PST323" s="8"/>
      <c r="PSU323" s="8"/>
      <c r="PSV323" s="8"/>
      <c r="PSW323" s="8"/>
      <c r="PSX323" s="8"/>
      <c r="PSY323" s="8"/>
      <c r="PSZ323" s="8"/>
      <c r="PTA323" s="8"/>
      <c r="PTB323" s="8"/>
      <c r="PTC323" s="8"/>
      <c r="PTD323" s="8"/>
      <c r="PTE323" s="8"/>
      <c r="PTF323" s="8"/>
      <c r="PTG323" s="8"/>
      <c r="PTH323" s="8"/>
      <c r="PTI323" s="8"/>
      <c r="PTJ323" s="8"/>
      <c r="PTK323" s="8"/>
      <c r="PTL323" s="8"/>
      <c r="PTM323" s="8"/>
      <c r="PTN323" s="8"/>
      <c r="PTO323" s="8"/>
      <c r="PTP323" s="8"/>
      <c r="PTQ323" s="8"/>
      <c r="PTR323" s="8"/>
      <c r="PTS323" s="8"/>
      <c r="PTT323" s="8"/>
      <c r="PTU323" s="8"/>
      <c r="PTV323" s="8"/>
      <c r="PTW323" s="8"/>
      <c r="PTX323" s="8"/>
      <c r="PTY323" s="8"/>
      <c r="PTZ323" s="8"/>
      <c r="PUA323" s="8"/>
      <c r="PUB323" s="8"/>
      <c r="PUC323" s="8"/>
      <c r="PUD323" s="8"/>
      <c r="PUE323" s="8"/>
      <c r="PUF323" s="8"/>
      <c r="PUG323" s="8"/>
      <c r="PUH323" s="8"/>
      <c r="PUI323" s="8"/>
      <c r="PUJ323" s="8"/>
      <c r="PUK323" s="8"/>
      <c r="PUL323" s="8"/>
      <c r="PUM323" s="8"/>
      <c r="PUN323" s="8"/>
      <c r="PUO323" s="8"/>
      <c r="PUP323" s="8"/>
      <c r="PUQ323" s="8"/>
      <c r="PUR323" s="8"/>
      <c r="PUS323" s="8"/>
      <c r="PUT323" s="8"/>
      <c r="PUU323" s="8"/>
      <c r="PUV323" s="8"/>
      <c r="PUW323" s="8"/>
      <c r="PUX323" s="8"/>
      <c r="PUY323" s="8"/>
      <c r="PUZ323" s="8"/>
      <c r="PVA323" s="8"/>
      <c r="PVB323" s="8"/>
      <c r="PVC323" s="8"/>
      <c r="PVD323" s="8"/>
      <c r="PVE323" s="8"/>
      <c r="PVF323" s="8"/>
      <c r="PVG323" s="8"/>
      <c r="PVH323" s="8"/>
      <c r="PVI323" s="8"/>
      <c r="PVJ323" s="8"/>
      <c r="PVK323" s="8"/>
      <c r="PVL323" s="8"/>
      <c r="PVM323" s="8"/>
      <c r="PVN323" s="8"/>
      <c r="PVO323" s="8"/>
      <c r="PVP323" s="8"/>
      <c r="PVQ323" s="8"/>
      <c r="PVR323" s="8"/>
      <c r="PVS323" s="8"/>
      <c r="PVT323" s="8"/>
      <c r="PVU323" s="8"/>
      <c r="PVV323" s="8"/>
      <c r="PVW323" s="8"/>
      <c r="PVX323" s="8"/>
      <c r="PVY323" s="8"/>
      <c r="PVZ323" s="8"/>
      <c r="PWA323" s="8"/>
      <c r="PWB323" s="8"/>
      <c r="PWC323" s="8"/>
      <c r="PWD323" s="8"/>
      <c r="PWE323" s="8"/>
      <c r="PWF323" s="8"/>
      <c r="PWG323" s="8"/>
      <c r="PWH323" s="8"/>
      <c r="PWI323" s="8"/>
      <c r="PWJ323" s="8"/>
      <c r="PWK323" s="8"/>
      <c r="PWL323" s="8"/>
      <c r="PWM323" s="8"/>
      <c r="PWN323" s="8"/>
      <c r="PWO323" s="8"/>
      <c r="PWP323" s="8"/>
      <c r="PWQ323" s="8"/>
      <c r="PWR323" s="8"/>
      <c r="PWS323" s="8"/>
      <c r="PWT323" s="8"/>
      <c r="PWU323" s="8"/>
      <c r="PWV323" s="8"/>
      <c r="PWW323" s="8"/>
      <c r="PWX323" s="8"/>
      <c r="PWY323" s="8"/>
      <c r="PWZ323" s="8"/>
      <c r="PXA323" s="8"/>
      <c r="PXB323" s="8"/>
      <c r="PXC323" s="8"/>
      <c r="PXD323" s="8"/>
      <c r="PXE323" s="8"/>
      <c r="PXF323" s="8"/>
      <c r="PXG323" s="8"/>
      <c r="PXH323" s="8"/>
      <c r="PXI323" s="8"/>
      <c r="PXJ323" s="8"/>
      <c r="PXK323" s="8"/>
      <c r="PXL323" s="8"/>
      <c r="PXM323" s="8"/>
      <c r="PXN323" s="8"/>
      <c r="PXO323" s="8"/>
      <c r="PXP323" s="8"/>
      <c r="PXQ323" s="8"/>
      <c r="PXR323" s="8"/>
      <c r="PXS323" s="8"/>
      <c r="PXT323" s="8"/>
      <c r="PXU323" s="8"/>
      <c r="PXV323" s="8"/>
      <c r="PXW323" s="8"/>
      <c r="PXX323" s="8"/>
      <c r="PXY323" s="8"/>
      <c r="PXZ323" s="8"/>
      <c r="PYA323" s="8"/>
      <c r="PYB323" s="8"/>
      <c r="PYC323" s="8"/>
      <c r="PYD323" s="8"/>
      <c r="PYE323" s="8"/>
      <c r="PYF323" s="8"/>
      <c r="PYG323" s="8"/>
      <c r="PYH323" s="8"/>
      <c r="PYI323" s="8"/>
      <c r="PYJ323" s="8"/>
      <c r="PYK323" s="8"/>
      <c r="PYL323" s="8"/>
      <c r="PYM323" s="8"/>
      <c r="PYN323" s="8"/>
      <c r="PYO323" s="8"/>
      <c r="PYP323" s="8"/>
      <c r="PYQ323" s="8"/>
      <c r="PYR323" s="8"/>
      <c r="PYS323" s="8"/>
      <c r="PYT323" s="8"/>
      <c r="PYU323" s="8"/>
      <c r="PYV323" s="8"/>
      <c r="PYW323" s="8"/>
      <c r="PYX323" s="8"/>
      <c r="PYY323" s="8"/>
      <c r="PYZ323" s="8"/>
      <c r="PZA323" s="8"/>
      <c r="PZB323" s="8"/>
      <c r="PZC323" s="8"/>
      <c r="PZD323" s="8"/>
      <c r="PZE323" s="8"/>
      <c r="PZF323" s="8"/>
      <c r="PZG323" s="8"/>
      <c r="PZH323" s="8"/>
      <c r="PZI323" s="8"/>
      <c r="PZJ323" s="8"/>
      <c r="PZK323" s="8"/>
      <c r="PZL323" s="8"/>
      <c r="PZM323" s="8"/>
      <c r="PZN323" s="8"/>
      <c r="PZO323" s="8"/>
      <c r="PZP323" s="8"/>
      <c r="PZQ323" s="8"/>
      <c r="PZR323" s="8"/>
      <c r="PZS323" s="8"/>
      <c r="PZT323" s="8"/>
      <c r="PZU323" s="8"/>
      <c r="PZV323" s="8"/>
      <c r="PZW323" s="8"/>
      <c r="PZX323" s="8"/>
      <c r="PZY323" s="8"/>
      <c r="PZZ323" s="8"/>
      <c r="QAA323" s="8"/>
      <c r="QAB323" s="8"/>
      <c r="QAC323" s="8"/>
      <c r="QAD323" s="8"/>
      <c r="QAE323" s="8"/>
      <c r="QAF323" s="8"/>
      <c r="QAG323" s="8"/>
      <c r="QAH323" s="8"/>
      <c r="QAI323" s="8"/>
      <c r="QAJ323" s="8"/>
      <c r="QAK323" s="8"/>
      <c r="QAL323" s="8"/>
      <c r="QAM323" s="8"/>
      <c r="QAN323" s="8"/>
      <c r="QAO323" s="8"/>
      <c r="QAP323" s="8"/>
      <c r="QAQ323" s="8"/>
      <c r="QAR323" s="8"/>
      <c r="QAS323" s="8"/>
      <c r="QAT323" s="8"/>
      <c r="QAU323" s="8"/>
      <c r="QAV323" s="8"/>
      <c r="QAW323" s="8"/>
      <c r="QAX323" s="8"/>
      <c r="QAY323" s="8"/>
      <c r="QAZ323" s="8"/>
      <c r="QBA323" s="8"/>
      <c r="QBB323" s="8"/>
      <c r="QBC323" s="8"/>
      <c r="QBD323" s="8"/>
      <c r="QBE323" s="8"/>
      <c r="QBF323" s="8"/>
      <c r="QBG323" s="8"/>
      <c r="QBH323" s="8"/>
      <c r="QBI323" s="8"/>
      <c r="QBJ323" s="8"/>
      <c r="QBK323" s="8"/>
      <c r="QBL323" s="8"/>
      <c r="QBM323" s="8"/>
      <c r="QBN323" s="8"/>
      <c r="QBO323" s="8"/>
      <c r="QBP323" s="8"/>
      <c r="QBQ323" s="8"/>
      <c r="QBR323" s="8"/>
      <c r="QBS323" s="8"/>
      <c r="QBT323" s="8"/>
      <c r="QBU323" s="8"/>
      <c r="QBV323" s="8"/>
      <c r="QBW323" s="8"/>
      <c r="QBX323" s="8"/>
      <c r="QBY323" s="8"/>
      <c r="QBZ323" s="8"/>
      <c r="QCA323" s="8"/>
      <c r="QCB323" s="8"/>
      <c r="QCC323" s="8"/>
      <c r="QCD323" s="8"/>
      <c r="QCE323" s="8"/>
      <c r="QCF323" s="8"/>
      <c r="QCG323" s="8"/>
      <c r="QCH323" s="8"/>
      <c r="QCI323" s="8"/>
      <c r="QCJ323" s="8"/>
      <c r="QCK323" s="8"/>
      <c r="QCL323" s="8"/>
      <c r="QCM323" s="8"/>
      <c r="QCN323" s="8"/>
      <c r="QCO323" s="8"/>
      <c r="QCP323" s="8"/>
      <c r="QCQ323" s="8"/>
      <c r="QCR323" s="8"/>
      <c r="QCS323" s="8"/>
      <c r="QCT323" s="8"/>
      <c r="QCU323" s="8"/>
      <c r="QCV323" s="8"/>
      <c r="QCW323" s="8"/>
      <c r="QCX323" s="8"/>
      <c r="QCY323" s="8"/>
      <c r="QCZ323" s="8"/>
      <c r="QDA323" s="8"/>
      <c r="QDB323" s="8"/>
      <c r="QDC323" s="8"/>
      <c r="QDD323" s="8"/>
      <c r="QDE323" s="8"/>
      <c r="QDF323" s="8"/>
      <c r="QDG323" s="8"/>
      <c r="QDH323" s="8"/>
      <c r="QDI323" s="8"/>
      <c r="QDJ323" s="8"/>
      <c r="QDK323" s="8"/>
      <c r="QDL323" s="8"/>
      <c r="QDM323" s="8"/>
      <c r="QDN323" s="8"/>
      <c r="QDO323" s="8"/>
      <c r="QDP323" s="8"/>
      <c r="QDQ323" s="8"/>
      <c r="QDR323" s="8"/>
      <c r="QDS323" s="8"/>
      <c r="QDT323" s="8"/>
      <c r="QDU323" s="8"/>
      <c r="QDV323" s="8"/>
      <c r="QDW323" s="8"/>
      <c r="QDX323" s="8"/>
      <c r="QDY323" s="8"/>
      <c r="QDZ323" s="8"/>
      <c r="QEA323" s="8"/>
      <c r="QEB323" s="8"/>
      <c r="QEC323" s="8"/>
      <c r="QED323" s="8"/>
      <c r="QEE323" s="8"/>
      <c r="QEF323" s="8"/>
      <c r="QEG323" s="8"/>
      <c r="QEH323" s="8"/>
      <c r="QEI323" s="8"/>
      <c r="QEJ323" s="8"/>
      <c r="QEK323" s="8"/>
      <c r="QEL323" s="8"/>
      <c r="QEM323" s="8"/>
      <c r="QEN323" s="8"/>
      <c r="QEO323" s="8"/>
      <c r="QEP323" s="8"/>
      <c r="QEQ323" s="8"/>
      <c r="QER323" s="8"/>
      <c r="QES323" s="8"/>
      <c r="QET323" s="8"/>
      <c r="QEU323" s="8"/>
      <c r="QEV323" s="8"/>
      <c r="QEW323" s="8"/>
      <c r="QEX323" s="8"/>
      <c r="QEY323" s="8"/>
      <c r="QEZ323" s="8"/>
      <c r="QFA323" s="8"/>
      <c r="QFB323" s="8"/>
      <c r="QFC323" s="8"/>
      <c r="QFD323" s="8"/>
      <c r="QFE323" s="8"/>
      <c r="QFF323" s="8"/>
      <c r="QFG323" s="8"/>
      <c r="QFH323" s="8"/>
      <c r="QFI323" s="8"/>
      <c r="QFJ323" s="8"/>
      <c r="QFK323" s="8"/>
      <c r="QFL323" s="8"/>
      <c r="QFM323" s="8"/>
      <c r="QFN323" s="8"/>
      <c r="QFO323" s="8"/>
      <c r="QFP323" s="8"/>
      <c r="QFQ323" s="8"/>
      <c r="QFR323" s="8"/>
      <c r="QFS323" s="8"/>
      <c r="QFT323" s="8"/>
      <c r="QFU323" s="8"/>
      <c r="QFV323" s="8"/>
      <c r="QFW323" s="8"/>
      <c r="QFX323" s="8"/>
      <c r="QFY323" s="8"/>
      <c r="QFZ323" s="8"/>
      <c r="QGA323" s="8"/>
      <c r="QGB323" s="8"/>
      <c r="QGC323" s="8"/>
      <c r="QGD323" s="8"/>
      <c r="QGE323" s="8"/>
      <c r="QGF323" s="8"/>
      <c r="QGG323" s="8"/>
      <c r="QGH323" s="8"/>
      <c r="QGI323" s="8"/>
      <c r="QGJ323" s="8"/>
      <c r="QGK323" s="8"/>
      <c r="QGL323" s="8"/>
      <c r="QGM323" s="8"/>
      <c r="QGN323" s="8"/>
      <c r="QGO323" s="8"/>
      <c r="QGP323" s="8"/>
      <c r="QGQ323" s="8"/>
      <c r="QGR323" s="8"/>
      <c r="QGS323" s="8"/>
      <c r="QGT323" s="8"/>
      <c r="QGU323" s="8"/>
      <c r="QGV323" s="8"/>
      <c r="QGW323" s="8"/>
      <c r="QGX323" s="8"/>
      <c r="QGY323" s="8"/>
      <c r="QGZ323" s="8"/>
      <c r="QHA323" s="8"/>
      <c r="QHB323" s="8"/>
      <c r="QHC323" s="8"/>
      <c r="QHD323" s="8"/>
      <c r="QHE323" s="8"/>
      <c r="QHF323" s="8"/>
      <c r="QHG323" s="8"/>
      <c r="QHH323" s="8"/>
      <c r="QHI323" s="8"/>
      <c r="QHJ323" s="8"/>
      <c r="QHK323" s="8"/>
      <c r="QHL323" s="8"/>
      <c r="QHM323" s="8"/>
      <c r="QHN323" s="8"/>
      <c r="QHO323" s="8"/>
      <c r="QHP323" s="8"/>
      <c r="QHQ323" s="8"/>
      <c r="QHR323" s="8"/>
      <c r="QHS323" s="8"/>
      <c r="QHT323" s="8"/>
      <c r="QHU323" s="8"/>
      <c r="QHV323" s="8"/>
      <c r="QHW323" s="8"/>
      <c r="QHX323" s="8"/>
      <c r="QHY323" s="8"/>
      <c r="QHZ323" s="8"/>
      <c r="QIA323" s="8"/>
      <c r="QIB323" s="8"/>
      <c r="QIC323" s="8"/>
      <c r="QID323" s="8"/>
      <c r="QIE323" s="8"/>
      <c r="QIF323" s="8"/>
      <c r="QIG323" s="8"/>
      <c r="QIH323" s="8"/>
      <c r="QII323" s="8"/>
      <c r="QIJ323" s="8"/>
      <c r="QIK323" s="8"/>
      <c r="QIL323" s="8"/>
      <c r="QIM323" s="8"/>
      <c r="QIN323" s="8"/>
      <c r="QIO323" s="8"/>
      <c r="QIP323" s="8"/>
      <c r="QIQ323" s="8"/>
      <c r="QIR323" s="8"/>
      <c r="QIS323" s="8"/>
      <c r="QIT323" s="8"/>
      <c r="QIU323" s="8"/>
      <c r="QIV323" s="8"/>
      <c r="QIW323" s="8"/>
      <c r="QIX323" s="8"/>
      <c r="QIY323" s="8"/>
      <c r="QIZ323" s="8"/>
      <c r="QJA323" s="8"/>
      <c r="QJB323" s="8"/>
      <c r="QJC323" s="8"/>
      <c r="QJD323" s="8"/>
      <c r="QJE323" s="8"/>
      <c r="QJF323" s="8"/>
      <c r="QJG323" s="8"/>
      <c r="QJH323" s="8"/>
      <c r="QJI323" s="8"/>
      <c r="QJJ323" s="8"/>
      <c r="QJK323" s="8"/>
      <c r="QJL323" s="8"/>
      <c r="QJM323" s="8"/>
      <c r="QJN323" s="8"/>
      <c r="QJO323" s="8"/>
      <c r="QJP323" s="8"/>
      <c r="QJQ323" s="8"/>
      <c r="QJR323" s="8"/>
      <c r="QJS323" s="8"/>
      <c r="QJT323" s="8"/>
      <c r="QJU323" s="8"/>
      <c r="QJV323" s="8"/>
      <c r="QJW323" s="8"/>
      <c r="QJX323" s="8"/>
      <c r="QJY323" s="8"/>
      <c r="QJZ323" s="8"/>
      <c r="QKA323" s="8"/>
      <c r="QKB323" s="8"/>
      <c r="QKC323" s="8"/>
      <c r="QKD323" s="8"/>
      <c r="QKE323" s="8"/>
      <c r="QKF323" s="8"/>
      <c r="QKG323" s="8"/>
      <c r="QKH323" s="8"/>
      <c r="QKI323" s="8"/>
      <c r="QKJ323" s="8"/>
      <c r="QKK323" s="8"/>
      <c r="QKL323" s="8"/>
      <c r="QKM323" s="8"/>
      <c r="QKN323" s="8"/>
      <c r="QKO323" s="8"/>
      <c r="QKP323" s="8"/>
      <c r="QKQ323" s="8"/>
      <c r="QKR323" s="8"/>
      <c r="QKS323" s="8"/>
      <c r="QKT323" s="8"/>
      <c r="QKU323" s="8"/>
      <c r="QKV323" s="8"/>
      <c r="QKW323" s="8"/>
      <c r="QKX323" s="8"/>
      <c r="QKY323" s="8"/>
      <c r="QKZ323" s="8"/>
      <c r="QLA323" s="8"/>
      <c r="QLB323" s="8"/>
      <c r="QLC323" s="8"/>
      <c r="QLD323" s="8"/>
      <c r="QLE323" s="8"/>
      <c r="QLF323" s="8"/>
      <c r="QLG323" s="8"/>
      <c r="QLH323" s="8"/>
      <c r="QLI323" s="8"/>
      <c r="QLJ323" s="8"/>
      <c r="QLK323" s="8"/>
      <c r="QLL323" s="8"/>
      <c r="QLM323" s="8"/>
      <c r="QLN323" s="8"/>
      <c r="QLO323" s="8"/>
      <c r="QLP323" s="8"/>
      <c r="QLQ323" s="8"/>
      <c r="QLR323" s="8"/>
      <c r="QLS323" s="8"/>
      <c r="QLT323" s="8"/>
      <c r="QLU323" s="8"/>
      <c r="QLV323" s="8"/>
      <c r="QLW323" s="8"/>
      <c r="QLX323" s="8"/>
      <c r="QLY323" s="8"/>
      <c r="QLZ323" s="8"/>
      <c r="QMA323" s="8"/>
      <c r="QMB323" s="8"/>
      <c r="QMC323" s="8"/>
      <c r="QMD323" s="8"/>
      <c r="QME323" s="8"/>
      <c r="QMF323" s="8"/>
      <c r="QMG323" s="8"/>
      <c r="QMH323" s="8"/>
      <c r="QMI323" s="8"/>
      <c r="QMJ323" s="8"/>
      <c r="QMK323" s="8"/>
      <c r="QML323" s="8"/>
      <c r="QMM323" s="8"/>
      <c r="QMN323" s="8"/>
      <c r="QMO323" s="8"/>
      <c r="QMP323" s="8"/>
      <c r="QMQ323" s="8"/>
      <c r="QMR323" s="8"/>
      <c r="QMS323" s="8"/>
      <c r="QMT323" s="8"/>
      <c r="QMU323" s="8"/>
      <c r="QMV323" s="8"/>
      <c r="QMW323" s="8"/>
      <c r="QMX323" s="8"/>
      <c r="QMY323" s="8"/>
      <c r="QMZ323" s="8"/>
      <c r="QNA323" s="8"/>
      <c r="QNB323" s="8"/>
      <c r="QNC323" s="8"/>
      <c r="QND323" s="8"/>
      <c r="QNE323" s="8"/>
      <c r="QNF323" s="8"/>
      <c r="QNG323" s="8"/>
      <c r="QNH323" s="8"/>
      <c r="QNI323" s="8"/>
      <c r="QNJ323" s="8"/>
      <c r="QNK323" s="8"/>
      <c r="QNL323" s="8"/>
      <c r="QNM323" s="8"/>
      <c r="QNN323" s="8"/>
      <c r="QNO323" s="8"/>
      <c r="QNP323" s="8"/>
      <c r="QNQ323" s="8"/>
      <c r="QNR323" s="8"/>
      <c r="QNS323" s="8"/>
      <c r="QNT323" s="8"/>
      <c r="QNU323" s="8"/>
      <c r="QNV323" s="8"/>
      <c r="QNW323" s="8"/>
      <c r="QNX323" s="8"/>
      <c r="QNY323" s="8"/>
      <c r="QNZ323" s="8"/>
      <c r="QOA323" s="8"/>
      <c r="QOB323" s="8"/>
      <c r="QOC323" s="8"/>
      <c r="QOD323" s="8"/>
      <c r="QOE323" s="8"/>
      <c r="QOF323" s="8"/>
      <c r="QOG323" s="8"/>
      <c r="QOH323" s="8"/>
      <c r="QOI323" s="8"/>
      <c r="QOJ323" s="8"/>
      <c r="QOK323" s="8"/>
      <c r="QOL323" s="8"/>
      <c r="QOM323" s="8"/>
      <c r="QON323" s="8"/>
      <c r="QOO323" s="8"/>
      <c r="QOP323" s="8"/>
      <c r="QOQ323" s="8"/>
      <c r="QOR323" s="8"/>
      <c r="QOS323" s="8"/>
      <c r="QOT323" s="8"/>
      <c r="QOU323" s="8"/>
      <c r="QOV323" s="8"/>
      <c r="QOW323" s="8"/>
      <c r="QOX323" s="8"/>
      <c r="QOY323" s="8"/>
      <c r="QOZ323" s="8"/>
      <c r="QPA323" s="8"/>
      <c r="QPB323" s="8"/>
      <c r="QPC323" s="8"/>
      <c r="QPD323" s="8"/>
      <c r="QPE323" s="8"/>
      <c r="QPF323" s="8"/>
      <c r="QPG323" s="8"/>
      <c r="QPH323" s="8"/>
      <c r="QPI323" s="8"/>
      <c r="QPJ323" s="8"/>
      <c r="QPK323" s="8"/>
      <c r="QPL323" s="8"/>
      <c r="QPM323" s="8"/>
      <c r="QPN323" s="8"/>
      <c r="QPO323" s="8"/>
      <c r="QPP323" s="8"/>
      <c r="QPQ323" s="8"/>
      <c r="QPR323" s="8"/>
      <c r="QPS323" s="8"/>
      <c r="QPT323" s="8"/>
      <c r="QPU323" s="8"/>
      <c r="QPV323" s="8"/>
      <c r="QPW323" s="8"/>
      <c r="QPX323" s="8"/>
      <c r="QPY323" s="8"/>
      <c r="QPZ323" s="8"/>
      <c r="QQA323" s="8"/>
      <c r="QQB323" s="8"/>
      <c r="QQC323" s="8"/>
      <c r="QQD323" s="8"/>
      <c r="QQE323" s="8"/>
      <c r="QQF323" s="8"/>
      <c r="QQG323" s="8"/>
      <c r="QQH323" s="8"/>
      <c r="QQI323" s="8"/>
      <c r="QQJ323" s="8"/>
      <c r="QQK323" s="8"/>
      <c r="QQL323" s="8"/>
      <c r="QQM323" s="8"/>
      <c r="QQN323" s="8"/>
      <c r="QQO323" s="8"/>
      <c r="QQP323" s="8"/>
      <c r="QQQ323" s="8"/>
      <c r="QQR323" s="8"/>
      <c r="QQS323" s="8"/>
      <c r="QQT323" s="8"/>
      <c r="QQU323" s="8"/>
      <c r="QQV323" s="8"/>
      <c r="QQW323" s="8"/>
      <c r="QQX323" s="8"/>
      <c r="QQY323" s="8"/>
      <c r="QQZ323" s="8"/>
      <c r="QRA323" s="8"/>
      <c r="QRB323" s="8"/>
      <c r="QRC323" s="8"/>
      <c r="QRD323" s="8"/>
      <c r="QRE323" s="8"/>
      <c r="QRF323" s="8"/>
      <c r="QRG323" s="8"/>
      <c r="QRH323" s="8"/>
      <c r="QRI323" s="8"/>
      <c r="QRJ323" s="8"/>
      <c r="QRK323" s="8"/>
      <c r="QRL323" s="8"/>
      <c r="QRM323" s="8"/>
      <c r="QRN323" s="8"/>
      <c r="QRO323" s="8"/>
      <c r="QRP323" s="8"/>
      <c r="QRQ323" s="8"/>
      <c r="QRR323" s="8"/>
      <c r="QRS323" s="8"/>
      <c r="QRT323" s="8"/>
      <c r="QRU323" s="8"/>
      <c r="QRV323" s="8"/>
      <c r="QRW323" s="8"/>
      <c r="QRX323" s="8"/>
      <c r="QRY323" s="8"/>
      <c r="QRZ323" s="8"/>
      <c r="QSA323" s="8"/>
      <c r="QSB323" s="8"/>
      <c r="QSC323" s="8"/>
      <c r="QSD323" s="8"/>
      <c r="QSE323" s="8"/>
      <c r="QSF323" s="8"/>
      <c r="QSG323" s="8"/>
      <c r="QSH323" s="8"/>
      <c r="QSI323" s="8"/>
      <c r="QSJ323" s="8"/>
      <c r="QSK323" s="8"/>
      <c r="QSL323" s="8"/>
      <c r="QSM323" s="8"/>
      <c r="QSN323" s="8"/>
      <c r="QSO323" s="8"/>
      <c r="QSP323" s="8"/>
      <c r="QSQ323" s="8"/>
      <c r="QSR323" s="8"/>
      <c r="QSS323" s="8"/>
      <c r="QST323" s="8"/>
      <c r="QSU323" s="8"/>
      <c r="QSV323" s="8"/>
      <c r="QSW323" s="8"/>
      <c r="QSX323" s="8"/>
      <c r="QSY323" s="8"/>
      <c r="QSZ323" s="8"/>
      <c r="QTA323" s="8"/>
      <c r="QTB323" s="8"/>
      <c r="QTC323" s="8"/>
      <c r="QTD323" s="8"/>
      <c r="QTE323" s="8"/>
      <c r="QTF323" s="8"/>
      <c r="QTG323" s="8"/>
      <c r="QTH323" s="8"/>
      <c r="QTI323" s="8"/>
      <c r="QTJ323" s="8"/>
      <c r="QTK323" s="8"/>
      <c r="QTL323" s="8"/>
      <c r="QTM323" s="8"/>
      <c r="QTN323" s="8"/>
      <c r="QTO323" s="8"/>
      <c r="QTP323" s="8"/>
      <c r="QTQ323" s="8"/>
      <c r="QTR323" s="8"/>
      <c r="QTS323" s="8"/>
      <c r="QTT323" s="8"/>
      <c r="QTU323" s="8"/>
      <c r="QTV323" s="8"/>
      <c r="QTW323" s="8"/>
      <c r="QTX323" s="8"/>
      <c r="QTY323" s="8"/>
      <c r="QTZ323" s="8"/>
      <c r="QUA323" s="8"/>
      <c r="QUB323" s="8"/>
      <c r="QUC323" s="8"/>
      <c r="QUD323" s="8"/>
      <c r="QUE323" s="8"/>
      <c r="QUF323" s="8"/>
      <c r="QUG323" s="8"/>
      <c r="QUH323" s="8"/>
      <c r="QUI323" s="8"/>
      <c r="QUJ323" s="8"/>
      <c r="QUK323" s="8"/>
      <c r="QUL323" s="8"/>
      <c r="QUM323" s="8"/>
      <c r="QUN323" s="8"/>
      <c r="QUO323" s="8"/>
      <c r="QUP323" s="8"/>
      <c r="QUQ323" s="8"/>
      <c r="QUR323" s="8"/>
      <c r="QUS323" s="8"/>
      <c r="QUT323" s="8"/>
      <c r="QUU323" s="8"/>
      <c r="QUV323" s="8"/>
      <c r="QUW323" s="8"/>
      <c r="QUX323" s="8"/>
      <c r="QUY323" s="8"/>
      <c r="QUZ323" s="8"/>
      <c r="QVA323" s="8"/>
      <c r="QVB323" s="8"/>
      <c r="QVC323" s="8"/>
      <c r="QVD323" s="8"/>
      <c r="QVE323" s="8"/>
      <c r="QVF323" s="8"/>
      <c r="QVG323" s="8"/>
      <c r="QVH323" s="8"/>
      <c r="QVI323" s="8"/>
      <c r="QVJ323" s="8"/>
      <c r="QVK323" s="8"/>
      <c r="QVL323" s="8"/>
      <c r="QVM323" s="8"/>
      <c r="QVN323" s="8"/>
      <c r="QVO323" s="8"/>
      <c r="QVP323" s="8"/>
      <c r="QVQ323" s="8"/>
      <c r="QVR323" s="8"/>
      <c r="QVS323" s="8"/>
      <c r="QVT323" s="8"/>
      <c r="QVU323" s="8"/>
      <c r="QVV323" s="8"/>
      <c r="QVW323" s="8"/>
      <c r="QVX323" s="8"/>
      <c r="QVY323" s="8"/>
      <c r="QVZ323" s="8"/>
      <c r="QWA323" s="8"/>
      <c r="QWB323" s="8"/>
      <c r="QWC323" s="8"/>
      <c r="QWD323" s="8"/>
      <c r="QWE323" s="8"/>
      <c r="QWF323" s="8"/>
      <c r="QWG323" s="8"/>
      <c r="QWH323" s="8"/>
      <c r="QWI323" s="8"/>
      <c r="QWJ323" s="8"/>
      <c r="QWK323" s="8"/>
      <c r="QWL323" s="8"/>
      <c r="QWM323" s="8"/>
      <c r="QWN323" s="8"/>
      <c r="QWO323" s="8"/>
      <c r="QWP323" s="8"/>
      <c r="QWQ323" s="8"/>
      <c r="QWR323" s="8"/>
      <c r="QWS323" s="8"/>
      <c r="QWT323" s="8"/>
      <c r="QWU323" s="8"/>
      <c r="QWV323" s="8"/>
      <c r="QWW323" s="8"/>
      <c r="QWX323" s="8"/>
      <c r="QWY323" s="8"/>
      <c r="QWZ323" s="8"/>
      <c r="QXA323" s="8"/>
      <c r="QXB323" s="8"/>
      <c r="QXC323" s="8"/>
      <c r="QXD323" s="8"/>
      <c r="QXE323" s="8"/>
      <c r="QXF323" s="8"/>
      <c r="QXG323" s="8"/>
      <c r="QXH323" s="8"/>
      <c r="QXI323" s="8"/>
      <c r="QXJ323" s="8"/>
      <c r="QXK323" s="8"/>
      <c r="QXL323" s="8"/>
      <c r="QXM323" s="8"/>
      <c r="QXN323" s="8"/>
      <c r="QXO323" s="8"/>
      <c r="QXP323" s="8"/>
      <c r="QXQ323" s="8"/>
      <c r="QXR323" s="8"/>
      <c r="QXS323" s="8"/>
      <c r="QXT323" s="8"/>
      <c r="QXU323" s="8"/>
      <c r="QXV323" s="8"/>
      <c r="QXW323" s="8"/>
      <c r="QXX323" s="8"/>
      <c r="QXY323" s="8"/>
      <c r="QXZ323" s="8"/>
      <c r="QYA323" s="8"/>
      <c r="QYB323" s="8"/>
      <c r="QYC323" s="8"/>
      <c r="QYD323" s="8"/>
      <c r="QYE323" s="8"/>
      <c r="QYF323" s="8"/>
      <c r="QYG323" s="8"/>
      <c r="QYH323" s="8"/>
      <c r="QYI323" s="8"/>
      <c r="QYJ323" s="8"/>
      <c r="QYK323" s="8"/>
      <c r="QYL323" s="8"/>
      <c r="QYM323" s="8"/>
      <c r="QYN323" s="8"/>
      <c r="QYO323" s="8"/>
      <c r="QYP323" s="8"/>
      <c r="QYQ323" s="8"/>
      <c r="QYR323" s="8"/>
      <c r="QYS323" s="8"/>
      <c r="QYT323" s="8"/>
      <c r="QYU323" s="8"/>
      <c r="QYV323" s="8"/>
      <c r="QYW323" s="8"/>
      <c r="QYX323" s="8"/>
      <c r="QYY323" s="8"/>
      <c r="QYZ323" s="8"/>
      <c r="QZA323" s="8"/>
      <c r="QZB323" s="8"/>
      <c r="QZC323" s="8"/>
      <c r="QZD323" s="8"/>
      <c r="QZE323" s="8"/>
      <c r="QZF323" s="8"/>
      <c r="QZG323" s="8"/>
      <c r="QZH323" s="8"/>
      <c r="QZI323" s="8"/>
      <c r="QZJ323" s="8"/>
      <c r="QZK323" s="8"/>
      <c r="QZL323" s="8"/>
      <c r="QZM323" s="8"/>
      <c r="QZN323" s="8"/>
      <c r="QZO323" s="8"/>
      <c r="QZP323" s="8"/>
      <c r="QZQ323" s="8"/>
      <c r="QZR323" s="8"/>
      <c r="QZS323" s="8"/>
      <c r="QZT323" s="8"/>
      <c r="QZU323" s="8"/>
      <c r="QZV323" s="8"/>
      <c r="QZW323" s="8"/>
      <c r="QZX323" s="8"/>
      <c r="QZY323" s="8"/>
      <c r="QZZ323" s="8"/>
      <c r="RAA323" s="8"/>
      <c r="RAB323" s="8"/>
      <c r="RAC323" s="8"/>
      <c r="RAD323" s="8"/>
      <c r="RAE323" s="8"/>
      <c r="RAF323" s="8"/>
      <c r="RAG323" s="8"/>
      <c r="RAH323" s="8"/>
      <c r="RAI323" s="8"/>
      <c r="RAJ323" s="8"/>
      <c r="RAK323" s="8"/>
      <c r="RAL323" s="8"/>
      <c r="RAM323" s="8"/>
      <c r="RAN323" s="8"/>
      <c r="RAO323" s="8"/>
      <c r="RAP323" s="8"/>
      <c r="RAQ323" s="8"/>
      <c r="RAR323" s="8"/>
      <c r="RAS323" s="8"/>
      <c r="RAT323" s="8"/>
      <c r="RAU323" s="8"/>
      <c r="RAV323" s="8"/>
      <c r="RAW323" s="8"/>
      <c r="RAX323" s="8"/>
      <c r="RAY323" s="8"/>
      <c r="RAZ323" s="8"/>
      <c r="RBA323" s="8"/>
      <c r="RBB323" s="8"/>
      <c r="RBC323" s="8"/>
      <c r="RBD323" s="8"/>
      <c r="RBE323" s="8"/>
      <c r="RBF323" s="8"/>
      <c r="RBG323" s="8"/>
      <c r="RBH323" s="8"/>
      <c r="RBI323" s="8"/>
      <c r="RBJ323" s="8"/>
      <c r="RBK323" s="8"/>
      <c r="RBL323" s="8"/>
      <c r="RBM323" s="8"/>
      <c r="RBN323" s="8"/>
      <c r="RBO323" s="8"/>
      <c r="RBP323" s="8"/>
      <c r="RBQ323" s="8"/>
      <c r="RBR323" s="8"/>
      <c r="RBS323" s="8"/>
      <c r="RBT323" s="8"/>
      <c r="RBU323" s="8"/>
      <c r="RBV323" s="8"/>
      <c r="RBW323" s="8"/>
      <c r="RBX323" s="8"/>
      <c r="RBY323" s="8"/>
      <c r="RBZ323" s="8"/>
      <c r="RCA323" s="8"/>
      <c r="RCB323" s="8"/>
      <c r="RCC323" s="8"/>
      <c r="RCD323" s="8"/>
      <c r="RCE323" s="8"/>
      <c r="RCF323" s="8"/>
      <c r="RCG323" s="8"/>
      <c r="RCH323" s="8"/>
      <c r="RCI323" s="8"/>
      <c r="RCJ323" s="8"/>
      <c r="RCK323" s="8"/>
      <c r="RCL323" s="8"/>
      <c r="RCM323" s="8"/>
      <c r="RCN323" s="8"/>
      <c r="RCO323" s="8"/>
      <c r="RCP323" s="8"/>
      <c r="RCQ323" s="8"/>
      <c r="RCR323" s="8"/>
      <c r="RCS323" s="8"/>
      <c r="RCT323" s="8"/>
      <c r="RCU323" s="8"/>
      <c r="RCV323" s="8"/>
      <c r="RCW323" s="8"/>
      <c r="RCX323" s="8"/>
      <c r="RCY323" s="8"/>
      <c r="RCZ323" s="8"/>
      <c r="RDA323" s="8"/>
      <c r="RDB323" s="8"/>
      <c r="RDC323" s="8"/>
      <c r="RDD323" s="8"/>
      <c r="RDE323" s="8"/>
      <c r="RDF323" s="8"/>
      <c r="RDG323" s="8"/>
      <c r="RDH323" s="8"/>
      <c r="RDI323" s="8"/>
      <c r="RDJ323" s="8"/>
      <c r="RDK323" s="8"/>
      <c r="RDL323" s="8"/>
      <c r="RDM323" s="8"/>
      <c r="RDN323" s="8"/>
      <c r="RDO323" s="8"/>
      <c r="RDP323" s="8"/>
      <c r="RDQ323" s="8"/>
      <c r="RDR323" s="8"/>
      <c r="RDS323" s="8"/>
      <c r="RDT323" s="8"/>
      <c r="RDU323" s="8"/>
      <c r="RDV323" s="8"/>
      <c r="RDW323" s="8"/>
      <c r="RDX323" s="8"/>
      <c r="RDY323" s="8"/>
      <c r="RDZ323" s="8"/>
      <c r="REA323" s="8"/>
      <c r="REB323" s="8"/>
      <c r="REC323" s="8"/>
      <c r="RED323" s="8"/>
      <c r="REE323" s="8"/>
      <c r="REF323" s="8"/>
      <c r="REG323" s="8"/>
      <c r="REH323" s="8"/>
      <c r="REI323" s="8"/>
      <c r="REJ323" s="8"/>
      <c r="REK323" s="8"/>
      <c r="REL323" s="8"/>
      <c r="REM323" s="8"/>
      <c r="REN323" s="8"/>
      <c r="REO323" s="8"/>
      <c r="REP323" s="8"/>
      <c r="REQ323" s="8"/>
      <c r="RER323" s="8"/>
      <c r="RES323" s="8"/>
      <c r="RET323" s="8"/>
      <c r="REU323" s="8"/>
      <c r="REV323" s="8"/>
      <c r="REW323" s="8"/>
      <c r="REX323" s="8"/>
      <c r="REY323" s="8"/>
      <c r="REZ323" s="8"/>
      <c r="RFA323" s="8"/>
      <c r="RFB323" s="8"/>
      <c r="RFC323" s="8"/>
      <c r="RFD323" s="8"/>
      <c r="RFE323" s="8"/>
      <c r="RFF323" s="8"/>
      <c r="RFG323" s="8"/>
      <c r="RFH323" s="8"/>
      <c r="RFI323" s="8"/>
      <c r="RFJ323" s="8"/>
      <c r="RFK323" s="8"/>
      <c r="RFL323" s="8"/>
      <c r="RFM323" s="8"/>
      <c r="RFN323" s="8"/>
      <c r="RFO323" s="8"/>
      <c r="RFP323" s="8"/>
      <c r="RFQ323" s="8"/>
      <c r="RFR323" s="8"/>
      <c r="RFS323" s="8"/>
      <c r="RFT323" s="8"/>
      <c r="RFU323" s="8"/>
      <c r="RFV323" s="8"/>
      <c r="RFW323" s="8"/>
      <c r="RFX323" s="8"/>
      <c r="RFY323" s="8"/>
      <c r="RFZ323" s="8"/>
      <c r="RGA323" s="8"/>
      <c r="RGB323" s="8"/>
      <c r="RGC323" s="8"/>
      <c r="RGD323" s="8"/>
      <c r="RGE323" s="8"/>
      <c r="RGF323" s="8"/>
      <c r="RGG323" s="8"/>
      <c r="RGH323" s="8"/>
      <c r="RGI323" s="8"/>
      <c r="RGJ323" s="8"/>
      <c r="RGK323" s="8"/>
      <c r="RGL323" s="8"/>
      <c r="RGM323" s="8"/>
      <c r="RGN323" s="8"/>
      <c r="RGO323" s="8"/>
      <c r="RGP323" s="8"/>
      <c r="RGQ323" s="8"/>
      <c r="RGR323" s="8"/>
      <c r="RGS323" s="8"/>
      <c r="RGT323" s="8"/>
      <c r="RGU323" s="8"/>
      <c r="RGV323" s="8"/>
      <c r="RGW323" s="8"/>
      <c r="RGX323" s="8"/>
      <c r="RGY323" s="8"/>
      <c r="RGZ323" s="8"/>
      <c r="RHA323" s="8"/>
      <c r="RHB323" s="8"/>
      <c r="RHC323" s="8"/>
      <c r="RHD323" s="8"/>
      <c r="RHE323" s="8"/>
      <c r="RHF323" s="8"/>
      <c r="RHG323" s="8"/>
      <c r="RHH323" s="8"/>
      <c r="RHI323" s="8"/>
      <c r="RHJ323" s="8"/>
      <c r="RHK323" s="8"/>
      <c r="RHL323" s="8"/>
      <c r="RHM323" s="8"/>
      <c r="RHN323" s="8"/>
      <c r="RHO323" s="8"/>
      <c r="RHP323" s="8"/>
      <c r="RHQ323" s="8"/>
      <c r="RHR323" s="8"/>
      <c r="RHS323" s="8"/>
      <c r="RHT323" s="8"/>
      <c r="RHU323" s="8"/>
      <c r="RHV323" s="8"/>
      <c r="RHW323" s="8"/>
      <c r="RHX323" s="8"/>
      <c r="RHY323" s="8"/>
      <c r="RHZ323" s="8"/>
      <c r="RIA323" s="8"/>
      <c r="RIB323" s="8"/>
      <c r="RIC323" s="8"/>
      <c r="RID323" s="8"/>
      <c r="RIE323" s="8"/>
      <c r="RIF323" s="8"/>
      <c r="RIG323" s="8"/>
      <c r="RIH323" s="8"/>
      <c r="RII323" s="8"/>
      <c r="RIJ323" s="8"/>
      <c r="RIK323" s="8"/>
      <c r="RIL323" s="8"/>
      <c r="RIM323" s="8"/>
      <c r="RIN323" s="8"/>
      <c r="RIO323" s="8"/>
      <c r="RIP323" s="8"/>
      <c r="RIQ323" s="8"/>
      <c r="RIR323" s="8"/>
      <c r="RIS323" s="8"/>
      <c r="RIT323" s="8"/>
      <c r="RIU323" s="8"/>
      <c r="RIV323" s="8"/>
      <c r="RIW323" s="8"/>
      <c r="RIX323" s="8"/>
      <c r="RIY323" s="8"/>
      <c r="RIZ323" s="8"/>
      <c r="RJA323" s="8"/>
      <c r="RJB323" s="8"/>
      <c r="RJC323" s="8"/>
      <c r="RJD323" s="8"/>
      <c r="RJE323" s="8"/>
      <c r="RJF323" s="8"/>
      <c r="RJG323" s="8"/>
      <c r="RJH323" s="8"/>
      <c r="RJI323" s="8"/>
      <c r="RJJ323" s="8"/>
      <c r="RJK323" s="8"/>
      <c r="RJL323" s="8"/>
      <c r="RJM323" s="8"/>
      <c r="RJN323" s="8"/>
      <c r="RJO323" s="8"/>
      <c r="RJP323" s="8"/>
      <c r="RJQ323" s="8"/>
      <c r="RJR323" s="8"/>
      <c r="RJS323" s="8"/>
      <c r="RJT323" s="8"/>
      <c r="RJU323" s="8"/>
      <c r="RJV323" s="8"/>
      <c r="RJW323" s="8"/>
      <c r="RJX323" s="8"/>
      <c r="RJY323" s="8"/>
      <c r="RJZ323" s="8"/>
      <c r="RKA323" s="8"/>
      <c r="RKB323" s="8"/>
      <c r="RKC323" s="8"/>
      <c r="RKD323" s="8"/>
      <c r="RKE323" s="8"/>
      <c r="RKF323" s="8"/>
      <c r="RKG323" s="8"/>
      <c r="RKH323" s="8"/>
      <c r="RKI323" s="8"/>
      <c r="RKJ323" s="8"/>
      <c r="RKK323" s="8"/>
      <c r="RKL323" s="8"/>
      <c r="RKM323" s="8"/>
      <c r="RKN323" s="8"/>
      <c r="RKO323" s="8"/>
      <c r="RKP323" s="8"/>
      <c r="RKQ323" s="8"/>
      <c r="RKR323" s="8"/>
      <c r="RKS323" s="8"/>
      <c r="RKT323" s="8"/>
      <c r="RKU323" s="8"/>
      <c r="RKV323" s="8"/>
      <c r="RKW323" s="8"/>
      <c r="RKX323" s="8"/>
      <c r="RKY323" s="8"/>
      <c r="RKZ323" s="8"/>
      <c r="RLA323" s="8"/>
      <c r="RLB323" s="8"/>
      <c r="RLC323" s="8"/>
      <c r="RLD323" s="8"/>
      <c r="RLE323" s="8"/>
      <c r="RLF323" s="8"/>
      <c r="RLG323" s="8"/>
      <c r="RLH323" s="8"/>
      <c r="RLI323" s="8"/>
      <c r="RLJ323" s="8"/>
      <c r="RLK323" s="8"/>
      <c r="RLL323" s="8"/>
      <c r="RLM323" s="8"/>
      <c r="RLN323" s="8"/>
      <c r="RLO323" s="8"/>
      <c r="RLP323" s="8"/>
      <c r="RLQ323" s="8"/>
      <c r="RLR323" s="8"/>
      <c r="RLS323" s="8"/>
      <c r="RLT323" s="8"/>
      <c r="RLU323" s="8"/>
      <c r="RLV323" s="8"/>
      <c r="RLW323" s="8"/>
      <c r="RLX323" s="8"/>
      <c r="RLY323" s="8"/>
      <c r="RLZ323" s="8"/>
      <c r="RMA323" s="8"/>
      <c r="RMB323" s="8"/>
      <c r="RMC323" s="8"/>
      <c r="RMD323" s="8"/>
      <c r="RME323" s="8"/>
      <c r="RMF323" s="8"/>
      <c r="RMG323" s="8"/>
      <c r="RMH323" s="8"/>
      <c r="RMI323" s="8"/>
      <c r="RMJ323" s="8"/>
      <c r="RMK323" s="8"/>
      <c r="RML323" s="8"/>
      <c r="RMM323" s="8"/>
      <c r="RMN323" s="8"/>
      <c r="RMO323" s="8"/>
      <c r="RMP323" s="8"/>
      <c r="RMQ323" s="8"/>
      <c r="RMR323" s="8"/>
      <c r="RMS323" s="8"/>
      <c r="RMT323" s="8"/>
      <c r="RMU323" s="8"/>
      <c r="RMV323" s="8"/>
      <c r="RMW323" s="8"/>
      <c r="RMX323" s="8"/>
      <c r="RMY323" s="8"/>
      <c r="RMZ323" s="8"/>
      <c r="RNA323" s="8"/>
      <c r="RNB323" s="8"/>
      <c r="RNC323" s="8"/>
      <c r="RND323" s="8"/>
      <c r="RNE323" s="8"/>
      <c r="RNF323" s="8"/>
      <c r="RNG323" s="8"/>
      <c r="RNH323" s="8"/>
      <c r="RNI323" s="8"/>
      <c r="RNJ323" s="8"/>
      <c r="RNK323" s="8"/>
      <c r="RNL323" s="8"/>
      <c r="RNM323" s="8"/>
      <c r="RNN323" s="8"/>
      <c r="RNO323" s="8"/>
      <c r="RNP323" s="8"/>
      <c r="RNQ323" s="8"/>
      <c r="RNR323" s="8"/>
      <c r="RNS323" s="8"/>
      <c r="RNT323" s="8"/>
      <c r="RNU323" s="8"/>
      <c r="RNV323" s="8"/>
      <c r="RNW323" s="8"/>
      <c r="RNX323" s="8"/>
      <c r="RNY323" s="8"/>
      <c r="RNZ323" s="8"/>
      <c r="ROA323" s="8"/>
      <c r="ROB323" s="8"/>
      <c r="ROC323" s="8"/>
      <c r="ROD323" s="8"/>
      <c r="ROE323" s="8"/>
      <c r="ROF323" s="8"/>
      <c r="ROG323" s="8"/>
      <c r="ROH323" s="8"/>
      <c r="ROI323" s="8"/>
      <c r="ROJ323" s="8"/>
      <c r="ROK323" s="8"/>
      <c r="ROL323" s="8"/>
      <c r="ROM323" s="8"/>
      <c r="RON323" s="8"/>
      <c r="ROO323" s="8"/>
      <c r="ROP323" s="8"/>
      <c r="ROQ323" s="8"/>
      <c r="ROR323" s="8"/>
      <c r="ROS323" s="8"/>
      <c r="ROT323" s="8"/>
      <c r="ROU323" s="8"/>
      <c r="ROV323" s="8"/>
      <c r="ROW323" s="8"/>
      <c r="ROX323" s="8"/>
      <c r="ROY323" s="8"/>
      <c r="ROZ323" s="8"/>
      <c r="RPA323" s="8"/>
      <c r="RPB323" s="8"/>
      <c r="RPC323" s="8"/>
      <c r="RPD323" s="8"/>
      <c r="RPE323" s="8"/>
      <c r="RPF323" s="8"/>
      <c r="RPG323" s="8"/>
      <c r="RPH323" s="8"/>
      <c r="RPI323" s="8"/>
      <c r="RPJ323" s="8"/>
      <c r="RPK323" s="8"/>
      <c r="RPL323" s="8"/>
      <c r="RPM323" s="8"/>
      <c r="RPN323" s="8"/>
      <c r="RPO323" s="8"/>
      <c r="RPP323" s="8"/>
      <c r="RPQ323" s="8"/>
      <c r="RPR323" s="8"/>
      <c r="RPS323" s="8"/>
      <c r="RPT323" s="8"/>
      <c r="RPU323" s="8"/>
      <c r="RPV323" s="8"/>
      <c r="RPW323" s="8"/>
      <c r="RPX323" s="8"/>
      <c r="RPY323" s="8"/>
      <c r="RPZ323" s="8"/>
      <c r="RQA323" s="8"/>
      <c r="RQB323" s="8"/>
      <c r="RQC323" s="8"/>
      <c r="RQD323" s="8"/>
      <c r="RQE323" s="8"/>
      <c r="RQF323" s="8"/>
      <c r="RQG323" s="8"/>
      <c r="RQH323" s="8"/>
      <c r="RQI323" s="8"/>
      <c r="RQJ323" s="8"/>
      <c r="RQK323" s="8"/>
      <c r="RQL323" s="8"/>
      <c r="RQM323" s="8"/>
      <c r="RQN323" s="8"/>
      <c r="RQO323" s="8"/>
      <c r="RQP323" s="8"/>
      <c r="RQQ323" s="8"/>
      <c r="RQR323" s="8"/>
      <c r="RQS323" s="8"/>
      <c r="RQT323" s="8"/>
      <c r="RQU323" s="8"/>
      <c r="RQV323" s="8"/>
      <c r="RQW323" s="8"/>
      <c r="RQX323" s="8"/>
      <c r="RQY323" s="8"/>
      <c r="RQZ323" s="8"/>
      <c r="RRA323" s="8"/>
      <c r="RRB323" s="8"/>
      <c r="RRC323" s="8"/>
      <c r="RRD323" s="8"/>
      <c r="RRE323" s="8"/>
      <c r="RRF323" s="8"/>
      <c r="RRG323" s="8"/>
      <c r="RRH323" s="8"/>
      <c r="RRI323" s="8"/>
      <c r="RRJ323" s="8"/>
      <c r="RRK323" s="8"/>
      <c r="RRL323" s="8"/>
      <c r="RRM323" s="8"/>
      <c r="RRN323" s="8"/>
      <c r="RRO323" s="8"/>
      <c r="RRP323" s="8"/>
      <c r="RRQ323" s="8"/>
      <c r="RRR323" s="8"/>
      <c r="RRS323" s="8"/>
      <c r="RRT323" s="8"/>
      <c r="RRU323" s="8"/>
      <c r="RRV323" s="8"/>
      <c r="RRW323" s="8"/>
      <c r="RRX323" s="8"/>
      <c r="RRY323" s="8"/>
      <c r="RRZ323" s="8"/>
      <c r="RSA323" s="8"/>
      <c r="RSB323" s="8"/>
      <c r="RSC323" s="8"/>
      <c r="RSD323" s="8"/>
      <c r="RSE323" s="8"/>
      <c r="RSF323" s="8"/>
      <c r="RSG323" s="8"/>
      <c r="RSH323" s="8"/>
      <c r="RSI323" s="8"/>
      <c r="RSJ323" s="8"/>
      <c r="RSK323" s="8"/>
      <c r="RSL323" s="8"/>
      <c r="RSM323" s="8"/>
      <c r="RSN323" s="8"/>
      <c r="RSO323" s="8"/>
      <c r="RSP323" s="8"/>
      <c r="RSQ323" s="8"/>
      <c r="RSR323" s="8"/>
      <c r="RSS323" s="8"/>
      <c r="RST323" s="8"/>
      <c r="RSU323" s="8"/>
      <c r="RSV323" s="8"/>
      <c r="RSW323" s="8"/>
      <c r="RSX323" s="8"/>
      <c r="RSY323" s="8"/>
      <c r="RSZ323" s="8"/>
      <c r="RTA323" s="8"/>
      <c r="RTB323" s="8"/>
      <c r="RTC323" s="8"/>
      <c r="RTD323" s="8"/>
      <c r="RTE323" s="8"/>
      <c r="RTF323" s="8"/>
      <c r="RTG323" s="8"/>
      <c r="RTH323" s="8"/>
      <c r="RTI323" s="8"/>
      <c r="RTJ323" s="8"/>
      <c r="RTK323" s="8"/>
      <c r="RTL323" s="8"/>
      <c r="RTM323" s="8"/>
      <c r="RTN323" s="8"/>
      <c r="RTO323" s="8"/>
      <c r="RTP323" s="8"/>
      <c r="RTQ323" s="8"/>
      <c r="RTR323" s="8"/>
      <c r="RTS323" s="8"/>
      <c r="RTT323" s="8"/>
      <c r="RTU323" s="8"/>
      <c r="RTV323" s="8"/>
      <c r="RTW323" s="8"/>
      <c r="RTX323" s="8"/>
      <c r="RTY323" s="8"/>
      <c r="RTZ323" s="8"/>
      <c r="RUA323" s="8"/>
      <c r="RUB323" s="8"/>
      <c r="RUC323" s="8"/>
      <c r="RUD323" s="8"/>
      <c r="RUE323" s="8"/>
      <c r="RUF323" s="8"/>
      <c r="RUG323" s="8"/>
      <c r="RUH323" s="8"/>
      <c r="RUI323" s="8"/>
      <c r="RUJ323" s="8"/>
      <c r="RUK323" s="8"/>
      <c r="RUL323" s="8"/>
      <c r="RUM323" s="8"/>
      <c r="RUN323" s="8"/>
      <c r="RUO323" s="8"/>
      <c r="RUP323" s="8"/>
      <c r="RUQ323" s="8"/>
      <c r="RUR323" s="8"/>
      <c r="RUS323" s="8"/>
      <c r="RUT323" s="8"/>
      <c r="RUU323" s="8"/>
      <c r="RUV323" s="8"/>
      <c r="RUW323" s="8"/>
      <c r="RUX323" s="8"/>
      <c r="RUY323" s="8"/>
      <c r="RUZ323" s="8"/>
      <c r="RVA323" s="8"/>
      <c r="RVB323" s="8"/>
      <c r="RVC323" s="8"/>
      <c r="RVD323" s="8"/>
      <c r="RVE323" s="8"/>
      <c r="RVF323" s="8"/>
      <c r="RVG323" s="8"/>
      <c r="RVH323" s="8"/>
      <c r="RVI323" s="8"/>
      <c r="RVJ323" s="8"/>
      <c r="RVK323" s="8"/>
      <c r="RVL323" s="8"/>
      <c r="RVM323" s="8"/>
      <c r="RVN323" s="8"/>
      <c r="RVO323" s="8"/>
      <c r="RVP323" s="8"/>
      <c r="RVQ323" s="8"/>
      <c r="RVR323" s="8"/>
      <c r="RVS323" s="8"/>
      <c r="RVT323" s="8"/>
      <c r="RVU323" s="8"/>
      <c r="RVV323" s="8"/>
      <c r="RVW323" s="8"/>
      <c r="RVX323" s="8"/>
      <c r="RVY323" s="8"/>
      <c r="RVZ323" s="8"/>
      <c r="RWA323" s="8"/>
      <c r="RWB323" s="8"/>
      <c r="RWC323" s="8"/>
      <c r="RWD323" s="8"/>
      <c r="RWE323" s="8"/>
      <c r="RWF323" s="8"/>
      <c r="RWG323" s="8"/>
      <c r="RWH323" s="8"/>
      <c r="RWI323" s="8"/>
      <c r="RWJ323" s="8"/>
      <c r="RWK323" s="8"/>
      <c r="RWL323" s="8"/>
      <c r="RWM323" s="8"/>
      <c r="RWN323" s="8"/>
      <c r="RWO323" s="8"/>
      <c r="RWP323" s="8"/>
      <c r="RWQ323" s="8"/>
      <c r="RWR323" s="8"/>
      <c r="RWS323" s="8"/>
      <c r="RWT323" s="8"/>
      <c r="RWU323" s="8"/>
      <c r="RWV323" s="8"/>
      <c r="RWW323" s="8"/>
      <c r="RWX323" s="8"/>
      <c r="RWY323" s="8"/>
      <c r="RWZ323" s="8"/>
      <c r="RXA323" s="8"/>
      <c r="RXB323" s="8"/>
      <c r="RXC323" s="8"/>
      <c r="RXD323" s="8"/>
      <c r="RXE323" s="8"/>
      <c r="RXF323" s="8"/>
      <c r="RXG323" s="8"/>
      <c r="RXH323" s="8"/>
      <c r="RXI323" s="8"/>
      <c r="RXJ323" s="8"/>
      <c r="RXK323" s="8"/>
      <c r="RXL323" s="8"/>
      <c r="RXM323" s="8"/>
      <c r="RXN323" s="8"/>
      <c r="RXO323" s="8"/>
      <c r="RXP323" s="8"/>
      <c r="RXQ323" s="8"/>
      <c r="RXR323" s="8"/>
      <c r="RXS323" s="8"/>
      <c r="RXT323" s="8"/>
      <c r="RXU323" s="8"/>
      <c r="RXV323" s="8"/>
      <c r="RXW323" s="8"/>
      <c r="RXX323" s="8"/>
      <c r="RXY323" s="8"/>
      <c r="RXZ323" s="8"/>
      <c r="RYA323" s="8"/>
      <c r="RYB323" s="8"/>
      <c r="RYC323" s="8"/>
      <c r="RYD323" s="8"/>
      <c r="RYE323" s="8"/>
      <c r="RYF323" s="8"/>
      <c r="RYG323" s="8"/>
      <c r="RYH323" s="8"/>
      <c r="RYI323" s="8"/>
      <c r="RYJ323" s="8"/>
      <c r="RYK323" s="8"/>
      <c r="RYL323" s="8"/>
      <c r="RYM323" s="8"/>
      <c r="RYN323" s="8"/>
      <c r="RYO323" s="8"/>
      <c r="RYP323" s="8"/>
      <c r="RYQ323" s="8"/>
      <c r="RYR323" s="8"/>
      <c r="RYS323" s="8"/>
      <c r="RYT323" s="8"/>
      <c r="RYU323" s="8"/>
      <c r="RYV323" s="8"/>
      <c r="RYW323" s="8"/>
      <c r="RYX323" s="8"/>
      <c r="RYY323" s="8"/>
      <c r="RYZ323" s="8"/>
      <c r="RZA323" s="8"/>
      <c r="RZB323" s="8"/>
      <c r="RZC323" s="8"/>
      <c r="RZD323" s="8"/>
      <c r="RZE323" s="8"/>
      <c r="RZF323" s="8"/>
      <c r="RZG323" s="8"/>
      <c r="RZH323" s="8"/>
      <c r="RZI323" s="8"/>
      <c r="RZJ323" s="8"/>
      <c r="RZK323" s="8"/>
      <c r="RZL323" s="8"/>
      <c r="RZM323" s="8"/>
      <c r="RZN323" s="8"/>
      <c r="RZO323" s="8"/>
      <c r="RZP323" s="8"/>
      <c r="RZQ323" s="8"/>
      <c r="RZR323" s="8"/>
      <c r="RZS323" s="8"/>
      <c r="RZT323" s="8"/>
      <c r="RZU323" s="8"/>
      <c r="RZV323" s="8"/>
      <c r="RZW323" s="8"/>
      <c r="RZX323" s="8"/>
      <c r="RZY323" s="8"/>
      <c r="RZZ323" s="8"/>
      <c r="SAA323" s="8"/>
      <c r="SAB323" s="8"/>
      <c r="SAC323" s="8"/>
      <c r="SAD323" s="8"/>
      <c r="SAE323" s="8"/>
      <c r="SAF323" s="8"/>
      <c r="SAG323" s="8"/>
      <c r="SAH323" s="8"/>
      <c r="SAI323" s="8"/>
      <c r="SAJ323" s="8"/>
      <c r="SAK323" s="8"/>
      <c r="SAL323" s="8"/>
      <c r="SAM323" s="8"/>
      <c r="SAN323" s="8"/>
      <c r="SAO323" s="8"/>
      <c r="SAP323" s="8"/>
      <c r="SAQ323" s="8"/>
      <c r="SAR323" s="8"/>
      <c r="SAS323" s="8"/>
      <c r="SAT323" s="8"/>
      <c r="SAU323" s="8"/>
      <c r="SAV323" s="8"/>
      <c r="SAW323" s="8"/>
      <c r="SAX323" s="8"/>
      <c r="SAY323" s="8"/>
      <c r="SAZ323" s="8"/>
      <c r="SBA323" s="8"/>
      <c r="SBB323" s="8"/>
      <c r="SBC323" s="8"/>
      <c r="SBD323" s="8"/>
      <c r="SBE323" s="8"/>
      <c r="SBF323" s="8"/>
      <c r="SBG323" s="8"/>
      <c r="SBH323" s="8"/>
      <c r="SBI323" s="8"/>
      <c r="SBJ323" s="8"/>
      <c r="SBK323" s="8"/>
      <c r="SBL323" s="8"/>
      <c r="SBM323" s="8"/>
      <c r="SBN323" s="8"/>
      <c r="SBO323" s="8"/>
      <c r="SBP323" s="8"/>
      <c r="SBQ323" s="8"/>
      <c r="SBR323" s="8"/>
      <c r="SBS323" s="8"/>
      <c r="SBT323" s="8"/>
      <c r="SBU323" s="8"/>
      <c r="SBV323" s="8"/>
      <c r="SBW323" s="8"/>
      <c r="SBX323" s="8"/>
      <c r="SBY323" s="8"/>
      <c r="SBZ323" s="8"/>
      <c r="SCA323" s="8"/>
      <c r="SCB323" s="8"/>
      <c r="SCC323" s="8"/>
      <c r="SCD323" s="8"/>
      <c r="SCE323" s="8"/>
      <c r="SCF323" s="8"/>
      <c r="SCG323" s="8"/>
      <c r="SCH323" s="8"/>
      <c r="SCI323" s="8"/>
      <c r="SCJ323" s="8"/>
      <c r="SCK323" s="8"/>
      <c r="SCL323" s="8"/>
      <c r="SCM323" s="8"/>
      <c r="SCN323" s="8"/>
      <c r="SCO323" s="8"/>
      <c r="SCP323" s="8"/>
      <c r="SCQ323" s="8"/>
      <c r="SCR323" s="8"/>
      <c r="SCS323" s="8"/>
      <c r="SCT323" s="8"/>
      <c r="SCU323" s="8"/>
      <c r="SCV323" s="8"/>
      <c r="SCW323" s="8"/>
      <c r="SCX323" s="8"/>
      <c r="SCY323" s="8"/>
      <c r="SCZ323" s="8"/>
      <c r="SDA323" s="8"/>
      <c r="SDB323" s="8"/>
      <c r="SDC323" s="8"/>
      <c r="SDD323" s="8"/>
      <c r="SDE323" s="8"/>
      <c r="SDF323" s="8"/>
      <c r="SDG323" s="8"/>
      <c r="SDH323" s="8"/>
      <c r="SDI323" s="8"/>
      <c r="SDJ323" s="8"/>
      <c r="SDK323" s="8"/>
      <c r="SDL323" s="8"/>
      <c r="SDM323" s="8"/>
      <c r="SDN323" s="8"/>
      <c r="SDO323" s="8"/>
      <c r="SDP323" s="8"/>
      <c r="SDQ323" s="8"/>
      <c r="SDR323" s="8"/>
      <c r="SDS323" s="8"/>
      <c r="SDT323" s="8"/>
      <c r="SDU323" s="8"/>
      <c r="SDV323" s="8"/>
      <c r="SDW323" s="8"/>
      <c r="SDX323" s="8"/>
      <c r="SDY323" s="8"/>
      <c r="SDZ323" s="8"/>
      <c r="SEA323" s="8"/>
      <c r="SEB323" s="8"/>
      <c r="SEC323" s="8"/>
      <c r="SED323" s="8"/>
      <c r="SEE323" s="8"/>
      <c r="SEF323" s="8"/>
      <c r="SEG323" s="8"/>
      <c r="SEH323" s="8"/>
      <c r="SEI323" s="8"/>
      <c r="SEJ323" s="8"/>
      <c r="SEK323" s="8"/>
      <c r="SEL323" s="8"/>
      <c r="SEM323" s="8"/>
      <c r="SEN323" s="8"/>
      <c r="SEO323" s="8"/>
      <c r="SEP323" s="8"/>
      <c r="SEQ323" s="8"/>
      <c r="SER323" s="8"/>
      <c r="SES323" s="8"/>
      <c r="SET323" s="8"/>
      <c r="SEU323" s="8"/>
      <c r="SEV323" s="8"/>
      <c r="SEW323" s="8"/>
      <c r="SEX323" s="8"/>
      <c r="SEY323" s="8"/>
      <c r="SEZ323" s="8"/>
      <c r="SFA323" s="8"/>
      <c r="SFB323" s="8"/>
      <c r="SFC323" s="8"/>
      <c r="SFD323" s="8"/>
      <c r="SFE323" s="8"/>
      <c r="SFF323" s="8"/>
      <c r="SFG323" s="8"/>
      <c r="SFH323" s="8"/>
      <c r="SFI323" s="8"/>
      <c r="SFJ323" s="8"/>
      <c r="SFK323" s="8"/>
      <c r="SFL323" s="8"/>
      <c r="SFM323" s="8"/>
      <c r="SFN323" s="8"/>
      <c r="SFO323" s="8"/>
      <c r="SFP323" s="8"/>
      <c r="SFQ323" s="8"/>
      <c r="SFR323" s="8"/>
      <c r="SFS323" s="8"/>
      <c r="SFT323" s="8"/>
      <c r="SFU323" s="8"/>
      <c r="SFV323" s="8"/>
      <c r="SFW323" s="8"/>
      <c r="SFX323" s="8"/>
      <c r="SFY323" s="8"/>
      <c r="SFZ323" s="8"/>
      <c r="SGA323" s="8"/>
      <c r="SGB323" s="8"/>
      <c r="SGC323" s="8"/>
      <c r="SGD323" s="8"/>
      <c r="SGE323" s="8"/>
      <c r="SGF323" s="8"/>
      <c r="SGG323" s="8"/>
      <c r="SGH323" s="8"/>
      <c r="SGI323" s="8"/>
      <c r="SGJ323" s="8"/>
      <c r="SGK323" s="8"/>
      <c r="SGL323" s="8"/>
      <c r="SGM323" s="8"/>
      <c r="SGN323" s="8"/>
      <c r="SGO323" s="8"/>
      <c r="SGP323" s="8"/>
      <c r="SGQ323" s="8"/>
      <c r="SGR323" s="8"/>
      <c r="SGS323" s="8"/>
      <c r="SGT323" s="8"/>
      <c r="SGU323" s="8"/>
      <c r="SGV323" s="8"/>
      <c r="SGW323" s="8"/>
      <c r="SGX323" s="8"/>
      <c r="SGY323" s="8"/>
      <c r="SGZ323" s="8"/>
      <c r="SHA323" s="8"/>
      <c r="SHB323" s="8"/>
      <c r="SHC323" s="8"/>
      <c r="SHD323" s="8"/>
      <c r="SHE323" s="8"/>
      <c r="SHF323" s="8"/>
      <c r="SHG323" s="8"/>
      <c r="SHH323" s="8"/>
      <c r="SHI323" s="8"/>
      <c r="SHJ323" s="8"/>
      <c r="SHK323" s="8"/>
      <c r="SHL323" s="8"/>
      <c r="SHM323" s="8"/>
      <c r="SHN323" s="8"/>
      <c r="SHO323" s="8"/>
      <c r="SHP323" s="8"/>
      <c r="SHQ323" s="8"/>
      <c r="SHR323" s="8"/>
      <c r="SHS323" s="8"/>
      <c r="SHT323" s="8"/>
      <c r="SHU323" s="8"/>
      <c r="SHV323" s="8"/>
      <c r="SHW323" s="8"/>
      <c r="SHX323" s="8"/>
      <c r="SHY323" s="8"/>
      <c r="SHZ323" s="8"/>
      <c r="SIA323" s="8"/>
      <c r="SIB323" s="8"/>
      <c r="SIC323" s="8"/>
      <c r="SID323" s="8"/>
      <c r="SIE323" s="8"/>
      <c r="SIF323" s="8"/>
      <c r="SIG323" s="8"/>
      <c r="SIH323" s="8"/>
      <c r="SII323" s="8"/>
      <c r="SIJ323" s="8"/>
      <c r="SIK323" s="8"/>
      <c r="SIL323" s="8"/>
      <c r="SIM323" s="8"/>
      <c r="SIN323" s="8"/>
      <c r="SIO323" s="8"/>
      <c r="SIP323" s="8"/>
      <c r="SIQ323" s="8"/>
      <c r="SIR323" s="8"/>
      <c r="SIS323" s="8"/>
      <c r="SIT323" s="8"/>
      <c r="SIU323" s="8"/>
      <c r="SIV323" s="8"/>
      <c r="SIW323" s="8"/>
      <c r="SIX323" s="8"/>
      <c r="SIY323" s="8"/>
      <c r="SIZ323" s="8"/>
      <c r="SJA323" s="8"/>
      <c r="SJB323" s="8"/>
      <c r="SJC323" s="8"/>
      <c r="SJD323" s="8"/>
      <c r="SJE323" s="8"/>
      <c r="SJF323" s="8"/>
      <c r="SJG323" s="8"/>
      <c r="SJH323" s="8"/>
      <c r="SJI323" s="8"/>
      <c r="SJJ323" s="8"/>
      <c r="SJK323" s="8"/>
      <c r="SJL323" s="8"/>
      <c r="SJM323" s="8"/>
      <c r="SJN323" s="8"/>
      <c r="SJO323" s="8"/>
      <c r="SJP323" s="8"/>
      <c r="SJQ323" s="8"/>
      <c r="SJR323" s="8"/>
      <c r="SJS323" s="8"/>
      <c r="SJT323" s="8"/>
      <c r="SJU323" s="8"/>
      <c r="SJV323" s="8"/>
      <c r="SJW323" s="8"/>
      <c r="SJX323" s="8"/>
      <c r="SJY323" s="8"/>
      <c r="SJZ323" s="8"/>
      <c r="SKA323" s="8"/>
      <c r="SKB323" s="8"/>
      <c r="SKC323" s="8"/>
      <c r="SKD323" s="8"/>
      <c r="SKE323" s="8"/>
      <c r="SKF323" s="8"/>
      <c r="SKG323" s="8"/>
      <c r="SKH323" s="8"/>
      <c r="SKI323" s="8"/>
      <c r="SKJ323" s="8"/>
      <c r="SKK323" s="8"/>
      <c r="SKL323" s="8"/>
      <c r="SKM323" s="8"/>
      <c r="SKN323" s="8"/>
      <c r="SKO323" s="8"/>
      <c r="SKP323" s="8"/>
      <c r="SKQ323" s="8"/>
      <c r="SKR323" s="8"/>
      <c r="SKS323" s="8"/>
      <c r="SKT323" s="8"/>
      <c r="SKU323" s="8"/>
      <c r="SKV323" s="8"/>
      <c r="SKW323" s="8"/>
      <c r="SKX323" s="8"/>
      <c r="SKY323" s="8"/>
      <c r="SKZ323" s="8"/>
      <c r="SLA323" s="8"/>
      <c r="SLB323" s="8"/>
      <c r="SLC323" s="8"/>
      <c r="SLD323" s="8"/>
      <c r="SLE323" s="8"/>
      <c r="SLF323" s="8"/>
      <c r="SLG323" s="8"/>
      <c r="SLH323" s="8"/>
      <c r="SLI323" s="8"/>
      <c r="SLJ323" s="8"/>
      <c r="SLK323" s="8"/>
      <c r="SLL323" s="8"/>
      <c r="SLM323" s="8"/>
      <c r="SLN323" s="8"/>
      <c r="SLO323" s="8"/>
      <c r="SLP323" s="8"/>
      <c r="SLQ323" s="8"/>
      <c r="SLR323" s="8"/>
      <c r="SLS323" s="8"/>
      <c r="SLT323" s="8"/>
      <c r="SLU323" s="8"/>
      <c r="SLV323" s="8"/>
      <c r="SLW323" s="8"/>
      <c r="SLX323" s="8"/>
      <c r="SLY323" s="8"/>
      <c r="SLZ323" s="8"/>
      <c r="SMA323" s="8"/>
      <c r="SMB323" s="8"/>
      <c r="SMC323" s="8"/>
      <c r="SMD323" s="8"/>
      <c r="SME323" s="8"/>
      <c r="SMF323" s="8"/>
      <c r="SMG323" s="8"/>
      <c r="SMH323" s="8"/>
      <c r="SMI323" s="8"/>
      <c r="SMJ323" s="8"/>
      <c r="SMK323" s="8"/>
      <c r="SML323" s="8"/>
      <c r="SMM323" s="8"/>
      <c r="SMN323" s="8"/>
      <c r="SMO323" s="8"/>
      <c r="SMP323" s="8"/>
      <c r="SMQ323" s="8"/>
      <c r="SMR323" s="8"/>
      <c r="SMS323" s="8"/>
      <c r="SMT323" s="8"/>
      <c r="SMU323" s="8"/>
      <c r="SMV323" s="8"/>
      <c r="SMW323" s="8"/>
      <c r="SMX323" s="8"/>
      <c r="SMY323" s="8"/>
      <c r="SMZ323" s="8"/>
      <c r="SNA323" s="8"/>
      <c r="SNB323" s="8"/>
      <c r="SNC323" s="8"/>
      <c r="SND323" s="8"/>
      <c r="SNE323" s="8"/>
      <c r="SNF323" s="8"/>
      <c r="SNG323" s="8"/>
      <c r="SNH323" s="8"/>
      <c r="SNI323" s="8"/>
      <c r="SNJ323" s="8"/>
      <c r="SNK323" s="8"/>
      <c r="SNL323" s="8"/>
      <c r="SNM323" s="8"/>
      <c r="SNN323" s="8"/>
      <c r="SNO323" s="8"/>
      <c r="SNP323" s="8"/>
      <c r="SNQ323" s="8"/>
      <c r="SNR323" s="8"/>
      <c r="SNS323" s="8"/>
      <c r="SNT323" s="8"/>
      <c r="SNU323" s="8"/>
      <c r="SNV323" s="8"/>
      <c r="SNW323" s="8"/>
      <c r="SNX323" s="8"/>
      <c r="SNY323" s="8"/>
      <c r="SNZ323" s="8"/>
      <c r="SOA323" s="8"/>
      <c r="SOB323" s="8"/>
      <c r="SOC323" s="8"/>
      <c r="SOD323" s="8"/>
      <c r="SOE323" s="8"/>
      <c r="SOF323" s="8"/>
      <c r="SOG323" s="8"/>
      <c r="SOH323" s="8"/>
      <c r="SOI323" s="8"/>
      <c r="SOJ323" s="8"/>
      <c r="SOK323" s="8"/>
      <c r="SOL323" s="8"/>
      <c r="SOM323" s="8"/>
      <c r="SON323" s="8"/>
      <c r="SOO323" s="8"/>
      <c r="SOP323" s="8"/>
      <c r="SOQ323" s="8"/>
      <c r="SOR323" s="8"/>
      <c r="SOS323" s="8"/>
      <c r="SOT323" s="8"/>
      <c r="SOU323" s="8"/>
      <c r="SOV323" s="8"/>
      <c r="SOW323" s="8"/>
      <c r="SOX323" s="8"/>
      <c r="SOY323" s="8"/>
      <c r="SOZ323" s="8"/>
      <c r="SPA323" s="8"/>
      <c r="SPB323" s="8"/>
      <c r="SPC323" s="8"/>
      <c r="SPD323" s="8"/>
      <c r="SPE323" s="8"/>
      <c r="SPF323" s="8"/>
      <c r="SPG323" s="8"/>
      <c r="SPH323" s="8"/>
      <c r="SPI323" s="8"/>
      <c r="SPJ323" s="8"/>
      <c r="SPK323" s="8"/>
      <c r="SPL323" s="8"/>
      <c r="SPM323" s="8"/>
      <c r="SPN323" s="8"/>
      <c r="SPO323" s="8"/>
      <c r="SPP323" s="8"/>
      <c r="SPQ323" s="8"/>
      <c r="SPR323" s="8"/>
      <c r="SPS323" s="8"/>
      <c r="SPT323" s="8"/>
      <c r="SPU323" s="8"/>
      <c r="SPV323" s="8"/>
      <c r="SPW323" s="8"/>
      <c r="SPX323" s="8"/>
      <c r="SPY323" s="8"/>
      <c r="SPZ323" s="8"/>
      <c r="SQA323" s="8"/>
      <c r="SQB323" s="8"/>
      <c r="SQC323" s="8"/>
      <c r="SQD323" s="8"/>
      <c r="SQE323" s="8"/>
      <c r="SQF323" s="8"/>
      <c r="SQG323" s="8"/>
      <c r="SQH323" s="8"/>
      <c r="SQI323" s="8"/>
      <c r="SQJ323" s="8"/>
      <c r="SQK323" s="8"/>
      <c r="SQL323" s="8"/>
      <c r="SQM323" s="8"/>
      <c r="SQN323" s="8"/>
      <c r="SQO323" s="8"/>
      <c r="SQP323" s="8"/>
      <c r="SQQ323" s="8"/>
      <c r="SQR323" s="8"/>
      <c r="SQS323" s="8"/>
      <c r="SQT323" s="8"/>
      <c r="SQU323" s="8"/>
      <c r="SQV323" s="8"/>
      <c r="SQW323" s="8"/>
      <c r="SQX323" s="8"/>
      <c r="SQY323" s="8"/>
      <c r="SQZ323" s="8"/>
      <c r="SRA323" s="8"/>
      <c r="SRB323" s="8"/>
      <c r="SRC323" s="8"/>
      <c r="SRD323" s="8"/>
      <c r="SRE323" s="8"/>
      <c r="SRF323" s="8"/>
      <c r="SRG323" s="8"/>
      <c r="SRH323" s="8"/>
      <c r="SRI323" s="8"/>
      <c r="SRJ323" s="8"/>
      <c r="SRK323" s="8"/>
      <c r="SRL323" s="8"/>
      <c r="SRM323" s="8"/>
      <c r="SRN323" s="8"/>
      <c r="SRO323" s="8"/>
      <c r="SRP323" s="8"/>
      <c r="SRQ323" s="8"/>
      <c r="SRR323" s="8"/>
      <c r="SRS323" s="8"/>
      <c r="SRT323" s="8"/>
      <c r="SRU323" s="8"/>
      <c r="SRV323" s="8"/>
      <c r="SRW323" s="8"/>
      <c r="SRX323" s="8"/>
      <c r="SRY323" s="8"/>
      <c r="SRZ323" s="8"/>
      <c r="SSA323" s="8"/>
      <c r="SSB323" s="8"/>
      <c r="SSC323" s="8"/>
      <c r="SSD323" s="8"/>
      <c r="SSE323" s="8"/>
      <c r="SSF323" s="8"/>
      <c r="SSG323" s="8"/>
      <c r="SSH323" s="8"/>
      <c r="SSI323" s="8"/>
      <c r="SSJ323" s="8"/>
      <c r="SSK323" s="8"/>
      <c r="SSL323" s="8"/>
      <c r="SSM323" s="8"/>
      <c r="SSN323" s="8"/>
      <c r="SSO323" s="8"/>
      <c r="SSP323" s="8"/>
      <c r="SSQ323" s="8"/>
      <c r="SSR323" s="8"/>
      <c r="SSS323" s="8"/>
      <c r="SST323" s="8"/>
      <c r="SSU323" s="8"/>
      <c r="SSV323" s="8"/>
      <c r="SSW323" s="8"/>
      <c r="SSX323" s="8"/>
      <c r="SSY323" s="8"/>
      <c r="SSZ323" s="8"/>
      <c r="STA323" s="8"/>
      <c r="STB323" s="8"/>
      <c r="STC323" s="8"/>
      <c r="STD323" s="8"/>
      <c r="STE323" s="8"/>
      <c r="STF323" s="8"/>
      <c r="STG323" s="8"/>
      <c r="STH323" s="8"/>
      <c r="STI323" s="8"/>
      <c r="STJ323" s="8"/>
      <c r="STK323" s="8"/>
      <c r="STL323" s="8"/>
      <c r="STM323" s="8"/>
      <c r="STN323" s="8"/>
      <c r="STO323" s="8"/>
      <c r="STP323" s="8"/>
      <c r="STQ323" s="8"/>
      <c r="STR323" s="8"/>
      <c r="STS323" s="8"/>
      <c r="STT323" s="8"/>
      <c r="STU323" s="8"/>
      <c r="STV323" s="8"/>
      <c r="STW323" s="8"/>
      <c r="STX323" s="8"/>
      <c r="STY323" s="8"/>
      <c r="STZ323" s="8"/>
      <c r="SUA323" s="8"/>
      <c r="SUB323" s="8"/>
      <c r="SUC323" s="8"/>
      <c r="SUD323" s="8"/>
      <c r="SUE323" s="8"/>
      <c r="SUF323" s="8"/>
      <c r="SUG323" s="8"/>
      <c r="SUH323" s="8"/>
      <c r="SUI323" s="8"/>
      <c r="SUJ323" s="8"/>
      <c r="SUK323" s="8"/>
      <c r="SUL323" s="8"/>
      <c r="SUM323" s="8"/>
      <c r="SUN323" s="8"/>
      <c r="SUO323" s="8"/>
      <c r="SUP323" s="8"/>
      <c r="SUQ323" s="8"/>
      <c r="SUR323" s="8"/>
      <c r="SUS323" s="8"/>
      <c r="SUT323" s="8"/>
      <c r="SUU323" s="8"/>
      <c r="SUV323" s="8"/>
      <c r="SUW323" s="8"/>
      <c r="SUX323" s="8"/>
      <c r="SUY323" s="8"/>
      <c r="SUZ323" s="8"/>
      <c r="SVA323" s="8"/>
      <c r="SVB323" s="8"/>
      <c r="SVC323" s="8"/>
      <c r="SVD323" s="8"/>
      <c r="SVE323" s="8"/>
      <c r="SVF323" s="8"/>
      <c r="SVG323" s="8"/>
      <c r="SVH323" s="8"/>
      <c r="SVI323" s="8"/>
      <c r="SVJ323" s="8"/>
      <c r="SVK323" s="8"/>
      <c r="SVL323" s="8"/>
      <c r="SVM323" s="8"/>
      <c r="SVN323" s="8"/>
      <c r="SVO323" s="8"/>
      <c r="SVP323" s="8"/>
      <c r="SVQ323" s="8"/>
      <c r="SVR323" s="8"/>
      <c r="SVS323" s="8"/>
      <c r="SVT323" s="8"/>
      <c r="SVU323" s="8"/>
      <c r="SVV323" s="8"/>
      <c r="SVW323" s="8"/>
      <c r="SVX323" s="8"/>
      <c r="SVY323" s="8"/>
      <c r="SVZ323" s="8"/>
      <c r="SWA323" s="8"/>
      <c r="SWB323" s="8"/>
      <c r="SWC323" s="8"/>
      <c r="SWD323" s="8"/>
      <c r="SWE323" s="8"/>
      <c r="SWF323" s="8"/>
      <c r="SWG323" s="8"/>
      <c r="SWH323" s="8"/>
      <c r="SWI323" s="8"/>
      <c r="SWJ323" s="8"/>
      <c r="SWK323" s="8"/>
      <c r="SWL323" s="8"/>
      <c r="SWM323" s="8"/>
      <c r="SWN323" s="8"/>
      <c r="SWO323" s="8"/>
      <c r="SWP323" s="8"/>
      <c r="SWQ323" s="8"/>
      <c r="SWR323" s="8"/>
      <c r="SWS323" s="8"/>
      <c r="SWT323" s="8"/>
      <c r="SWU323" s="8"/>
      <c r="SWV323" s="8"/>
      <c r="SWW323" s="8"/>
      <c r="SWX323" s="8"/>
      <c r="SWY323" s="8"/>
      <c r="SWZ323" s="8"/>
      <c r="SXA323" s="8"/>
      <c r="SXB323" s="8"/>
      <c r="SXC323" s="8"/>
      <c r="SXD323" s="8"/>
      <c r="SXE323" s="8"/>
      <c r="SXF323" s="8"/>
      <c r="SXG323" s="8"/>
      <c r="SXH323" s="8"/>
      <c r="SXI323" s="8"/>
      <c r="SXJ323" s="8"/>
      <c r="SXK323" s="8"/>
      <c r="SXL323" s="8"/>
      <c r="SXM323" s="8"/>
      <c r="SXN323" s="8"/>
      <c r="SXO323" s="8"/>
      <c r="SXP323" s="8"/>
      <c r="SXQ323" s="8"/>
      <c r="SXR323" s="8"/>
      <c r="SXS323" s="8"/>
      <c r="SXT323" s="8"/>
      <c r="SXU323" s="8"/>
      <c r="SXV323" s="8"/>
      <c r="SXW323" s="8"/>
      <c r="SXX323" s="8"/>
      <c r="SXY323" s="8"/>
      <c r="SXZ323" s="8"/>
      <c r="SYA323" s="8"/>
      <c r="SYB323" s="8"/>
      <c r="SYC323" s="8"/>
      <c r="SYD323" s="8"/>
      <c r="SYE323" s="8"/>
      <c r="SYF323" s="8"/>
      <c r="SYG323" s="8"/>
      <c r="SYH323" s="8"/>
      <c r="SYI323" s="8"/>
      <c r="SYJ323" s="8"/>
      <c r="SYK323" s="8"/>
      <c r="SYL323" s="8"/>
      <c r="SYM323" s="8"/>
      <c r="SYN323" s="8"/>
      <c r="SYO323" s="8"/>
      <c r="SYP323" s="8"/>
      <c r="SYQ323" s="8"/>
      <c r="SYR323" s="8"/>
      <c r="SYS323" s="8"/>
      <c r="SYT323" s="8"/>
      <c r="SYU323" s="8"/>
      <c r="SYV323" s="8"/>
      <c r="SYW323" s="8"/>
      <c r="SYX323" s="8"/>
      <c r="SYY323" s="8"/>
      <c r="SYZ323" s="8"/>
      <c r="SZA323" s="8"/>
      <c r="SZB323" s="8"/>
      <c r="SZC323" s="8"/>
      <c r="SZD323" s="8"/>
      <c r="SZE323" s="8"/>
      <c r="SZF323" s="8"/>
      <c r="SZG323" s="8"/>
      <c r="SZH323" s="8"/>
      <c r="SZI323" s="8"/>
      <c r="SZJ323" s="8"/>
      <c r="SZK323" s="8"/>
      <c r="SZL323" s="8"/>
      <c r="SZM323" s="8"/>
      <c r="SZN323" s="8"/>
      <c r="SZO323" s="8"/>
      <c r="SZP323" s="8"/>
      <c r="SZQ323" s="8"/>
      <c r="SZR323" s="8"/>
      <c r="SZS323" s="8"/>
      <c r="SZT323" s="8"/>
      <c r="SZU323" s="8"/>
      <c r="SZV323" s="8"/>
      <c r="SZW323" s="8"/>
      <c r="SZX323" s="8"/>
      <c r="SZY323" s="8"/>
      <c r="SZZ323" s="8"/>
      <c r="TAA323" s="8"/>
      <c r="TAB323" s="8"/>
      <c r="TAC323" s="8"/>
      <c r="TAD323" s="8"/>
      <c r="TAE323" s="8"/>
      <c r="TAF323" s="8"/>
      <c r="TAG323" s="8"/>
      <c r="TAH323" s="8"/>
      <c r="TAI323" s="8"/>
      <c r="TAJ323" s="8"/>
      <c r="TAK323" s="8"/>
      <c r="TAL323" s="8"/>
      <c r="TAM323" s="8"/>
      <c r="TAN323" s="8"/>
      <c r="TAO323" s="8"/>
      <c r="TAP323" s="8"/>
      <c r="TAQ323" s="8"/>
      <c r="TAR323" s="8"/>
      <c r="TAS323" s="8"/>
      <c r="TAT323" s="8"/>
      <c r="TAU323" s="8"/>
      <c r="TAV323" s="8"/>
      <c r="TAW323" s="8"/>
      <c r="TAX323" s="8"/>
      <c r="TAY323" s="8"/>
      <c r="TAZ323" s="8"/>
      <c r="TBA323" s="8"/>
      <c r="TBB323" s="8"/>
      <c r="TBC323" s="8"/>
      <c r="TBD323" s="8"/>
      <c r="TBE323" s="8"/>
      <c r="TBF323" s="8"/>
      <c r="TBG323" s="8"/>
      <c r="TBH323" s="8"/>
      <c r="TBI323" s="8"/>
      <c r="TBJ323" s="8"/>
      <c r="TBK323" s="8"/>
      <c r="TBL323" s="8"/>
      <c r="TBM323" s="8"/>
      <c r="TBN323" s="8"/>
      <c r="TBO323" s="8"/>
      <c r="TBP323" s="8"/>
      <c r="TBQ323" s="8"/>
      <c r="TBR323" s="8"/>
      <c r="TBS323" s="8"/>
      <c r="TBT323" s="8"/>
      <c r="TBU323" s="8"/>
      <c r="TBV323" s="8"/>
      <c r="TBW323" s="8"/>
      <c r="TBX323" s="8"/>
      <c r="TBY323" s="8"/>
      <c r="TBZ323" s="8"/>
      <c r="TCA323" s="8"/>
      <c r="TCB323" s="8"/>
      <c r="TCC323" s="8"/>
      <c r="TCD323" s="8"/>
      <c r="TCE323" s="8"/>
      <c r="TCF323" s="8"/>
      <c r="TCG323" s="8"/>
      <c r="TCH323" s="8"/>
      <c r="TCI323" s="8"/>
      <c r="TCJ323" s="8"/>
      <c r="TCK323" s="8"/>
      <c r="TCL323" s="8"/>
      <c r="TCM323" s="8"/>
      <c r="TCN323" s="8"/>
      <c r="TCO323" s="8"/>
      <c r="TCP323" s="8"/>
      <c r="TCQ323" s="8"/>
      <c r="TCR323" s="8"/>
      <c r="TCS323" s="8"/>
      <c r="TCT323" s="8"/>
      <c r="TCU323" s="8"/>
      <c r="TCV323" s="8"/>
      <c r="TCW323" s="8"/>
      <c r="TCX323" s="8"/>
      <c r="TCY323" s="8"/>
      <c r="TCZ323" s="8"/>
      <c r="TDA323" s="8"/>
      <c r="TDB323" s="8"/>
      <c r="TDC323" s="8"/>
      <c r="TDD323" s="8"/>
      <c r="TDE323" s="8"/>
      <c r="TDF323" s="8"/>
      <c r="TDG323" s="8"/>
      <c r="TDH323" s="8"/>
      <c r="TDI323" s="8"/>
      <c r="TDJ323" s="8"/>
      <c r="TDK323" s="8"/>
      <c r="TDL323" s="8"/>
      <c r="TDM323" s="8"/>
      <c r="TDN323" s="8"/>
      <c r="TDO323" s="8"/>
      <c r="TDP323" s="8"/>
      <c r="TDQ323" s="8"/>
      <c r="TDR323" s="8"/>
      <c r="TDS323" s="8"/>
      <c r="TDT323" s="8"/>
      <c r="TDU323" s="8"/>
      <c r="TDV323" s="8"/>
      <c r="TDW323" s="8"/>
      <c r="TDX323" s="8"/>
      <c r="TDY323" s="8"/>
      <c r="TDZ323" s="8"/>
      <c r="TEA323" s="8"/>
      <c r="TEB323" s="8"/>
      <c r="TEC323" s="8"/>
      <c r="TED323" s="8"/>
      <c r="TEE323" s="8"/>
      <c r="TEF323" s="8"/>
      <c r="TEG323" s="8"/>
      <c r="TEH323" s="8"/>
      <c r="TEI323" s="8"/>
      <c r="TEJ323" s="8"/>
      <c r="TEK323" s="8"/>
      <c r="TEL323" s="8"/>
      <c r="TEM323" s="8"/>
      <c r="TEN323" s="8"/>
      <c r="TEO323" s="8"/>
      <c r="TEP323" s="8"/>
      <c r="TEQ323" s="8"/>
      <c r="TER323" s="8"/>
      <c r="TES323" s="8"/>
      <c r="TET323" s="8"/>
      <c r="TEU323" s="8"/>
      <c r="TEV323" s="8"/>
      <c r="TEW323" s="8"/>
      <c r="TEX323" s="8"/>
      <c r="TEY323" s="8"/>
      <c r="TEZ323" s="8"/>
      <c r="TFA323" s="8"/>
      <c r="TFB323" s="8"/>
      <c r="TFC323" s="8"/>
      <c r="TFD323" s="8"/>
      <c r="TFE323" s="8"/>
      <c r="TFF323" s="8"/>
      <c r="TFG323" s="8"/>
      <c r="TFH323" s="8"/>
      <c r="TFI323" s="8"/>
      <c r="TFJ323" s="8"/>
      <c r="TFK323" s="8"/>
      <c r="TFL323" s="8"/>
      <c r="TFM323" s="8"/>
      <c r="TFN323" s="8"/>
      <c r="TFO323" s="8"/>
      <c r="TFP323" s="8"/>
      <c r="TFQ323" s="8"/>
      <c r="TFR323" s="8"/>
      <c r="TFS323" s="8"/>
      <c r="TFT323" s="8"/>
      <c r="TFU323" s="8"/>
      <c r="TFV323" s="8"/>
      <c r="TFW323" s="8"/>
      <c r="TFX323" s="8"/>
      <c r="TFY323" s="8"/>
      <c r="TFZ323" s="8"/>
      <c r="TGA323" s="8"/>
      <c r="TGB323" s="8"/>
      <c r="TGC323" s="8"/>
      <c r="TGD323" s="8"/>
      <c r="TGE323" s="8"/>
      <c r="TGF323" s="8"/>
      <c r="TGG323" s="8"/>
      <c r="TGH323" s="8"/>
      <c r="TGI323" s="8"/>
      <c r="TGJ323" s="8"/>
      <c r="TGK323" s="8"/>
      <c r="TGL323" s="8"/>
      <c r="TGM323" s="8"/>
      <c r="TGN323" s="8"/>
      <c r="TGO323" s="8"/>
      <c r="TGP323" s="8"/>
      <c r="TGQ323" s="8"/>
      <c r="TGR323" s="8"/>
      <c r="TGS323" s="8"/>
      <c r="TGT323" s="8"/>
      <c r="TGU323" s="8"/>
      <c r="TGV323" s="8"/>
      <c r="TGW323" s="8"/>
      <c r="TGX323" s="8"/>
      <c r="TGY323" s="8"/>
      <c r="TGZ323" s="8"/>
      <c r="THA323" s="8"/>
      <c r="THB323" s="8"/>
      <c r="THC323" s="8"/>
      <c r="THD323" s="8"/>
      <c r="THE323" s="8"/>
      <c r="THF323" s="8"/>
      <c r="THG323" s="8"/>
      <c r="THH323" s="8"/>
      <c r="THI323" s="8"/>
      <c r="THJ323" s="8"/>
      <c r="THK323" s="8"/>
      <c r="THL323" s="8"/>
      <c r="THM323" s="8"/>
      <c r="THN323" s="8"/>
      <c r="THO323" s="8"/>
      <c r="THP323" s="8"/>
      <c r="THQ323" s="8"/>
      <c r="THR323" s="8"/>
      <c r="THS323" s="8"/>
      <c r="THT323" s="8"/>
      <c r="THU323" s="8"/>
      <c r="THV323" s="8"/>
      <c r="THW323" s="8"/>
      <c r="THX323" s="8"/>
      <c r="THY323" s="8"/>
      <c r="THZ323" s="8"/>
      <c r="TIA323" s="8"/>
      <c r="TIB323" s="8"/>
      <c r="TIC323" s="8"/>
      <c r="TID323" s="8"/>
      <c r="TIE323" s="8"/>
      <c r="TIF323" s="8"/>
      <c r="TIG323" s="8"/>
      <c r="TIH323" s="8"/>
      <c r="TII323" s="8"/>
      <c r="TIJ323" s="8"/>
      <c r="TIK323" s="8"/>
      <c r="TIL323" s="8"/>
      <c r="TIM323" s="8"/>
      <c r="TIN323" s="8"/>
      <c r="TIO323" s="8"/>
      <c r="TIP323" s="8"/>
      <c r="TIQ323" s="8"/>
      <c r="TIR323" s="8"/>
      <c r="TIS323" s="8"/>
      <c r="TIT323" s="8"/>
      <c r="TIU323" s="8"/>
      <c r="TIV323" s="8"/>
      <c r="TIW323" s="8"/>
      <c r="TIX323" s="8"/>
      <c r="TIY323" s="8"/>
      <c r="TIZ323" s="8"/>
      <c r="TJA323" s="8"/>
      <c r="TJB323" s="8"/>
      <c r="TJC323" s="8"/>
      <c r="TJD323" s="8"/>
      <c r="TJE323" s="8"/>
      <c r="TJF323" s="8"/>
      <c r="TJG323" s="8"/>
      <c r="TJH323" s="8"/>
      <c r="TJI323" s="8"/>
      <c r="TJJ323" s="8"/>
      <c r="TJK323" s="8"/>
      <c r="TJL323" s="8"/>
      <c r="TJM323" s="8"/>
      <c r="TJN323" s="8"/>
      <c r="TJO323" s="8"/>
      <c r="TJP323" s="8"/>
      <c r="TJQ323" s="8"/>
      <c r="TJR323" s="8"/>
      <c r="TJS323" s="8"/>
      <c r="TJT323" s="8"/>
      <c r="TJU323" s="8"/>
      <c r="TJV323" s="8"/>
      <c r="TJW323" s="8"/>
      <c r="TJX323" s="8"/>
      <c r="TJY323" s="8"/>
      <c r="TJZ323" s="8"/>
      <c r="TKA323" s="8"/>
      <c r="TKB323" s="8"/>
      <c r="TKC323" s="8"/>
      <c r="TKD323" s="8"/>
      <c r="TKE323" s="8"/>
      <c r="TKF323" s="8"/>
      <c r="TKG323" s="8"/>
      <c r="TKH323" s="8"/>
      <c r="TKI323" s="8"/>
      <c r="TKJ323" s="8"/>
      <c r="TKK323" s="8"/>
      <c r="TKL323" s="8"/>
      <c r="TKM323" s="8"/>
      <c r="TKN323" s="8"/>
      <c r="TKO323" s="8"/>
      <c r="TKP323" s="8"/>
      <c r="TKQ323" s="8"/>
      <c r="TKR323" s="8"/>
      <c r="TKS323" s="8"/>
      <c r="TKT323" s="8"/>
      <c r="TKU323" s="8"/>
      <c r="TKV323" s="8"/>
      <c r="TKW323" s="8"/>
      <c r="TKX323" s="8"/>
      <c r="TKY323" s="8"/>
      <c r="TKZ323" s="8"/>
      <c r="TLA323" s="8"/>
      <c r="TLB323" s="8"/>
      <c r="TLC323" s="8"/>
      <c r="TLD323" s="8"/>
      <c r="TLE323" s="8"/>
      <c r="TLF323" s="8"/>
      <c r="TLG323" s="8"/>
      <c r="TLH323" s="8"/>
      <c r="TLI323" s="8"/>
      <c r="TLJ323" s="8"/>
      <c r="TLK323" s="8"/>
      <c r="TLL323" s="8"/>
      <c r="TLM323" s="8"/>
      <c r="TLN323" s="8"/>
      <c r="TLO323" s="8"/>
      <c r="TLP323" s="8"/>
      <c r="TLQ323" s="8"/>
      <c r="TLR323" s="8"/>
      <c r="TLS323" s="8"/>
      <c r="TLT323" s="8"/>
      <c r="TLU323" s="8"/>
      <c r="TLV323" s="8"/>
      <c r="TLW323" s="8"/>
      <c r="TLX323" s="8"/>
      <c r="TLY323" s="8"/>
      <c r="TLZ323" s="8"/>
      <c r="TMA323" s="8"/>
      <c r="TMB323" s="8"/>
      <c r="TMC323" s="8"/>
      <c r="TMD323" s="8"/>
      <c r="TME323" s="8"/>
      <c r="TMF323" s="8"/>
      <c r="TMG323" s="8"/>
      <c r="TMH323" s="8"/>
      <c r="TMI323" s="8"/>
      <c r="TMJ323" s="8"/>
      <c r="TMK323" s="8"/>
      <c r="TML323" s="8"/>
      <c r="TMM323" s="8"/>
      <c r="TMN323" s="8"/>
      <c r="TMO323" s="8"/>
      <c r="TMP323" s="8"/>
      <c r="TMQ323" s="8"/>
      <c r="TMR323" s="8"/>
      <c r="TMS323" s="8"/>
      <c r="TMT323" s="8"/>
      <c r="TMU323" s="8"/>
      <c r="TMV323" s="8"/>
      <c r="TMW323" s="8"/>
      <c r="TMX323" s="8"/>
      <c r="TMY323" s="8"/>
      <c r="TMZ323" s="8"/>
      <c r="TNA323" s="8"/>
      <c r="TNB323" s="8"/>
      <c r="TNC323" s="8"/>
      <c r="TND323" s="8"/>
      <c r="TNE323" s="8"/>
      <c r="TNF323" s="8"/>
      <c r="TNG323" s="8"/>
      <c r="TNH323" s="8"/>
      <c r="TNI323" s="8"/>
      <c r="TNJ323" s="8"/>
      <c r="TNK323" s="8"/>
      <c r="TNL323" s="8"/>
      <c r="TNM323" s="8"/>
      <c r="TNN323" s="8"/>
      <c r="TNO323" s="8"/>
      <c r="TNP323" s="8"/>
      <c r="TNQ323" s="8"/>
      <c r="TNR323" s="8"/>
      <c r="TNS323" s="8"/>
      <c r="TNT323" s="8"/>
      <c r="TNU323" s="8"/>
      <c r="TNV323" s="8"/>
      <c r="TNW323" s="8"/>
      <c r="TNX323" s="8"/>
      <c r="TNY323" s="8"/>
      <c r="TNZ323" s="8"/>
      <c r="TOA323" s="8"/>
      <c r="TOB323" s="8"/>
      <c r="TOC323" s="8"/>
      <c r="TOD323" s="8"/>
      <c r="TOE323" s="8"/>
      <c r="TOF323" s="8"/>
      <c r="TOG323" s="8"/>
      <c r="TOH323" s="8"/>
      <c r="TOI323" s="8"/>
      <c r="TOJ323" s="8"/>
      <c r="TOK323" s="8"/>
      <c r="TOL323" s="8"/>
      <c r="TOM323" s="8"/>
      <c r="TON323" s="8"/>
      <c r="TOO323" s="8"/>
      <c r="TOP323" s="8"/>
      <c r="TOQ323" s="8"/>
      <c r="TOR323" s="8"/>
      <c r="TOS323" s="8"/>
      <c r="TOT323" s="8"/>
      <c r="TOU323" s="8"/>
      <c r="TOV323" s="8"/>
      <c r="TOW323" s="8"/>
      <c r="TOX323" s="8"/>
      <c r="TOY323" s="8"/>
      <c r="TOZ323" s="8"/>
      <c r="TPA323" s="8"/>
      <c r="TPB323" s="8"/>
      <c r="TPC323" s="8"/>
      <c r="TPD323" s="8"/>
      <c r="TPE323" s="8"/>
      <c r="TPF323" s="8"/>
      <c r="TPG323" s="8"/>
      <c r="TPH323" s="8"/>
      <c r="TPI323" s="8"/>
      <c r="TPJ323" s="8"/>
      <c r="TPK323" s="8"/>
      <c r="TPL323" s="8"/>
      <c r="TPM323" s="8"/>
      <c r="TPN323" s="8"/>
      <c r="TPO323" s="8"/>
      <c r="TPP323" s="8"/>
      <c r="TPQ323" s="8"/>
      <c r="TPR323" s="8"/>
      <c r="TPS323" s="8"/>
      <c r="TPT323" s="8"/>
      <c r="TPU323" s="8"/>
      <c r="TPV323" s="8"/>
      <c r="TPW323" s="8"/>
      <c r="TPX323" s="8"/>
      <c r="TPY323" s="8"/>
      <c r="TPZ323" s="8"/>
      <c r="TQA323" s="8"/>
      <c r="TQB323" s="8"/>
      <c r="TQC323" s="8"/>
      <c r="TQD323" s="8"/>
      <c r="TQE323" s="8"/>
      <c r="TQF323" s="8"/>
      <c r="TQG323" s="8"/>
      <c r="TQH323" s="8"/>
      <c r="TQI323" s="8"/>
      <c r="TQJ323" s="8"/>
      <c r="TQK323" s="8"/>
      <c r="TQL323" s="8"/>
      <c r="TQM323" s="8"/>
      <c r="TQN323" s="8"/>
      <c r="TQO323" s="8"/>
      <c r="TQP323" s="8"/>
      <c r="TQQ323" s="8"/>
      <c r="TQR323" s="8"/>
      <c r="TQS323" s="8"/>
      <c r="TQT323" s="8"/>
      <c r="TQU323" s="8"/>
      <c r="TQV323" s="8"/>
      <c r="TQW323" s="8"/>
      <c r="TQX323" s="8"/>
      <c r="TQY323" s="8"/>
      <c r="TQZ323" s="8"/>
      <c r="TRA323" s="8"/>
      <c r="TRB323" s="8"/>
      <c r="TRC323" s="8"/>
      <c r="TRD323" s="8"/>
      <c r="TRE323" s="8"/>
      <c r="TRF323" s="8"/>
      <c r="TRG323" s="8"/>
      <c r="TRH323" s="8"/>
      <c r="TRI323" s="8"/>
      <c r="TRJ323" s="8"/>
      <c r="TRK323" s="8"/>
      <c r="TRL323" s="8"/>
      <c r="TRM323" s="8"/>
      <c r="TRN323" s="8"/>
      <c r="TRO323" s="8"/>
      <c r="TRP323" s="8"/>
      <c r="TRQ323" s="8"/>
      <c r="TRR323" s="8"/>
      <c r="TRS323" s="8"/>
      <c r="TRT323" s="8"/>
      <c r="TRU323" s="8"/>
      <c r="TRV323" s="8"/>
      <c r="TRW323" s="8"/>
      <c r="TRX323" s="8"/>
      <c r="TRY323" s="8"/>
      <c r="TRZ323" s="8"/>
      <c r="TSA323" s="8"/>
      <c r="TSB323" s="8"/>
      <c r="TSC323" s="8"/>
      <c r="TSD323" s="8"/>
      <c r="TSE323" s="8"/>
      <c r="TSF323" s="8"/>
      <c r="TSG323" s="8"/>
      <c r="TSH323" s="8"/>
      <c r="TSI323" s="8"/>
      <c r="TSJ323" s="8"/>
      <c r="TSK323" s="8"/>
      <c r="TSL323" s="8"/>
      <c r="TSM323" s="8"/>
      <c r="TSN323" s="8"/>
      <c r="TSO323" s="8"/>
      <c r="TSP323" s="8"/>
      <c r="TSQ323" s="8"/>
      <c r="TSR323" s="8"/>
      <c r="TSS323" s="8"/>
      <c r="TST323" s="8"/>
      <c r="TSU323" s="8"/>
      <c r="TSV323" s="8"/>
      <c r="TSW323" s="8"/>
      <c r="TSX323" s="8"/>
      <c r="TSY323" s="8"/>
      <c r="TSZ323" s="8"/>
      <c r="TTA323" s="8"/>
      <c r="TTB323" s="8"/>
      <c r="TTC323" s="8"/>
      <c r="TTD323" s="8"/>
      <c r="TTE323" s="8"/>
      <c r="TTF323" s="8"/>
      <c r="TTG323" s="8"/>
      <c r="TTH323" s="8"/>
      <c r="TTI323" s="8"/>
      <c r="TTJ323" s="8"/>
      <c r="TTK323" s="8"/>
      <c r="TTL323" s="8"/>
      <c r="TTM323" s="8"/>
      <c r="TTN323" s="8"/>
      <c r="TTO323" s="8"/>
      <c r="TTP323" s="8"/>
      <c r="TTQ323" s="8"/>
      <c r="TTR323" s="8"/>
      <c r="TTS323" s="8"/>
      <c r="TTT323" s="8"/>
      <c r="TTU323" s="8"/>
      <c r="TTV323" s="8"/>
      <c r="TTW323" s="8"/>
      <c r="TTX323" s="8"/>
      <c r="TTY323" s="8"/>
      <c r="TTZ323" s="8"/>
      <c r="TUA323" s="8"/>
      <c r="TUB323" s="8"/>
      <c r="TUC323" s="8"/>
      <c r="TUD323" s="8"/>
      <c r="TUE323" s="8"/>
      <c r="TUF323" s="8"/>
      <c r="TUG323" s="8"/>
      <c r="TUH323" s="8"/>
      <c r="TUI323" s="8"/>
      <c r="TUJ323" s="8"/>
      <c r="TUK323" s="8"/>
      <c r="TUL323" s="8"/>
      <c r="TUM323" s="8"/>
      <c r="TUN323" s="8"/>
      <c r="TUO323" s="8"/>
      <c r="TUP323" s="8"/>
      <c r="TUQ323" s="8"/>
      <c r="TUR323" s="8"/>
      <c r="TUS323" s="8"/>
      <c r="TUT323" s="8"/>
      <c r="TUU323" s="8"/>
      <c r="TUV323" s="8"/>
      <c r="TUW323" s="8"/>
      <c r="TUX323" s="8"/>
      <c r="TUY323" s="8"/>
      <c r="TUZ323" s="8"/>
      <c r="TVA323" s="8"/>
      <c r="TVB323" s="8"/>
      <c r="TVC323" s="8"/>
      <c r="TVD323" s="8"/>
      <c r="TVE323" s="8"/>
      <c r="TVF323" s="8"/>
      <c r="TVG323" s="8"/>
      <c r="TVH323" s="8"/>
      <c r="TVI323" s="8"/>
      <c r="TVJ323" s="8"/>
      <c r="TVK323" s="8"/>
      <c r="TVL323" s="8"/>
      <c r="TVM323" s="8"/>
      <c r="TVN323" s="8"/>
      <c r="TVO323" s="8"/>
      <c r="TVP323" s="8"/>
      <c r="TVQ323" s="8"/>
      <c r="TVR323" s="8"/>
      <c r="TVS323" s="8"/>
      <c r="TVT323" s="8"/>
      <c r="TVU323" s="8"/>
      <c r="TVV323" s="8"/>
      <c r="TVW323" s="8"/>
      <c r="TVX323" s="8"/>
      <c r="TVY323" s="8"/>
      <c r="TVZ323" s="8"/>
      <c r="TWA323" s="8"/>
      <c r="TWB323" s="8"/>
      <c r="TWC323" s="8"/>
      <c r="TWD323" s="8"/>
      <c r="TWE323" s="8"/>
      <c r="TWF323" s="8"/>
      <c r="TWG323" s="8"/>
      <c r="TWH323" s="8"/>
      <c r="TWI323" s="8"/>
      <c r="TWJ323" s="8"/>
      <c r="TWK323" s="8"/>
      <c r="TWL323" s="8"/>
      <c r="TWM323" s="8"/>
      <c r="TWN323" s="8"/>
      <c r="TWO323" s="8"/>
      <c r="TWP323" s="8"/>
      <c r="TWQ323" s="8"/>
      <c r="TWR323" s="8"/>
      <c r="TWS323" s="8"/>
      <c r="TWT323" s="8"/>
      <c r="TWU323" s="8"/>
      <c r="TWV323" s="8"/>
      <c r="TWW323" s="8"/>
      <c r="TWX323" s="8"/>
      <c r="TWY323" s="8"/>
      <c r="TWZ323" s="8"/>
      <c r="TXA323" s="8"/>
      <c r="TXB323" s="8"/>
      <c r="TXC323" s="8"/>
      <c r="TXD323" s="8"/>
      <c r="TXE323" s="8"/>
      <c r="TXF323" s="8"/>
      <c r="TXG323" s="8"/>
      <c r="TXH323" s="8"/>
      <c r="TXI323" s="8"/>
      <c r="TXJ323" s="8"/>
      <c r="TXK323" s="8"/>
      <c r="TXL323" s="8"/>
      <c r="TXM323" s="8"/>
      <c r="TXN323" s="8"/>
      <c r="TXO323" s="8"/>
      <c r="TXP323" s="8"/>
      <c r="TXQ323" s="8"/>
      <c r="TXR323" s="8"/>
      <c r="TXS323" s="8"/>
      <c r="TXT323" s="8"/>
      <c r="TXU323" s="8"/>
      <c r="TXV323" s="8"/>
      <c r="TXW323" s="8"/>
      <c r="TXX323" s="8"/>
      <c r="TXY323" s="8"/>
      <c r="TXZ323" s="8"/>
      <c r="TYA323" s="8"/>
      <c r="TYB323" s="8"/>
      <c r="TYC323" s="8"/>
      <c r="TYD323" s="8"/>
      <c r="TYE323" s="8"/>
      <c r="TYF323" s="8"/>
      <c r="TYG323" s="8"/>
      <c r="TYH323" s="8"/>
      <c r="TYI323" s="8"/>
      <c r="TYJ323" s="8"/>
      <c r="TYK323" s="8"/>
      <c r="TYL323" s="8"/>
      <c r="TYM323" s="8"/>
      <c r="TYN323" s="8"/>
      <c r="TYO323" s="8"/>
      <c r="TYP323" s="8"/>
      <c r="TYQ323" s="8"/>
      <c r="TYR323" s="8"/>
      <c r="TYS323" s="8"/>
      <c r="TYT323" s="8"/>
      <c r="TYU323" s="8"/>
      <c r="TYV323" s="8"/>
      <c r="TYW323" s="8"/>
      <c r="TYX323" s="8"/>
      <c r="TYY323" s="8"/>
      <c r="TYZ323" s="8"/>
      <c r="TZA323" s="8"/>
      <c r="TZB323" s="8"/>
      <c r="TZC323" s="8"/>
      <c r="TZD323" s="8"/>
      <c r="TZE323" s="8"/>
      <c r="TZF323" s="8"/>
      <c r="TZG323" s="8"/>
      <c r="TZH323" s="8"/>
      <c r="TZI323" s="8"/>
      <c r="TZJ323" s="8"/>
      <c r="TZK323" s="8"/>
      <c r="TZL323" s="8"/>
      <c r="TZM323" s="8"/>
      <c r="TZN323" s="8"/>
      <c r="TZO323" s="8"/>
      <c r="TZP323" s="8"/>
      <c r="TZQ323" s="8"/>
      <c r="TZR323" s="8"/>
      <c r="TZS323" s="8"/>
      <c r="TZT323" s="8"/>
      <c r="TZU323" s="8"/>
      <c r="TZV323" s="8"/>
      <c r="TZW323" s="8"/>
      <c r="TZX323" s="8"/>
      <c r="TZY323" s="8"/>
      <c r="TZZ323" s="8"/>
      <c r="UAA323" s="8"/>
      <c r="UAB323" s="8"/>
      <c r="UAC323" s="8"/>
      <c r="UAD323" s="8"/>
      <c r="UAE323" s="8"/>
      <c r="UAF323" s="8"/>
      <c r="UAG323" s="8"/>
      <c r="UAH323" s="8"/>
      <c r="UAI323" s="8"/>
      <c r="UAJ323" s="8"/>
      <c r="UAK323" s="8"/>
      <c r="UAL323" s="8"/>
      <c r="UAM323" s="8"/>
      <c r="UAN323" s="8"/>
      <c r="UAO323" s="8"/>
      <c r="UAP323" s="8"/>
      <c r="UAQ323" s="8"/>
      <c r="UAR323" s="8"/>
      <c r="UAS323" s="8"/>
      <c r="UAT323" s="8"/>
      <c r="UAU323" s="8"/>
      <c r="UAV323" s="8"/>
      <c r="UAW323" s="8"/>
      <c r="UAX323" s="8"/>
      <c r="UAY323" s="8"/>
      <c r="UAZ323" s="8"/>
      <c r="UBA323" s="8"/>
      <c r="UBB323" s="8"/>
      <c r="UBC323" s="8"/>
      <c r="UBD323" s="8"/>
      <c r="UBE323" s="8"/>
      <c r="UBF323" s="8"/>
      <c r="UBG323" s="8"/>
      <c r="UBH323" s="8"/>
      <c r="UBI323" s="8"/>
      <c r="UBJ323" s="8"/>
      <c r="UBK323" s="8"/>
      <c r="UBL323" s="8"/>
      <c r="UBM323" s="8"/>
      <c r="UBN323" s="8"/>
      <c r="UBO323" s="8"/>
      <c r="UBP323" s="8"/>
      <c r="UBQ323" s="8"/>
      <c r="UBR323" s="8"/>
      <c r="UBS323" s="8"/>
      <c r="UBT323" s="8"/>
      <c r="UBU323" s="8"/>
      <c r="UBV323" s="8"/>
      <c r="UBW323" s="8"/>
      <c r="UBX323" s="8"/>
      <c r="UBY323" s="8"/>
      <c r="UBZ323" s="8"/>
      <c r="UCA323" s="8"/>
      <c r="UCB323" s="8"/>
      <c r="UCC323" s="8"/>
      <c r="UCD323" s="8"/>
      <c r="UCE323" s="8"/>
      <c r="UCF323" s="8"/>
      <c r="UCG323" s="8"/>
      <c r="UCH323" s="8"/>
      <c r="UCI323" s="8"/>
      <c r="UCJ323" s="8"/>
      <c r="UCK323" s="8"/>
      <c r="UCL323" s="8"/>
      <c r="UCM323" s="8"/>
      <c r="UCN323" s="8"/>
      <c r="UCO323" s="8"/>
      <c r="UCP323" s="8"/>
      <c r="UCQ323" s="8"/>
      <c r="UCR323" s="8"/>
      <c r="UCS323" s="8"/>
      <c r="UCT323" s="8"/>
      <c r="UCU323" s="8"/>
      <c r="UCV323" s="8"/>
      <c r="UCW323" s="8"/>
      <c r="UCX323" s="8"/>
      <c r="UCY323" s="8"/>
      <c r="UCZ323" s="8"/>
      <c r="UDA323" s="8"/>
      <c r="UDB323" s="8"/>
      <c r="UDC323" s="8"/>
      <c r="UDD323" s="8"/>
      <c r="UDE323" s="8"/>
      <c r="UDF323" s="8"/>
      <c r="UDG323" s="8"/>
      <c r="UDH323" s="8"/>
      <c r="UDI323" s="8"/>
      <c r="UDJ323" s="8"/>
      <c r="UDK323" s="8"/>
      <c r="UDL323" s="8"/>
      <c r="UDM323" s="8"/>
      <c r="UDN323" s="8"/>
      <c r="UDO323" s="8"/>
      <c r="UDP323" s="8"/>
      <c r="UDQ323" s="8"/>
      <c r="UDR323" s="8"/>
      <c r="UDS323" s="8"/>
      <c r="UDT323" s="8"/>
      <c r="UDU323" s="8"/>
      <c r="UDV323" s="8"/>
      <c r="UDW323" s="8"/>
      <c r="UDX323" s="8"/>
      <c r="UDY323" s="8"/>
      <c r="UDZ323" s="8"/>
      <c r="UEA323" s="8"/>
      <c r="UEB323" s="8"/>
      <c r="UEC323" s="8"/>
      <c r="UED323" s="8"/>
      <c r="UEE323" s="8"/>
      <c r="UEF323" s="8"/>
      <c r="UEG323" s="8"/>
      <c r="UEH323" s="8"/>
      <c r="UEI323" s="8"/>
      <c r="UEJ323" s="8"/>
      <c r="UEK323" s="8"/>
      <c r="UEL323" s="8"/>
      <c r="UEM323" s="8"/>
      <c r="UEN323" s="8"/>
      <c r="UEO323" s="8"/>
      <c r="UEP323" s="8"/>
      <c r="UEQ323" s="8"/>
      <c r="UER323" s="8"/>
      <c r="UES323" s="8"/>
      <c r="UET323" s="8"/>
      <c r="UEU323" s="8"/>
      <c r="UEV323" s="8"/>
      <c r="UEW323" s="8"/>
      <c r="UEX323" s="8"/>
      <c r="UEY323" s="8"/>
      <c r="UEZ323" s="8"/>
      <c r="UFA323" s="8"/>
      <c r="UFB323" s="8"/>
      <c r="UFC323" s="8"/>
      <c r="UFD323" s="8"/>
      <c r="UFE323" s="8"/>
      <c r="UFF323" s="8"/>
      <c r="UFG323" s="8"/>
      <c r="UFH323" s="8"/>
      <c r="UFI323" s="8"/>
      <c r="UFJ323" s="8"/>
      <c r="UFK323" s="8"/>
      <c r="UFL323" s="8"/>
      <c r="UFM323" s="8"/>
      <c r="UFN323" s="8"/>
      <c r="UFO323" s="8"/>
      <c r="UFP323" s="8"/>
      <c r="UFQ323" s="8"/>
      <c r="UFR323" s="8"/>
      <c r="UFS323" s="8"/>
      <c r="UFT323" s="8"/>
      <c r="UFU323" s="8"/>
      <c r="UFV323" s="8"/>
      <c r="UFW323" s="8"/>
      <c r="UFX323" s="8"/>
      <c r="UFY323" s="8"/>
      <c r="UFZ323" s="8"/>
      <c r="UGA323" s="8"/>
      <c r="UGB323" s="8"/>
      <c r="UGC323" s="8"/>
      <c r="UGD323" s="8"/>
      <c r="UGE323" s="8"/>
      <c r="UGF323" s="8"/>
      <c r="UGG323" s="8"/>
      <c r="UGH323" s="8"/>
      <c r="UGI323" s="8"/>
      <c r="UGJ323" s="8"/>
      <c r="UGK323" s="8"/>
      <c r="UGL323" s="8"/>
      <c r="UGM323" s="8"/>
      <c r="UGN323" s="8"/>
      <c r="UGO323" s="8"/>
      <c r="UGP323" s="8"/>
      <c r="UGQ323" s="8"/>
      <c r="UGR323" s="8"/>
      <c r="UGS323" s="8"/>
      <c r="UGT323" s="8"/>
      <c r="UGU323" s="8"/>
      <c r="UGV323" s="8"/>
      <c r="UGW323" s="8"/>
      <c r="UGX323" s="8"/>
      <c r="UGY323" s="8"/>
      <c r="UGZ323" s="8"/>
      <c r="UHA323" s="8"/>
      <c r="UHB323" s="8"/>
      <c r="UHC323" s="8"/>
      <c r="UHD323" s="8"/>
      <c r="UHE323" s="8"/>
      <c r="UHF323" s="8"/>
      <c r="UHG323" s="8"/>
      <c r="UHH323" s="8"/>
      <c r="UHI323" s="8"/>
      <c r="UHJ323" s="8"/>
      <c r="UHK323" s="8"/>
      <c r="UHL323" s="8"/>
      <c r="UHM323" s="8"/>
      <c r="UHN323" s="8"/>
      <c r="UHO323" s="8"/>
      <c r="UHP323" s="8"/>
      <c r="UHQ323" s="8"/>
      <c r="UHR323" s="8"/>
      <c r="UHS323" s="8"/>
      <c r="UHT323" s="8"/>
      <c r="UHU323" s="8"/>
      <c r="UHV323" s="8"/>
      <c r="UHW323" s="8"/>
      <c r="UHX323" s="8"/>
      <c r="UHY323" s="8"/>
      <c r="UHZ323" s="8"/>
      <c r="UIA323" s="8"/>
      <c r="UIB323" s="8"/>
      <c r="UIC323" s="8"/>
      <c r="UID323" s="8"/>
      <c r="UIE323" s="8"/>
      <c r="UIF323" s="8"/>
      <c r="UIG323" s="8"/>
      <c r="UIH323" s="8"/>
      <c r="UII323" s="8"/>
      <c r="UIJ323" s="8"/>
      <c r="UIK323" s="8"/>
      <c r="UIL323" s="8"/>
      <c r="UIM323" s="8"/>
      <c r="UIN323" s="8"/>
      <c r="UIO323" s="8"/>
      <c r="UIP323" s="8"/>
      <c r="UIQ323" s="8"/>
      <c r="UIR323" s="8"/>
      <c r="UIS323" s="8"/>
      <c r="UIT323" s="8"/>
      <c r="UIU323" s="8"/>
      <c r="UIV323" s="8"/>
      <c r="UIW323" s="8"/>
      <c r="UIX323" s="8"/>
      <c r="UIY323" s="8"/>
      <c r="UIZ323" s="8"/>
      <c r="UJA323" s="8"/>
      <c r="UJB323" s="8"/>
      <c r="UJC323" s="8"/>
      <c r="UJD323" s="8"/>
      <c r="UJE323" s="8"/>
      <c r="UJF323" s="8"/>
      <c r="UJG323" s="8"/>
      <c r="UJH323" s="8"/>
      <c r="UJI323" s="8"/>
      <c r="UJJ323" s="8"/>
      <c r="UJK323" s="8"/>
      <c r="UJL323" s="8"/>
      <c r="UJM323" s="8"/>
      <c r="UJN323" s="8"/>
      <c r="UJO323" s="8"/>
      <c r="UJP323" s="8"/>
      <c r="UJQ323" s="8"/>
      <c r="UJR323" s="8"/>
      <c r="UJS323" s="8"/>
      <c r="UJT323" s="8"/>
      <c r="UJU323" s="8"/>
      <c r="UJV323" s="8"/>
      <c r="UJW323" s="8"/>
      <c r="UJX323" s="8"/>
      <c r="UJY323" s="8"/>
      <c r="UJZ323" s="8"/>
      <c r="UKA323" s="8"/>
      <c r="UKB323" s="8"/>
      <c r="UKC323" s="8"/>
      <c r="UKD323" s="8"/>
      <c r="UKE323" s="8"/>
      <c r="UKF323" s="8"/>
      <c r="UKG323" s="8"/>
      <c r="UKH323" s="8"/>
      <c r="UKI323" s="8"/>
      <c r="UKJ323" s="8"/>
      <c r="UKK323" s="8"/>
      <c r="UKL323" s="8"/>
      <c r="UKM323" s="8"/>
      <c r="UKN323" s="8"/>
      <c r="UKO323" s="8"/>
      <c r="UKP323" s="8"/>
      <c r="UKQ323" s="8"/>
      <c r="UKR323" s="8"/>
      <c r="UKS323" s="8"/>
      <c r="UKT323" s="8"/>
      <c r="UKU323" s="8"/>
      <c r="UKV323" s="8"/>
      <c r="UKW323" s="8"/>
      <c r="UKX323" s="8"/>
      <c r="UKY323" s="8"/>
      <c r="UKZ323" s="8"/>
      <c r="ULA323" s="8"/>
      <c r="ULB323" s="8"/>
      <c r="ULC323" s="8"/>
      <c r="ULD323" s="8"/>
      <c r="ULE323" s="8"/>
      <c r="ULF323" s="8"/>
      <c r="ULG323" s="8"/>
      <c r="ULH323" s="8"/>
      <c r="ULI323" s="8"/>
      <c r="ULJ323" s="8"/>
      <c r="ULK323" s="8"/>
      <c r="ULL323" s="8"/>
      <c r="ULM323" s="8"/>
      <c r="ULN323" s="8"/>
      <c r="ULO323" s="8"/>
      <c r="ULP323" s="8"/>
      <c r="ULQ323" s="8"/>
      <c r="ULR323" s="8"/>
      <c r="ULS323" s="8"/>
      <c r="ULT323" s="8"/>
      <c r="ULU323" s="8"/>
      <c r="ULV323" s="8"/>
      <c r="ULW323" s="8"/>
      <c r="ULX323" s="8"/>
      <c r="ULY323" s="8"/>
      <c r="ULZ323" s="8"/>
      <c r="UMA323" s="8"/>
      <c r="UMB323" s="8"/>
      <c r="UMC323" s="8"/>
      <c r="UMD323" s="8"/>
      <c r="UME323" s="8"/>
      <c r="UMF323" s="8"/>
      <c r="UMG323" s="8"/>
      <c r="UMH323" s="8"/>
      <c r="UMI323" s="8"/>
      <c r="UMJ323" s="8"/>
      <c r="UMK323" s="8"/>
      <c r="UML323" s="8"/>
      <c r="UMM323" s="8"/>
      <c r="UMN323" s="8"/>
      <c r="UMO323" s="8"/>
      <c r="UMP323" s="8"/>
      <c r="UMQ323" s="8"/>
      <c r="UMR323" s="8"/>
      <c r="UMS323" s="8"/>
      <c r="UMT323" s="8"/>
      <c r="UMU323" s="8"/>
      <c r="UMV323" s="8"/>
      <c r="UMW323" s="8"/>
      <c r="UMX323" s="8"/>
      <c r="UMY323" s="8"/>
      <c r="UMZ323" s="8"/>
      <c r="UNA323" s="8"/>
      <c r="UNB323" s="8"/>
      <c r="UNC323" s="8"/>
      <c r="UND323" s="8"/>
      <c r="UNE323" s="8"/>
      <c r="UNF323" s="8"/>
      <c r="UNG323" s="8"/>
      <c r="UNH323" s="8"/>
      <c r="UNI323" s="8"/>
      <c r="UNJ323" s="8"/>
      <c r="UNK323" s="8"/>
      <c r="UNL323" s="8"/>
      <c r="UNM323" s="8"/>
      <c r="UNN323" s="8"/>
      <c r="UNO323" s="8"/>
      <c r="UNP323" s="8"/>
      <c r="UNQ323" s="8"/>
      <c r="UNR323" s="8"/>
      <c r="UNS323" s="8"/>
      <c r="UNT323" s="8"/>
      <c r="UNU323" s="8"/>
      <c r="UNV323" s="8"/>
      <c r="UNW323" s="8"/>
      <c r="UNX323" s="8"/>
      <c r="UNY323" s="8"/>
      <c r="UNZ323" s="8"/>
      <c r="UOA323" s="8"/>
      <c r="UOB323" s="8"/>
      <c r="UOC323" s="8"/>
      <c r="UOD323" s="8"/>
      <c r="UOE323" s="8"/>
      <c r="UOF323" s="8"/>
      <c r="UOG323" s="8"/>
      <c r="UOH323" s="8"/>
      <c r="UOI323" s="8"/>
      <c r="UOJ323" s="8"/>
      <c r="UOK323" s="8"/>
      <c r="UOL323" s="8"/>
      <c r="UOM323" s="8"/>
      <c r="UON323" s="8"/>
      <c r="UOO323" s="8"/>
      <c r="UOP323" s="8"/>
      <c r="UOQ323" s="8"/>
      <c r="UOR323" s="8"/>
      <c r="UOS323" s="8"/>
      <c r="UOT323" s="8"/>
      <c r="UOU323" s="8"/>
      <c r="UOV323" s="8"/>
      <c r="UOW323" s="8"/>
      <c r="UOX323" s="8"/>
      <c r="UOY323" s="8"/>
      <c r="UOZ323" s="8"/>
      <c r="UPA323" s="8"/>
      <c r="UPB323" s="8"/>
      <c r="UPC323" s="8"/>
      <c r="UPD323" s="8"/>
      <c r="UPE323" s="8"/>
      <c r="UPF323" s="8"/>
      <c r="UPG323" s="8"/>
      <c r="UPH323" s="8"/>
      <c r="UPI323" s="8"/>
      <c r="UPJ323" s="8"/>
      <c r="UPK323" s="8"/>
      <c r="UPL323" s="8"/>
      <c r="UPM323" s="8"/>
      <c r="UPN323" s="8"/>
      <c r="UPO323" s="8"/>
      <c r="UPP323" s="8"/>
      <c r="UPQ323" s="8"/>
      <c r="UPR323" s="8"/>
      <c r="UPS323" s="8"/>
      <c r="UPT323" s="8"/>
      <c r="UPU323" s="8"/>
      <c r="UPV323" s="8"/>
      <c r="UPW323" s="8"/>
      <c r="UPX323" s="8"/>
      <c r="UPY323" s="8"/>
      <c r="UPZ323" s="8"/>
      <c r="UQA323" s="8"/>
      <c r="UQB323" s="8"/>
      <c r="UQC323" s="8"/>
      <c r="UQD323" s="8"/>
      <c r="UQE323" s="8"/>
      <c r="UQF323" s="8"/>
      <c r="UQG323" s="8"/>
      <c r="UQH323" s="8"/>
      <c r="UQI323" s="8"/>
      <c r="UQJ323" s="8"/>
      <c r="UQK323" s="8"/>
      <c r="UQL323" s="8"/>
      <c r="UQM323" s="8"/>
      <c r="UQN323" s="8"/>
      <c r="UQO323" s="8"/>
      <c r="UQP323" s="8"/>
      <c r="UQQ323" s="8"/>
      <c r="UQR323" s="8"/>
      <c r="UQS323" s="8"/>
      <c r="UQT323" s="8"/>
      <c r="UQU323" s="8"/>
      <c r="UQV323" s="8"/>
      <c r="UQW323" s="8"/>
      <c r="UQX323" s="8"/>
      <c r="UQY323" s="8"/>
      <c r="UQZ323" s="8"/>
      <c r="URA323" s="8"/>
      <c r="URB323" s="8"/>
      <c r="URC323" s="8"/>
      <c r="URD323" s="8"/>
      <c r="URE323" s="8"/>
      <c r="URF323" s="8"/>
      <c r="URG323" s="8"/>
      <c r="URH323" s="8"/>
      <c r="URI323" s="8"/>
      <c r="URJ323" s="8"/>
      <c r="URK323" s="8"/>
      <c r="URL323" s="8"/>
      <c r="URM323" s="8"/>
      <c r="URN323" s="8"/>
      <c r="URO323" s="8"/>
      <c r="URP323" s="8"/>
      <c r="URQ323" s="8"/>
      <c r="URR323" s="8"/>
      <c r="URS323" s="8"/>
      <c r="URT323" s="8"/>
      <c r="URU323" s="8"/>
      <c r="URV323" s="8"/>
      <c r="URW323" s="8"/>
      <c r="URX323" s="8"/>
      <c r="URY323" s="8"/>
      <c r="URZ323" s="8"/>
      <c r="USA323" s="8"/>
      <c r="USB323" s="8"/>
      <c r="USC323" s="8"/>
      <c r="USD323" s="8"/>
      <c r="USE323" s="8"/>
      <c r="USF323" s="8"/>
      <c r="USG323" s="8"/>
      <c r="USH323" s="8"/>
      <c r="USI323" s="8"/>
      <c r="USJ323" s="8"/>
      <c r="USK323" s="8"/>
      <c r="USL323" s="8"/>
      <c r="USM323" s="8"/>
      <c r="USN323" s="8"/>
      <c r="USO323" s="8"/>
      <c r="USP323" s="8"/>
      <c r="USQ323" s="8"/>
      <c r="USR323" s="8"/>
      <c r="USS323" s="8"/>
      <c r="UST323" s="8"/>
      <c r="USU323" s="8"/>
      <c r="USV323" s="8"/>
      <c r="USW323" s="8"/>
      <c r="USX323" s="8"/>
      <c r="USY323" s="8"/>
      <c r="USZ323" s="8"/>
      <c r="UTA323" s="8"/>
      <c r="UTB323" s="8"/>
      <c r="UTC323" s="8"/>
      <c r="UTD323" s="8"/>
      <c r="UTE323" s="8"/>
      <c r="UTF323" s="8"/>
      <c r="UTG323" s="8"/>
      <c r="UTH323" s="8"/>
      <c r="UTI323" s="8"/>
      <c r="UTJ323" s="8"/>
      <c r="UTK323" s="8"/>
      <c r="UTL323" s="8"/>
      <c r="UTM323" s="8"/>
      <c r="UTN323" s="8"/>
      <c r="UTO323" s="8"/>
      <c r="UTP323" s="8"/>
      <c r="UTQ323" s="8"/>
      <c r="UTR323" s="8"/>
      <c r="UTS323" s="8"/>
      <c r="UTT323" s="8"/>
      <c r="UTU323" s="8"/>
      <c r="UTV323" s="8"/>
      <c r="UTW323" s="8"/>
      <c r="UTX323" s="8"/>
      <c r="UTY323" s="8"/>
      <c r="UTZ323" s="8"/>
      <c r="UUA323" s="8"/>
      <c r="UUB323" s="8"/>
      <c r="UUC323" s="8"/>
      <c r="UUD323" s="8"/>
      <c r="UUE323" s="8"/>
      <c r="UUF323" s="8"/>
      <c r="UUG323" s="8"/>
      <c r="UUH323" s="8"/>
      <c r="UUI323" s="8"/>
      <c r="UUJ323" s="8"/>
      <c r="UUK323" s="8"/>
      <c r="UUL323" s="8"/>
      <c r="UUM323" s="8"/>
      <c r="UUN323" s="8"/>
      <c r="UUO323" s="8"/>
      <c r="UUP323" s="8"/>
      <c r="UUQ323" s="8"/>
      <c r="UUR323" s="8"/>
      <c r="UUS323" s="8"/>
      <c r="UUT323" s="8"/>
      <c r="UUU323" s="8"/>
      <c r="UUV323" s="8"/>
      <c r="UUW323" s="8"/>
      <c r="UUX323" s="8"/>
      <c r="UUY323" s="8"/>
      <c r="UUZ323" s="8"/>
      <c r="UVA323" s="8"/>
      <c r="UVB323" s="8"/>
      <c r="UVC323" s="8"/>
      <c r="UVD323" s="8"/>
      <c r="UVE323" s="8"/>
      <c r="UVF323" s="8"/>
      <c r="UVG323" s="8"/>
      <c r="UVH323" s="8"/>
      <c r="UVI323" s="8"/>
      <c r="UVJ323" s="8"/>
      <c r="UVK323" s="8"/>
      <c r="UVL323" s="8"/>
      <c r="UVM323" s="8"/>
      <c r="UVN323" s="8"/>
      <c r="UVO323" s="8"/>
      <c r="UVP323" s="8"/>
      <c r="UVQ323" s="8"/>
      <c r="UVR323" s="8"/>
      <c r="UVS323" s="8"/>
      <c r="UVT323" s="8"/>
      <c r="UVU323" s="8"/>
      <c r="UVV323" s="8"/>
      <c r="UVW323" s="8"/>
      <c r="UVX323" s="8"/>
      <c r="UVY323" s="8"/>
      <c r="UVZ323" s="8"/>
      <c r="UWA323" s="8"/>
      <c r="UWB323" s="8"/>
      <c r="UWC323" s="8"/>
      <c r="UWD323" s="8"/>
      <c r="UWE323" s="8"/>
      <c r="UWF323" s="8"/>
      <c r="UWG323" s="8"/>
      <c r="UWH323" s="8"/>
      <c r="UWI323" s="8"/>
      <c r="UWJ323" s="8"/>
      <c r="UWK323" s="8"/>
      <c r="UWL323" s="8"/>
      <c r="UWM323" s="8"/>
      <c r="UWN323" s="8"/>
      <c r="UWO323" s="8"/>
      <c r="UWP323" s="8"/>
      <c r="UWQ323" s="8"/>
      <c r="UWR323" s="8"/>
      <c r="UWS323" s="8"/>
      <c r="UWT323" s="8"/>
      <c r="UWU323" s="8"/>
      <c r="UWV323" s="8"/>
      <c r="UWW323" s="8"/>
      <c r="UWX323" s="8"/>
      <c r="UWY323" s="8"/>
      <c r="UWZ323" s="8"/>
      <c r="UXA323" s="8"/>
      <c r="UXB323" s="8"/>
      <c r="UXC323" s="8"/>
      <c r="UXD323" s="8"/>
      <c r="UXE323" s="8"/>
      <c r="UXF323" s="8"/>
      <c r="UXG323" s="8"/>
      <c r="UXH323" s="8"/>
      <c r="UXI323" s="8"/>
      <c r="UXJ323" s="8"/>
      <c r="UXK323" s="8"/>
      <c r="UXL323" s="8"/>
      <c r="UXM323" s="8"/>
      <c r="UXN323" s="8"/>
      <c r="UXO323" s="8"/>
      <c r="UXP323" s="8"/>
      <c r="UXQ323" s="8"/>
      <c r="UXR323" s="8"/>
      <c r="UXS323" s="8"/>
      <c r="UXT323" s="8"/>
      <c r="UXU323" s="8"/>
      <c r="UXV323" s="8"/>
      <c r="UXW323" s="8"/>
      <c r="UXX323" s="8"/>
      <c r="UXY323" s="8"/>
      <c r="UXZ323" s="8"/>
      <c r="UYA323" s="8"/>
      <c r="UYB323" s="8"/>
      <c r="UYC323" s="8"/>
      <c r="UYD323" s="8"/>
      <c r="UYE323" s="8"/>
      <c r="UYF323" s="8"/>
      <c r="UYG323" s="8"/>
      <c r="UYH323" s="8"/>
      <c r="UYI323" s="8"/>
      <c r="UYJ323" s="8"/>
      <c r="UYK323" s="8"/>
      <c r="UYL323" s="8"/>
      <c r="UYM323" s="8"/>
      <c r="UYN323" s="8"/>
      <c r="UYO323" s="8"/>
      <c r="UYP323" s="8"/>
      <c r="UYQ323" s="8"/>
      <c r="UYR323" s="8"/>
      <c r="UYS323" s="8"/>
      <c r="UYT323" s="8"/>
      <c r="UYU323" s="8"/>
      <c r="UYV323" s="8"/>
      <c r="UYW323" s="8"/>
      <c r="UYX323" s="8"/>
      <c r="UYY323" s="8"/>
      <c r="UYZ323" s="8"/>
      <c r="UZA323" s="8"/>
      <c r="UZB323" s="8"/>
      <c r="UZC323" s="8"/>
      <c r="UZD323" s="8"/>
      <c r="UZE323" s="8"/>
      <c r="UZF323" s="8"/>
      <c r="UZG323" s="8"/>
      <c r="UZH323" s="8"/>
      <c r="UZI323" s="8"/>
      <c r="UZJ323" s="8"/>
      <c r="UZK323" s="8"/>
      <c r="UZL323" s="8"/>
      <c r="UZM323" s="8"/>
      <c r="UZN323" s="8"/>
      <c r="UZO323" s="8"/>
      <c r="UZP323" s="8"/>
      <c r="UZQ323" s="8"/>
      <c r="UZR323" s="8"/>
      <c r="UZS323" s="8"/>
      <c r="UZT323" s="8"/>
      <c r="UZU323" s="8"/>
      <c r="UZV323" s="8"/>
      <c r="UZW323" s="8"/>
      <c r="UZX323" s="8"/>
      <c r="UZY323" s="8"/>
      <c r="UZZ323" s="8"/>
      <c r="VAA323" s="8"/>
      <c r="VAB323" s="8"/>
      <c r="VAC323" s="8"/>
      <c r="VAD323" s="8"/>
      <c r="VAE323" s="8"/>
      <c r="VAF323" s="8"/>
      <c r="VAG323" s="8"/>
      <c r="VAH323" s="8"/>
      <c r="VAI323" s="8"/>
      <c r="VAJ323" s="8"/>
      <c r="VAK323" s="8"/>
      <c r="VAL323" s="8"/>
      <c r="VAM323" s="8"/>
      <c r="VAN323" s="8"/>
      <c r="VAO323" s="8"/>
      <c r="VAP323" s="8"/>
      <c r="VAQ323" s="8"/>
      <c r="VAR323" s="8"/>
      <c r="VAS323" s="8"/>
      <c r="VAT323" s="8"/>
      <c r="VAU323" s="8"/>
      <c r="VAV323" s="8"/>
      <c r="VAW323" s="8"/>
      <c r="VAX323" s="8"/>
      <c r="VAY323" s="8"/>
      <c r="VAZ323" s="8"/>
      <c r="VBA323" s="8"/>
      <c r="VBB323" s="8"/>
      <c r="VBC323" s="8"/>
      <c r="VBD323" s="8"/>
      <c r="VBE323" s="8"/>
      <c r="VBF323" s="8"/>
      <c r="VBG323" s="8"/>
      <c r="VBH323" s="8"/>
      <c r="VBI323" s="8"/>
      <c r="VBJ323" s="8"/>
      <c r="VBK323" s="8"/>
      <c r="VBL323" s="8"/>
      <c r="VBM323" s="8"/>
      <c r="VBN323" s="8"/>
      <c r="VBO323" s="8"/>
      <c r="VBP323" s="8"/>
      <c r="VBQ323" s="8"/>
      <c r="VBR323" s="8"/>
      <c r="VBS323" s="8"/>
      <c r="VBT323" s="8"/>
      <c r="VBU323" s="8"/>
      <c r="VBV323" s="8"/>
      <c r="VBW323" s="8"/>
      <c r="VBX323" s="8"/>
      <c r="VBY323" s="8"/>
      <c r="VBZ323" s="8"/>
      <c r="VCA323" s="8"/>
      <c r="VCB323" s="8"/>
      <c r="VCC323" s="8"/>
      <c r="VCD323" s="8"/>
      <c r="VCE323" s="8"/>
      <c r="VCF323" s="8"/>
      <c r="VCG323" s="8"/>
      <c r="VCH323" s="8"/>
      <c r="VCI323" s="8"/>
      <c r="VCJ323" s="8"/>
      <c r="VCK323" s="8"/>
      <c r="VCL323" s="8"/>
      <c r="VCM323" s="8"/>
      <c r="VCN323" s="8"/>
      <c r="VCO323" s="8"/>
      <c r="VCP323" s="8"/>
      <c r="VCQ323" s="8"/>
      <c r="VCR323" s="8"/>
      <c r="VCS323" s="8"/>
      <c r="VCT323" s="8"/>
      <c r="VCU323" s="8"/>
      <c r="VCV323" s="8"/>
      <c r="VCW323" s="8"/>
      <c r="VCX323" s="8"/>
      <c r="VCY323" s="8"/>
      <c r="VCZ323" s="8"/>
      <c r="VDA323" s="8"/>
      <c r="VDB323" s="8"/>
      <c r="VDC323" s="8"/>
      <c r="VDD323" s="8"/>
      <c r="VDE323" s="8"/>
      <c r="VDF323" s="8"/>
      <c r="VDG323" s="8"/>
      <c r="VDH323" s="8"/>
      <c r="VDI323" s="8"/>
      <c r="VDJ323" s="8"/>
      <c r="VDK323" s="8"/>
      <c r="VDL323" s="8"/>
      <c r="VDM323" s="8"/>
      <c r="VDN323" s="8"/>
      <c r="VDO323" s="8"/>
      <c r="VDP323" s="8"/>
      <c r="VDQ323" s="8"/>
      <c r="VDR323" s="8"/>
      <c r="VDS323" s="8"/>
      <c r="VDT323" s="8"/>
      <c r="VDU323" s="8"/>
      <c r="VDV323" s="8"/>
      <c r="VDW323" s="8"/>
      <c r="VDX323" s="8"/>
      <c r="VDY323" s="8"/>
      <c r="VDZ323" s="8"/>
      <c r="VEA323" s="8"/>
      <c r="VEB323" s="8"/>
      <c r="VEC323" s="8"/>
      <c r="VED323" s="8"/>
      <c r="VEE323" s="8"/>
      <c r="VEF323" s="8"/>
      <c r="VEG323" s="8"/>
      <c r="VEH323" s="8"/>
      <c r="VEI323" s="8"/>
      <c r="VEJ323" s="8"/>
      <c r="VEK323" s="8"/>
      <c r="VEL323" s="8"/>
      <c r="VEM323" s="8"/>
      <c r="VEN323" s="8"/>
      <c r="VEO323" s="8"/>
      <c r="VEP323" s="8"/>
      <c r="VEQ323" s="8"/>
      <c r="VER323" s="8"/>
      <c r="VES323" s="8"/>
      <c r="VET323" s="8"/>
      <c r="VEU323" s="8"/>
      <c r="VEV323" s="8"/>
      <c r="VEW323" s="8"/>
      <c r="VEX323" s="8"/>
      <c r="VEY323" s="8"/>
      <c r="VEZ323" s="8"/>
      <c r="VFA323" s="8"/>
      <c r="VFB323" s="8"/>
      <c r="VFC323" s="8"/>
      <c r="VFD323" s="8"/>
      <c r="VFE323" s="8"/>
      <c r="VFF323" s="8"/>
      <c r="VFG323" s="8"/>
      <c r="VFH323" s="8"/>
      <c r="VFI323" s="8"/>
      <c r="VFJ323" s="8"/>
      <c r="VFK323" s="8"/>
      <c r="VFL323" s="8"/>
      <c r="VFM323" s="8"/>
      <c r="VFN323" s="8"/>
      <c r="VFO323" s="8"/>
      <c r="VFP323" s="8"/>
      <c r="VFQ323" s="8"/>
      <c r="VFR323" s="8"/>
      <c r="VFS323" s="8"/>
      <c r="VFT323" s="8"/>
      <c r="VFU323" s="8"/>
      <c r="VFV323" s="8"/>
      <c r="VFW323" s="8"/>
      <c r="VFX323" s="8"/>
      <c r="VFY323" s="8"/>
      <c r="VFZ323" s="8"/>
      <c r="VGA323" s="8"/>
      <c r="VGB323" s="8"/>
      <c r="VGC323" s="8"/>
      <c r="VGD323" s="8"/>
      <c r="VGE323" s="8"/>
      <c r="VGF323" s="8"/>
      <c r="VGG323" s="8"/>
      <c r="VGH323" s="8"/>
      <c r="VGI323" s="8"/>
      <c r="VGJ323" s="8"/>
      <c r="VGK323" s="8"/>
      <c r="VGL323" s="8"/>
      <c r="VGM323" s="8"/>
      <c r="VGN323" s="8"/>
      <c r="VGO323" s="8"/>
      <c r="VGP323" s="8"/>
      <c r="VGQ323" s="8"/>
      <c r="VGR323" s="8"/>
      <c r="VGS323" s="8"/>
      <c r="VGT323" s="8"/>
      <c r="VGU323" s="8"/>
      <c r="VGV323" s="8"/>
      <c r="VGW323" s="8"/>
      <c r="VGX323" s="8"/>
      <c r="VGY323" s="8"/>
      <c r="VGZ323" s="8"/>
      <c r="VHA323" s="8"/>
      <c r="VHB323" s="8"/>
      <c r="VHC323" s="8"/>
      <c r="VHD323" s="8"/>
      <c r="VHE323" s="8"/>
      <c r="VHF323" s="8"/>
      <c r="VHG323" s="8"/>
      <c r="VHH323" s="8"/>
      <c r="VHI323" s="8"/>
      <c r="VHJ323" s="8"/>
      <c r="VHK323" s="8"/>
      <c r="VHL323" s="8"/>
      <c r="VHM323" s="8"/>
      <c r="VHN323" s="8"/>
      <c r="VHO323" s="8"/>
      <c r="VHP323" s="8"/>
      <c r="VHQ323" s="8"/>
      <c r="VHR323" s="8"/>
      <c r="VHS323" s="8"/>
      <c r="VHT323" s="8"/>
      <c r="VHU323" s="8"/>
      <c r="VHV323" s="8"/>
      <c r="VHW323" s="8"/>
      <c r="VHX323" s="8"/>
      <c r="VHY323" s="8"/>
      <c r="VHZ323" s="8"/>
      <c r="VIA323" s="8"/>
      <c r="VIB323" s="8"/>
      <c r="VIC323" s="8"/>
      <c r="VID323" s="8"/>
      <c r="VIE323" s="8"/>
      <c r="VIF323" s="8"/>
      <c r="VIG323" s="8"/>
      <c r="VIH323" s="8"/>
      <c r="VII323" s="8"/>
      <c r="VIJ323" s="8"/>
      <c r="VIK323" s="8"/>
      <c r="VIL323" s="8"/>
      <c r="VIM323" s="8"/>
      <c r="VIN323" s="8"/>
      <c r="VIO323" s="8"/>
      <c r="VIP323" s="8"/>
      <c r="VIQ323" s="8"/>
      <c r="VIR323" s="8"/>
      <c r="VIS323" s="8"/>
      <c r="VIT323" s="8"/>
      <c r="VIU323" s="8"/>
      <c r="VIV323" s="8"/>
      <c r="VIW323" s="8"/>
      <c r="VIX323" s="8"/>
      <c r="VIY323" s="8"/>
      <c r="VIZ323" s="8"/>
      <c r="VJA323" s="8"/>
      <c r="VJB323" s="8"/>
      <c r="VJC323" s="8"/>
      <c r="VJD323" s="8"/>
      <c r="VJE323" s="8"/>
      <c r="VJF323" s="8"/>
      <c r="VJG323" s="8"/>
      <c r="VJH323" s="8"/>
      <c r="VJI323" s="8"/>
      <c r="VJJ323" s="8"/>
      <c r="VJK323" s="8"/>
      <c r="VJL323" s="8"/>
      <c r="VJM323" s="8"/>
      <c r="VJN323" s="8"/>
      <c r="VJO323" s="8"/>
      <c r="VJP323" s="8"/>
      <c r="VJQ323" s="8"/>
      <c r="VJR323" s="8"/>
      <c r="VJS323" s="8"/>
      <c r="VJT323" s="8"/>
      <c r="VJU323" s="8"/>
      <c r="VJV323" s="8"/>
      <c r="VJW323" s="8"/>
      <c r="VJX323" s="8"/>
      <c r="VJY323" s="8"/>
      <c r="VJZ323" s="8"/>
      <c r="VKA323" s="8"/>
      <c r="VKB323" s="8"/>
      <c r="VKC323" s="8"/>
      <c r="VKD323" s="8"/>
      <c r="VKE323" s="8"/>
      <c r="VKF323" s="8"/>
      <c r="VKG323" s="8"/>
      <c r="VKH323" s="8"/>
      <c r="VKI323" s="8"/>
      <c r="VKJ323" s="8"/>
      <c r="VKK323" s="8"/>
      <c r="VKL323" s="8"/>
      <c r="VKM323" s="8"/>
      <c r="VKN323" s="8"/>
      <c r="VKO323" s="8"/>
      <c r="VKP323" s="8"/>
      <c r="VKQ323" s="8"/>
      <c r="VKR323" s="8"/>
      <c r="VKS323" s="8"/>
      <c r="VKT323" s="8"/>
      <c r="VKU323" s="8"/>
      <c r="VKV323" s="8"/>
      <c r="VKW323" s="8"/>
      <c r="VKX323" s="8"/>
      <c r="VKY323" s="8"/>
      <c r="VKZ323" s="8"/>
      <c r="VLA323" s="8"/>
      <c r="VLB323" s="8"/>
      <c r="VLC323" s="8"/>
      <c r="VLD323" s="8"/>
      <c r="VLE323" s="8"/>
      <c r="VLF323" s="8"/>
      <c r="VLG323" s="8"/>
      <c r="VLH323" s="8"/>
      <c r="VLI323" s="8"/>
      <c r="VLJ323" s="8"/>
      <c r="VLK323" s="8"/>
      <c r="VLL323" s="8"/>
      <c r="VLM323" s="8"/>
      <c r="VLN323" s="8"/>
      <c r="VLO323" s="8"/>
      <c r="VLP323" s="8"/>
      <c r="VLQ323" s="8"/>
      <c r="VLR323" s="8"/>
      <c r="VLS323" s="8"/>
      <c r="VLT323" s="8"/>
      <c r="VLU323" s="8"/>
      <c r="VLV323" s="8"/>
      <c r="VLW323" s="8"/>
      <c r="VLX323" s="8"/>
      <c r="VLY323" s="8"/>
      <c r="VLZ323" s="8"/>
      <c r="VMA323" s="8"/>
      <c r="VMB323" s="8"/>
      <c r="VMC323" s="8"/>
      <c r="VMD323" s="8"/>
      <c r="VME323" s="8"/>
      <c r="VMF323" s="8"/>
      <c r="VMG323" s="8"/>
      <c r="VMH323" s="8"/>
      <c r="VMI323" s="8"/>
      <c r="VMJ323" s="8"/>
      <c r="VMK323" s="8"/>
      <c r="VML323" s="8"/>
      <c r="VMM323" s="8"/>
      <c r="VMN323" s="8"/>
      <c r="VMO323" s="8"/>
      <c r="VMP323" s="8"/>
      <c r="VMQ323" s="8"/>
      <c r="VMR323" s="8"/>
      <c r="VMS323" s="8"/>
      <c r="VMT323" s="8"/>
      <c r="VMU323" s="8"/>
      <c r="VMV323" s="8"/>
      <c r="VMW323" s="8"/>
      <c r="VMX323" s="8"/>
      <c r="VMY323" s="8"/>
      <c r="VMZ323" s="8"/>
      <c r="VNA323" s="8"/>
      <c r="VNB323" s="8"/>
      <c r="VNC323" s="8"/>
      <c r="VND323" s="8"/>
      <c r="VNE323" s="8"/>
      <c r="VNF323" s="8"/>
      <c r="VNG323" s="8"/>
      <c r="VNH323" s="8"/>
      <c r="VNI323" s="8"/>
      <c r="VNJ323" s="8"/>
      <c r="VNK323" s="8"/>
      <c r="VNL323" s="8"/>
      <c r="VNM323" s="8"/>
      <c r="VNN323" s="8"/>
      <c r="VNO323" s="8"/>
      <c r="VNP323" s="8"/>
      <c r="VNQ323" s="8"/>
      <c r="VNR323" s="8"/>
      <c r="VNS323" s="8"/>
      <c r="VNT323" s="8"/>
      <c r="VNU323" s="8"/>
      <c r="VNV323" s="8"/>
      <c r="VNW323" s="8"/>
      <c r="VNX323" s="8"/>
      <c r="VNY323" s="8"/>
      <c r="VNZ323" s="8"/>
      <c r="VOA323" s="8"/>
      <c r="VOB323" s="8"/>
      <c r="VOC323" s="8"/>
      <c r="VOD323" s="8"/>
      <c r="VOE323" s="8"/>
      <c r="VOF323" s="8"/>
      <c r="VOG323" s="8"/>
      <c r="VOH323" s="8"/>
      <c r="VOI323" s="8"/>
      <c r="VOJ323" s="8"/>
      <c r="VOK323" s="8"/>
      <c r="VOL323" s="8"/>
      <c r="VOM323" s="8"/>
      <c r="VON323" s="8"/>
      <c r="VOO323" s="8"/>
      <c r="VOP323" s="8"/>
      <c r="VOQ323" s="8"/>
      <c r="VOR323" s="8"/>
      <c r="VOS323" s="8"/>
      <c r="VOT323" s="8"/>
      <c r="VOU323" s="8"/>
      <c r="VOV323" s="8"/>
      <c r="VOW323" s="8"/>
      <c r="VOX323" s="8"/>
      <c r="VOY323" s="8"/>
      <c r="VOZ323" s="8"/>
      <c r="VPA323" s="8"/>
      <c r="VPB323" s="8"/>
      <c r="VPC323" s="8"/>
      <c r="VPD323" s="8"/>
      <c r="VPE323" s="8"/>
      <c r="VPF323" s="8"/>
      <c r="VPG323" s="8"/>
      <c r="VPH323" s="8"/>
      <c r="VPI323" s="8"/>
      <c r="VPJ323" s="8"/>
      <c r="VPK323" s="8"/>
      <c r="VPL323" s="8"/>
      <c r="VPM323" s="8"/>
      <c r="VPN323" s="8"/>
      <c r="VPO323" s="8"/>
      <c r="VPP323" s="8"/>
      <c r="VPQ323" s="8"/>
      <c r="VPR323" s="8"/>
      <c r="VPS323" s="8"/>
      <c r="VPT323" s="8"/>
      <c r="VPU323" s="8"/>
      <c r="VPV323" s="8"/>
      <c r="VPW323" s="8"/>
      <c r="VPX323" s="8"/>
      <c r="VPY323" s="8"/>
      <c r="VPZ323" s="8"/>
      <c r="VQA323" s="8"/>
      <c r="VQB323" s="8"/>
      <c r="VQC323" s="8"/>
      <c r="VQD323" s="8"/>
      <c r="VQE323" s="8"/>
      <c r="VQF323" s="8"/>
      <c r="VQG323" s="8"/>
      <c r="VQH323" s="8"/>
      <c r="VQI323" s="8"/>
      <c r="VQJ323" s="8"/>
      <c r="VQK323" s="8"/>
      <c r="VQL323" s="8"/>
      <c r="VQM323" s="8"/>
      <c r="VQN323" s="8"/>
      <c r="VQO323" s="8"/>
      <c r="VQP323" s="8"/>
      <c r="VQQ323" s="8"/>
      <c r="VQR323" s="8"/>
      <c r="VQS323" s="8"/>
      <c r="VQT323" s="8"/>
      <c r="VQU323" s="8"/>
      <c r="VQV323" s="8"/>
      <c r="VQW323" s="8"/>
      <c r="VQX323" s="8"/>
      <c r="VQY323" s="8"/>
      <c r="VQZ323" s="8"/>
      <c r="VRA323" s="8"/>
      <c r="VRB323" s="8"/>
      <c r="VRC323" s="8"/>
      <c r="VRD323" s="8"/>
      <c r="VRE323" s="8"/>
      <c r="VRF323" s="8"/>
      <c r="VRG323" s="8"/>
      <c r="VRH323" s="8"/>
      <c r="VRI323" s="8"/>
      <c r="VRJ323" s="8"/>
      <c r="VRK323" s="8"/>
      <c r="VRL323" s="8"/>
      <c r="VRM323" s="8"/>
      <c r="VRN323" s="8"/>
      <c r="VRO323" s="8"/>
      <c r="VRP323" s="8"/>
      <c r="VRQ323" s="8"/>
      <c r="VRR323" s="8"/>
      <c r="VRS323" s="8"/>
      <c r="VRT323" s="8"/>
      <c r="VRU323" s="8"/>
      <c r="VRV323" s="8"/>
      <c r="VRW323" s="8"/>
      <c r="VRX323" s="8"/>
      <c r="VRY323" s="8"/>
      <c r="VRZ323" s="8"/>
      <c r="VSA323" s="8"/>
      <c r="VSB323" s="8"/>
      <c r="VSC323" s="8"/>
      <c r="VSD323" s="8"/>
      <c r="VSE323" s="8"/>
      <c r="VSF323" s="8"/>
      <c r="VSG323" s="8"/>
      <c r="VSH323" s="8"/>
      <c r="VSI323" s="8"/>
      <c r="VSJ323" s="8"/>
      <c r="VSK323" s="8"/>
      <c r="VSL323" s="8"/>
      <c r="VSM323" s="8"/>
      <c r="VSN323" s="8"/>
      <c r="VSO323" s="8"/>
      <c r="VSP323" s="8"/>
      <c r="VSQ323" s="8"/>
      <c r="VSR323" s="8"/>
      <c r="VSS323" s="8"/>
      <c r="VST323" s="8"/>
      <c r="VSU323" s="8"/>
      <c r="VSV323" s="8"/>
      <c r="VSW323" s="8"/>
      <c r="VSX323" s="8"/>
      <c r="VSY323" s="8"/>
      <c r="VSZ323" s="8"/>
      <c r="VTA323" s="8"/>
      <c r="VTB323" s="8"/>
      <c r="VTC323" s="8"/>
      <c r="VTD323" s="8"/>
      <c r="VTE323" s="8"/>
      <c r="VTF323" s="8"/>
      <c r="VTG323" s="8"/>
      <c r="VTH323" s="8"/>
      <c r="VTI323" s="8"/>
      <c r="VTJ323" s="8"/>
      <c r="VTK323" s="8"/>
      <c r="VTL323" s="8"/>
      <c r="VTM323" s="8"/>
      <c r="VTN323" s="8"/>
      <c r="VTO323" s="8"/>
      <c r="VTP323" s="8"/>
      <c r="VTQ323" s="8"/>
      <c r="VTR323" s="8"/>
      <c r="VTS323" s="8"/>
      <c r="VTT323" s="8"/>
      <c r="VTU323" s="8"/>
      <c r="VTV323" s="8"/>
      <c r="VTW323" s="8"/>
      <c r="VTX323" s="8"/>
      <c r="VTY323" s="8"/>
      <c r="VTZ323" s="8"/>
      <c r="VUA323" s="8"/>
      <c r="VUB323" s="8"/>
      <c r="VUC323" s="8"/>
      <c r="VUD323" s="8"/>
      <c r="VUE323" s="8"/>
      <c r="VUF323" s="8"/>
      <c r="VUG323" s="8"/>
      <c r="VUH323" s="8"/>
      <c r="VUI323" s="8"/>
      <c r="VUJ323" s="8"/>
      <c r="VUK323" s="8"/>
      <c r="VUL323" s="8"/>
      <c r="VUM323" s="8"/>
      <c r="VUN323" s="8"/>
      <c r="VUO323" s="8"/>
      <c r="VUP323" s="8"/>
      <c r="VUQ323" s="8"/>
      <c r="VUR323" s="8"/>
      <c r="VUS323" s="8"/>
      <c r="VUT323" s="8"/>
      <c r="VUU323" s="8"/>
      <c r="VUV323" s="8"/>
      <c r="VUW323" s="8"/>
      <c r="VUX323" s="8"/>
      <c r="VUY323" s="8"/>
      <c r="VUZ323" s="8"/>
      <c r="VVA323" s="8"/>
      <c r="VVB323" s="8"/>
      <c r="VVC323" s="8"/>
      <c r="VVD323" s="8"/>
      <c r="VVE323" s="8"/>
      <c r="VVF323" s="8"/>
      <c r="VVG323" s="8"/>
      <c r="VVH323" s="8"/>
      <c r="VVI323" s="8"/>
      <c r="VVJ323" s="8"/>
      <c r="VVK323" s="8"/>
      <c r="VVL323" s="8"/>
      <c r="VVM323" s="8"/>
      <c r="VVN323" s="8"/>
      <c r="VVO323" s="8"/>
      <c r="VVP323" s="8"/>
      <c r="VVQ323" s="8"/>
      <c r="VVR323" s="8"/>
      <c r="VVS323" s="8"/>
      <c r="VVT323" s="8"/>
      <c r="VVU323" s="8"/>
      <c r="VVV323" s="8"/>
      <c r="VVW323" s="8"/>
      <c r="VVX323" s="8"/>
      <c r="VVY323" s="8"/>
      <c r="VVZ323" s="8"/>
      <c r="VWA323" s="8"/>
      <c r="VWB323" s="8"/>
      <c r="VWC323" s="8"/>
      <c r="VWD323" s="8"/>
      <c r="VWE323" s="8"/>
      <c r="VWF323" s="8"/>
      <c r="VWG323" s="8"/>
      <c r="VWH323" s="8"/>
      <c r="VWI323" s="8"/>
      <c r="VWJ323" s="8"/>
      <c r="VWK323" s="8"/>
      <c r="VWL323" s="8"/>
      <c r="VWM323" s="8"/>
      <c r="VWN323" s="8"/>
      <c r="VWO323" s="8"/>
      <c r="VWP323" s="8"/>
      <c r="VWQ323" s="8"/>
      <c r="VWR323" s="8"/>
      <c r="VWS323" s="8"/>
      <c r="VWT323" s="8"/>
      <c r="VWU323" s="8"/>
      <c r="VWV323" s="8"/>
      <c r="VWW323" s="8"/>
      <c r="VWX323" s="8"/>
      <c r="VWY323" s="8"/>
      <c r="VWZ323" s="8"/>
      <c r="VXA323" s="8"/>
      <c r="VXB323" s="8"/>
      <c r="VXC323" s="8"/>
      <c r="VXD323" s="8"/>
      <c r="VXE323" s="8"/>
      <c r="VXF323" s="8"/>
      <c r="VXG323" s="8"/>
      <c r="VXH323" s="8"/>
      <c r="VXI323" s="8"/>
      <c r="VXJ323" s="8"/>
      <c r="VXK323" s="8"/>
      <c r="VXL323" s="8"/>
      <c r="VXM323" s="8"/>
      <c r="VXN323" s="8"/>
      <c r="VXO323" s="8"/>
      <c r="VXP323" s="8"/>
      <c r="VXQ323" s="8"/>
      <c r="VXR323" s="8"/>
      <c r="VXS323" s="8"/>
      <c r="VXT323" s="8"/>
      <c r="VXU323" s="8"/>
      <c r="VXV323" s="8"/>
      <c r="VXW323" s="8"/>
      <c r="VXX323" s="8"/>
      <c r="VXY323" s="8"/>
      <c r="VXZ323" s="8"/>
      <c r="VYA323" s="8"/>
      <c r="VYB323" s="8"/>
      <c r="VYC323" s="8"/>
      <c r="VYD323" s="8"/>
      <c r="VYE323" s="8"/>
      <c r="VYF323" s="8"/>
      <c r="VYG323" s="8"/>
      <c r="VYH323" s="8"/>
      <c r="VYI323" s="8"/>
      <c r="VYJ323" s="8"/>
      <c r="VYK323" s="8"/>
      <c r="VYL323" s="8"/>
      <c r="VYM323" s="8"/>
      <c r="VYN323" s="8"/>
      <c r="VYO323" s="8"/>
      <c r="VYP323" s="8"/>
      <c r="VYQ323" s="8"/>
      <c r="VYR323" s="8"/>
      <c r="VYS323" s="8"/>
      <c r="VYT323" s="8"/>
      <c r="VYU323" s="8"/>
      <c r="VYV323" s="8"/>
      <c r="VYW323" s="8"/>
      <c r="VYX323" s="8"/>
      <c r="VYY323" s="8"/>
      <c r="VYZ323" s="8"/>
      <c r="VZA323" s="8"/>
      <c r="VZB323" s="8"/>
      <c r="VZC323" s="8"/>
      <c r="VZD323" s="8"/>
      <c r="VZE323" s="8"/>
      <c r="VZF323" s="8"/>
      <c r="VZG323" s="8"/>
      <c r="VZH323" s="8"/>
      <c r="VZI323" s="8"/>
      <c r="VZJ323" s="8"/>
      <c r="VZK323" s="8"/>
      <c r="VZL323" s="8"/>
      <c r="VZM323" s="8"/>
      <c r="VZN323" s="8"/>
      <c r="VZO323" s="8"/>
      <c r="VZP323" s="8"/>
      <c r="VZQ323" s="8"/>
      <c r="VZR323" s="8"/>
      <c r="VZS323" s="8"/>
      <c r="VZT323" s="8"/>
      <c r="VZU323" s="8"/>
      <c r="VZV323" s="8"/>
      <c r="VZW323" s="8"/>
      <c r="VZX323" s="8"/>
      <c r="VZY323" s="8"/>
      <c r="VZZ323" s="8"/>
      <c r="WAA323" s="8"/>
      <c r="WAB323" s="8"/>
      <c r="WAC323" s="8"/>
      <c r="WAD323" s="8"/>
      <c r="WAE323" s="8"/>
      <c r="WAF323" s="8"/>
      <c r="WAG323" s="8"/>
      <c r="WAH323" s="8"/>
      <c r="WAI323" s="8"/>
      <c r="WAJ323" s="8"/>
      <c r="WAK323" s="8"/>
      <c r="WAL323" s="8"/>
      <c r="WAM323" s="8"/>
      <c r="WAN323" s="8"/>
      <c r="WAO323" s="8"/>
      <c r="WAP323" s="8"/>
      <c r="WAQ323" s="8"/>
      <c r="WAR323" s="8"/>
      <c r="WAS323" s="8"/>
      <c r="WAT323" s="8"/>
      <c r="WAU323" s="8"/>
      <c r="WAV323" s="8"/>
      <c r="WAW323" s="8"/>
      <c r="WAX323" s="8"/>
      <c r="WAY323" s="8"/>
      <c r="WAZ323" s="8"/>
      <c r="WBA323" s="8"/>
      <c r="WBB323" s="8"/>
      <c r="WBC323" s="8"/>
      <c r="WBD323" s="8"/>
      <c r="WBE323" s="8"/>
      <c r="WBF323" s="8"/>
      <c r="WBG323" s="8"/>
      <c r="WBH323" s="8"/>
      <c r="WBI323" s="8"/>
      <c r="WBJ323" s="8"/>
      <c r="WBK323" s="8"/>
      <c r="WBL323" s="8"/>
      <c r="WBM323" s="8"/>
      <c r="WBN323" s="8"/>
      <c r="WBO323" s="8"/>
      <c r="WBP323" s="8"/>
      <c r="WBQ323" s="8"/>
      <c r="WBR323" s="8"/>
      <c r="WBS323" s="8"/>
      <c r="WBT323" s="8"/>
      <c r="WBU323" s="8"/>
      <c r="WBV323" s="8"/>
      <c r="WBW323" s="8"/>
      <c r="WBX323" s="8"/>
      <c r="WBY323" s="8"/>
      <c r="WBZ323" s="8"/>
      <c r="WCA323" s="8"/>
      <c r="WCB323" s="8"/>
      <c r="WCC323" s="8"/>
      <c r="WCD323" s="8"/>
      <c r="WCE323" s="8"/>
      <c r="WCF323" s="8"/>
      <c r="WCG323" s="8"/>
      <c r="WCH323" s="8"/>
      <c r="WCI323" s="8"/>
      <c r="WCJ323" s="8"/>
      <c r="WCK323" s="8"/>
      <c r="WCL323" s="8"/>
      <c r="WCM323" s="8"/>
      <c r="WCN323" s="8"/>
      <c r="WCO323" s="8"/>
      <c r="WCP323" s="8"/>
      <c r="WCQ323" s="8"/>
      <c r="WCR323" s="8"/>
      <c r="WCS323" s="8"/>
      <c r="WCT323" s="8"/>
      <c r="WCU323" s="8"/>
      <c r="WCV323" s="8"/>
      <c r="WCW323" s="8"/>
      <c r="WCX323" s="8"/>
      <c r="WCY323" s="8"/>
      <c r="WCZ323" s="8"/>
      <c r="WDA323" s="8"/>
      <c r="WDB323" s="8"/>
      <c r="WDC323" s="8"/>
      <c r="WDD323" s="8"/>
      <c r="WDE323" s="8"/>
      <c r="WDF323" s="8"/>
      <c r="WDG323" s="8"/>
      <c r="WDH323" s="8"/>
      <c r="WDI323" s="8"/>
      <c r="WDJ323" s="8"/>
      <c r="WDK323" s="8"/>
      <c r="WDL323" s="8"/>
      <c r="WDM323" s="8"/>
      <c r="WDN323" s="8"/>
      <c r="WDO323" s="8"/>
      <c r="WDP323" s="8"/>
      <c r="WDQ323" s="8"/>
      <c r="WDR323" s="8"/>
      <c r="WDS323" s="8"/>
      <c r="WDT323" s="8"/>
      <c r="WDU323" s="8"/>
      <c r="WDV323" s="8"/>
      <c r="WDW323" s="8"/>
      <c r="WDX323" s="8"/>
      <c r="WDY323" s="8"/>
      <c r="WDZ323" s="8"/>
      <c r="WEA323" s="8"/>
      <c r="WEB323" s="8"/>
      <c r="WEC323" s="8"/>
      <c r="WED323" s="8"/>
      <c r="WEE323" s="8"/>
      <c r="WEF323" s="8"/>
      <c r="WEG323" s="8"/>
      <c r="WEH323" s="8"/>
      <c r="WEI323" s="8"/>
      <c r="WEJ323" s="8"/>
      <c r="WEK323" s="8"/>
      <c r="WEL323" s="8"/>
      <c r="WEM323" s="8"/>
      <c r="WEN323" s="8"/>
      <c r="WEO323" s="8"/>
      <c r="WEP323" s="8"/>
      <c r="WEQ323" s="8"/>
      <c r="WER323" s="8"/>
      <c r="WES323" s="8"/>
      <c r="WET323" s="8"/>
      <c r="WEU323" s="8"/>
      <c r="WEV323" s="8"/>
      <c r="WEW323" s="8"/>
      <c r="WEX323" s="8"/>
      <c r="WEY323" s="8"/>
      <c r="WEZ323" s="8"/>
      <c r="WFA323" s="8"/>
      <c r="WFB323" s="8"/>
      <c r="WFC323" s="8"/>
      <c r="WFD323" s="8"/>
      <c r="WFE323" s="8"/>
      <c r="WFF323" s="8"/>
      <c r="WFG323" s="8"/>
      <c r="WFH323" s="8"/>
      <c r="WFI323" s="8"/>
      <c r="WFJ323" s="8"/>
      <c r="WFK323" s="8"/>
      <c r="WFL323" s="8"/>
      <c r="WFM323" s="8"/>
      <c r="WFN323" s="8"/>
      <c r="WFO323" s="8"/>
      <c r="WFP323" s="8"/>
      <c r="WFQ323" s="8"/>
      <c r="WFR323" s="8"/>
      <c r="WFS323" s="8"/>
      <c r="WFT323" s="8"/>
      <c r="WFU323" s="8"/>
      <c r="WFV323" s="8"/>
      <c r="WFW323" s="8"/>
      <c r="WFX323" s="8"/>
      <c r="WFY323" s="8"/>
      <c r="WFZ323" s="8"/>
      <c r="WGA323" s="8"/>
      <c r="WGB323" s="8"/>
      <c r="WGC323" s="8"/>
      <c r="WGD323" s="8"/>
      <c r="WGE323" s="8"/>
      <c r="WGF323" s="8"/>
      <c r="WGG323" s="8"/>
      <c r="WGH323" s="8"/>
      <c r="WGI323" s="8"/>
      <c r="WGJ323" s="8"/>
      <c r="WGK323" s="8"/>
      <c r="WGL323" s="8"/>
      <c r="WGM323" s="8"/>
      <c r="WGN323" s="8"/>
      <c r="WGO323" s="8"/>
      <c r="WGP323" s="8"/>
      <c r="WGQ323" s="8"/>
      <c r="WGR323" s="8"/>
      <c r="WGS323" s="8"/>
      <c r="WGT323" s="8"/>
      <c r="WGU323" s="8"/>
      <c r="WGV323" s="8"/>
      <c r="WGW323" s="8"/>
      <c r="WGX323" s="8"/>
      <c r="WGY323" s="8"/>
      <c r="WGZ323" s="8"/>
      <c r="WHA323" s="8"/>
      <c r="WHB323" s="8"/>
      <c r="WHC323" s="8"/>
      <c r="WHD323" s="8"/>
      <c r="WHE323" s="8"/>
      <c r="WHF323" s="8"/>
      <c r="WHG323" s="8"/>
      <c r="WHH323" s="8"/>
      <c r="WHI323" s="8"/>
      <c r="WHJ323" s="8"/>
      <c r="WHK323" s="8"/>
      <c r="WHL323" s="8"/>
      <c r="WHM323" s="8"/>
      <c r="WHN323" s="8"/>
      <c r="WHO323" s="8"/>
      <c r="WHP323" s="8"/>
      <c r="WHQ323" s="8"/>
      <c r="WHR323" s="8"/>
      <c r="WHS323" s="8"/>
      <c r="WHT323" s="8"/>
      <c r="WHU323" s="8"/>
      <c r="WHV323" s="8"/>
      <c r="WHW323" s="8"/>
      <c r="WHX323" s="8"/>
      <c r="WHY323" s="8"/>
      <c r="WHZ323" s="8"/>
      <c r="WIA323" s="8"/>
      <c r="WIB323" s="8"/>
      <c r="WIC323" s="8"/>
      <c r="WID323" s="8"/>
      <c r="WIE323" s="8"/>
      <c r="WIF323" s="8"/>
      <c r="WIG323" s="8"/>
      <c r="WIH323" s="8"/>
      <c r="WII323" s="8"/>
      <c r="WIJ323" s="8"/>
      <c r="WIK323" s="8"/>
      <c r="WIL323" s="8"/>
      <c r="WIM323" s="8"/>
      <c r="WIN323" s="8"/>
      <c r="WIO323" s="8"/>
      <c r="WIP323" s="8"/>
      <c r="WIQ323" s="8"/>
      <c r="WIR323" s="8"/>
      <c r="WIS323" s="8"/>
      <c r="WIT323" s="8"/>
      <c r="WIU323" s="8"/>
      <c r="WIV323" s="8"/>
      <c r="WIW323" s="8"/>
      <c r="WIX323" s="8"/>
      <c r="WIY323" s="8"/>
      <c r="WIZ323" s="8"/>
      <c r="WJA323" s="8"/>
      <c r="WJB323" s="8"/>
      <c r="WJC323" s="8"/>
      <c r="WJD323" s="8"/>
      <c r="WJE323" s="8"/>
      <c r="WJF323" s="8"/>
      <c r="WJG323" s="8"/>
      <c r="WJH323" s="8"/>
      <c r="WJI323" s="8"/>
      <c r="WJJ323" s="8"/>
      <c r="WJK323" s="8"/>
      <c r="WJL323" s="8"/>
      <c r="WJM323" s="8"/>
      <c r="WJN323" s="8"/>
      <c r="WJO323" s="8"/>
      <c r="WJP323" s="8"/>
      <c r="WJQ323" s="8"/>
      <c r="WJR323" s="8"/>
      <c r="WJS323" s="8"/>
      <c r="WJT323" s="8"/>
      <c r="WJU323" s="8"/>
      <c r="WJV323" s="8"/>
      <c r="WJW323" s="8"/>
      <c r="WJX323" s="8"/>
      <c r="WJY323" s="8"/>
      <c r="WJZ323" s="8"/>
      <c r="WKA323" s="8"/>
      <c r="WKB323" s="8"/>
      <c r="WKC323" s="8"/>
      <c r="WKD323" s="8"/>
      <c r="WKE323" s="8"/>
      <c r="WKF323" s="8"/>
      <c r="WKG323" s="8"/>
      <c r="WKH323" s="8"/>
      <c r="WKI323" s="8"/>
      <c r="WKJ323" s="8"/>
      <c r="WKK323" s="8"/>
      <c r="WKL323" s="8"/>
      <c r="WKM323" s="8"/>
      <c r="WKN323" s="8"/>
      <c r="WKO323" s="8"/>
      <c r="WKP323" s="8"/>
      <c r="WKQ323" s="8"/>
      <c r="WKR323" s="8"/>
      <c r="WKS323" s="8"/>
      <c r="WKT323" s="8"/>
      <c r="WKU323" s="8"/>
      <c r="WKV323" s="8"/>
      <c r="WKW323" s="8"/>
      <c r="WKX323" s="8"/>
      <c r="WKY323" s="8"/>
      <c r="WKZ323" s="8"/>
      <c r="WLA323" s="8"/>
      <c r="WLB323" s="8"/>
      <c r="WLC323" s="8"/>
      <c r="WLD323" s="8"/>
      <c r="WLE323" s="8"/>
      <c r="WLF323" s="8"/>
      <c r="WLG323" s="8"/>
      <c r="WLH323" s="8"/>
      <c r="WLI323" s="8"/>
      <c r="WLJ323" s="8"/>
      <c r="WLK323" s="8"/>
      <c r="WLL323" s="8"/>
      <c r="WLM323" s="8"/>
      <c r="WLN323" s="8"/>
      <c r="WLO323" s="8"/>
      <c r="WLP323" s="8"/>
      <c r="WLQ323" s="8"/>
      <c r="WLR323" s="8"/>
      <c r="WLS323" s="8"/>
      <c r="WLT323" s="8"/>
      <c r="WLU323" s="8"/>
      <c r="WLV323" s="8"/>
      <c r="WLW323" s="8"/>
      <c r="WLX323" s="8"/>
      <c r="WLY323" s="8"/>
      <c r="WLZ323" s="8"/>
      <c r="WMA323" s="8"/>
      <c r="WMB323" s="8"/>
      <c r="WMC323" s="8"/>
      <c r="WMD323" s="8"/>
      <c r="WME323" s="8"/>
      <c r="WMF323" s="8"/>
      <c r="WMG323" s="8"/>
      <c r="WMH323" s="8"/>
      <c r="WMI323" s="8"/>
      <c r="WMJ323" s="8"/>
      <c r="WMK323" s="8"/>
      <c r="WML323" s="8"/>
      <c r="WMM323" s="8"/>
      <c r="WMN323" s="8"/>
      <c r="WMO323" s="8"/>
      <c r="WMP323" s="8"/>
      <c r="WMQ323" s="8"/>
      <c r="WMR323" s="8"/>
      <c r="WMS323" s="8"/>
      <c r="WMT323" s="8"/>
      <c r="WMU323" s="8"/>
      <c r="WMV323" s="8"/>
      <c r="WMW323" s="8"/>
      <c r="WMX323" s="8"/>
      <c r="WMY323" s="8"/>
      <c r="WMZ323" s="8"/>
      <c r="WNA323" s="8"/>
      <c r="WNB323" s="8"/>
      <c r="WNC323" s="8"/>
      <c r="WND323" s="8"/>
      <c r="WNE323" s="8"/>
      <c r="WNF323" s="8"/>
      <c r="WNG323" s="8"/>
      <c r="WNH323" s="8"/>
      <c r="WNI323" s="8"/>
      <c r="WNJ323" s="8"/>
      <c r="WNK323" s="8"/>
      <c r="WNL323" s="8"/>
      <c r="WNM323" s="8"/>
      <c r="WNN323" s="8"/>
      <c r="WNO323" s="8"/>
      <c r="WNP323" s="8"/>
      <c r="WNQ323" s="8"/>
      <c r="WNR323" s="8"/>
      <c r="WNS323" s="8"/>
      <c r="WNT323" s="8"/>
      <c r="WNU323" s="8"/>
      <c r="WNV323" s="8"/>
      <c r="WNW323" s="8"/>
      <c r="WNX323" s="8"/>
      <c r="WNY323" s="8"/>
      <c r="WNZ323" s="8"/>
      <c r="WOA323" s="8"/>
      <c r="WOB323" s="8"/>
      <c r="WOC323" s="8"/>
      <c r="WOD323" s="8"/>
      <c r="WOE323" s="8"/>
      <c r="WOF323" s="8"/>
      <c r="WOG323" s="8"/>
      <c r="WOH323" s="8"/>
      <c r="WOI323" s="8"/>
      <c r="WOJ323" s="8"/>
      <c r="WOK323" s="8"/>
      <c r="WOL323" s="8"/>
      <c r="WOM323" s="8"/>
      <c r="WON323" s="8"/>
      <c r="WOO323" s="8"/>
      <c r="WOP323" s="8"/>
      <c r="WOQ323" s="8"/>
      <c r="WOR323" s="8"/>
      <c r="WOS323" s="8"/>
      <c r="WOT323" s="8"/>
      <c r="WOU323" s="8"/>
      <c r="WOV323" s="8"/>
      <c r="WOW323" s="8"/>
      <c r="WOX323" s="8"/>
      <c r="WOY323" s="8"/>
      <c r="WOZ323" s="8"/>
      <c r="WPA323" s="8"/>
      <c r="WPB323" s="8"/>
      <c r="WPC323" s="8"/>
      <c r="WPD323" s="8"/>
      <c r="WPE323" s="8"/>
      <c r="WPF323" s="8"/>
      <c r="WPG323" s="8"/>
      <c r="WPH323" s="8"/>
      <c r="WPI323" s="8"/>
      <c r="WPJ323" s="8"/>
      <c r="WPK323" s="8"/>
      <c r="WPL323" s="8"/>
      <c r="WPM323" s="8"/>
      <c r="WPN323" s="8"/>
      <c r="WPO323" s="8"/>
      <c r="WPP323" s="8"/>
      <c r="WPQ323" s="8"/>
      <c r="WPR323" s="8"/>
      <c r="WPS323" s="8"/>
      <c r="WPT323" s="8"/>
      <c r="WPU323" s="8"/>
      <c r="WPV323" s="8"/>
      <c r="WPW323" s="8"/>
      <c r="WPX323" s="8"/>
      <c r="WPY323" s="8"/>
      <c r="WPZ323" s="8"/>
      <c r="WQA323" s="8"/>
      <c r="WQB323" s="8"/>
      <c r="WQC323" s="8"/>
      <c r="WQD323" s="8"/>
      <c r="WQE323" s="8"/>
      <c r="WQF323" s="8"/>
      <c r="WQG323" s="8"/>
      <c r="WQH323" s="8"/>
      <c r="WQI323" s="8"/>
      <c r="WQJ323" s="8"/>
      <c r="WQK323" s="8"/>
      <c r="WQL323" s="8"/>
      <c r="WQM323" s="8"/>
      <c r="WQN323" s="8"/>
      <c r="WQO323" s="8"/>
      <c r="WQP323" s="8"/>
      <c r="WQQ323" s="8"/>
      <c r="WQR323" s="8"/>
      <c r="WQS323" s="8"/>
      <c r="WQT323" s="8"/>
      <c r="WQU323" s="8"/>
      <c r="WQV323" s="8"/>
      <c r="WQW323" s="8"/>
      <c r="WQX323" s="8"/>
      <c r="WQY323" s="8"/>
      <c r="WQZ323" s="8"/>
      <c r="WRA323" s="8"/>
      <c r="WRB323" s="8"/>
      <c r="WRC323" s="8"/>
      <c r="WRD323" s="8"/>
      <c r="WRE323" s="8"/>
      <c r="WRF323" s="8"/>
      <c r="WRG323" s="8"/>
      <c r="WRH323" s="8"/>
      <c r="WRI323" s="8"/>
      <c r="WRJ323" s="8"/>
      <c r="WRK323" s="8"/>
      <c r="WRL323" s="8"/>
      <c r="WRM323" s="8"/>
      <c r="WRN323" s="8"/>
      <c r="WRO323" s="8"/>
      <c r="WRP323" s="8"/>
      <c r="WRQ323" s="8"/>
      <c r="WRR323" s="8"/>
      <c r="WRS323" s="8"/>
      <c r="WRT323" s="8"/>
      <c r="WRU323" s="8"/>
      <c r="WRV323" s="8"/>
      <c r="WRW323" s="8"/>
      <c r="WRX323" s="8"/>
      <c r="WRY323" s="8"/>
      <c r="WRZ323" s="8"/>
      <c r="WSA323" s="8"/>
      <c r="WSB323" s="8"/>
      <c r="WSC323" s="8"/>
      <c r="WSD323" s="8"/>
      <c r="WSE323" s="8"/>
      <c r="WSF323" s="8"/>
      <c r="WSG323" s="8"/>
      <c r="WSH323" s="8"/>
      <c r="WSI323" s="8"/>
      <c r="WSJ323" s="8"/>
      <c r="WSK323" s="8"/>
      <c r="WSL323" s="8"/>
      <c r="WSM323" s="8"/>
      <c r="WSN323" s="8"/>
      <c r="WSO323" s="8"/>
      <c r="WSP323" s="8"/>
      <c r="WSQ323" s="8"/>
      <c r="WSR323" s="8"/>
      <c r="WSS323" s="8"/>
      <c r="WST323" s="8"/>
      <c r="WSU323" s="8"/>
      <c r="WSV323" s="8"/>
      <c r="WSW323" s="8"/>
      <c r="WSX323" s="8"/>
      <c r="WSY323" s="8"/>
      <c r="WSZ323" s="8"/>
      <c r="WTA323" s="8"/>
      <c r="WTB323" s="8"/>
      <c r="WTC323" s="8"/>
      <c r="WTD323" s="8"/>
      <c r="WTE323" s="8"/>
      <c r="WTF323" s="8"/>
      <c r="WTG323" s="8"/>
      <c r="WTH323" s="8"/>
      <c r="WTI323" s="8"/>
      <c r="WTJ323" s="8"/>
      <c r="WTK323" s="8"/>
      <c r="WTL323" s="8"/>
      <c r="WTM323" s="8"/>
      <c r="WTN323" s="8"/>
      <c r="WTO323" s="8"/>
      <c r="WTP323" s="8"/>
      <c r="WTQ323" s="8"/>
      <c r="WTR323" s="8"/>
      <c r="WTS323" s="8"/>
      <c r="WTT323" s="8"/>
      <c r="WTU323" s="8"/>
      <c r="WTV323" s="8"/>
      <c r="WTW323" s="8"/>
      <c r="WTX323" s="8"/>
      <c r="WTY323" s="8"/>
      <c r="WTZ323" s="8"/>
      <c r="WUA323" s="8"/>
      <c r="WUB323" s="8"/>
      <c r="WUC323" s="8"/>
      <c r="WUD323" s="8"/>
      <c r="WUE323" s="8"/>
      <c r="WUF323" s="8"/>
      <c r="WUG323" s="8"/>
      <c r="WUH323" s="8"/>
      <c r="WUI323" s="8"/>
      <c r="WUJ323" s="8"/>
      <c r="WUK323" s="8"/>
      <c r="WUL323" s="8"/>
      <c r="WUM323" s="8"/>
      <c r="WUN323" s="8"/>
      <c r="WUO323" s="8"/>
      <c r="WUP323" s="8"/>
      <c r="WUQ323" s="8"/>
      <c r="WUR323" s="8"/>
      <c r="WUS323" s="8"/>
      <c r="WUT323" s="8"/>
      <c r="WUU323" s="8"/>
      <c r="WUV323" s="8"/>
      <c r="WUW323" s="8"/>
      <c r="WUX323" s="8"/>
      <c r="WUY323" s="8"/>
      <c r="WUZ323" s="8"/>
      <c r="WVA323" s="8"/>
      <c r="WVB323" s="8"/>
      <c r="WVC323" s="8"/>
      <c r="WVD323" s="8"/>
      <c r="WVE323" s="8"/>
      <c r="WVF323" s="8"/>
      <c r="WVG323" s="8"/>
      <c r="WVH323" s="8"/>
      <c r="WVI323" s="8"/>
      <c r="WVJ323" s="8"/>
      <c r="WVK323" s="8"/>
      <c r="WVL323" s="8"/>
      <c r="WVM323" s="8"/>
      <c r="WVN323" s="8"/>
      <c r="WVO323" s="8"/>
      <c r="WVP323" s="8"/>
      <c r="WVQ323" s="8"/>
      <c r="WVR323" s="8"/>
      <c r="WVS323" s="8"/>
      <c r="WVT323" s="8"/>
      <c r="WVU323" s="8"/>
      <c r="WVV323" s="8"/>
      <c r="WVW323" s="8"/>
      <c r="WVX323" s="8"/>
      <c r="WVY323" s="8"/>
      <c r="WVZ323" s="8"/>
      <c r="WWA323" s="8"/>
      <c r="WWB323" s="8"/>
      <c r="WWC323" s="8"/>
      <c r="WWD323" s="8"/>
      <c r="WWE323" s="8"/>
      <c r="WWF323" s="8"/>
      <c r="WWG323" s="8"/>
      <c r="WWH323" s="8"/>
      <c r="WWI323" s="8"/>
      <c r="WWJ323" s="8"/>
      <c r="WWK323" s="8"/>
      <c r="WWL323" s="8"/>
      <c r="WWM323" s="8"/>
      <c r="WWN323" s="8"/>
      <c r="WWO323" s="8"/>
      <c r="WWP323" s="8"/>
      <c r="WWQ323" s="8"/>
      <c r="WWR323" s="8"/>
      <c r="WWS323" s="8"/>
      <c r="WWT323" s="8"/>
      <c r="WWU323" s="8"/>
      <c r="WWV323" s="8"/>
      <c r="WWW323" s="8"/>
      <c r="WWX323" s="8"/>
      <c r="WWY323" s="8"/>
      <c r="WWZ323" s="8"/>
      <c r="WXA323" s="8"/>
      <c r="WXB323" s="8"/>
      <c r="WXC323" s="8"/>
      <c r="WXD323" s="8"/>
      <c r="WXE323" s="8"/>
      <c r="WXF323" s="8"/>
      <c r="WXG323" s="8"/>
      <c r="WXH323" s="8"/>
      <c r="WXI323" s="8"/>
      <c r="WXJ323" s="8"/>
      <c r="WXK323" s="8"/>
      <c r="WXL323" s="8"/>
      <c r="WXM323" s="8"/>
      <c r="WXN323" s="8"/>
      <c r="WXO323" s="8"/>
      <c r="WXP323" s="8"/>
      <c r="WXQ323" s="8"/>
      <c r="WXR323" s="8"/>
      <c r="WXS323" s="8"/>
      <c r="WXT323" s="8"/>
      <c r="WXU323" s="8"/>
      <c r="WXV323" s="8"/>
      <c r="WXW323" s="8"/>
      <c r="WXX323" s="8"/>
      <c r="WXY323" s="8"/>
      <c r="WXZ323" s="8"/>
      <c r="WYA323" s="8"/>
      <c r="WYB323" s="8"/>
      <c r="WYC323" s="8"/>
      <c r="WYD323" s="8"/>
      <c r="WYE323" s="8"/>
      <c r="WYF323" s="8"/>
      <c r="WYG323" s="8"/>
      <c r="WYH323" s="8"/>
      <c r="WYI323" s="8"/>
      <c r="WYJ323" s="8"/>
      <c r="WYK323" s="8"/>
      <c r="WYL323" s="8"/>
      <c r="WYM323" s="8"/>
      <c r="WYN323" s="8"/>
      <c r="WYO323" s="8"/>
      <c r="WYP323" s="8"/>
      <c r="WYQ323" s="8"/>
      <c r="WYR323" s="8"/>
      <c r="WYS323" s="8"/>
      <c r="WYT323" s="8"/>
      <c r="WYU323" s="8"/>
      <c r="WYV323" s="8"/>
      <c r="WYW323" s="8"/>
      <c r="WYX323" s="8"/>
      <c r="WYY323" s="8"/>
      <c r="WYZ323" s="8"/>
      <c r="WZA323" s="8"/>
      <c r="WZB323" s="8"/>
      <c r="WZC323" s="8"/>
      <c r="WZD323" s="8"/>
      <c r="WZE323" s="8"/>
      <c r="WZF323" s="8"/>
      <c r="WZG323" s="8"/>
      <c r="WZH323" s="8"/>
      <c r="WZI323" s="8"/>
      <c r="WZJ323" s="8"/>
      <c r="WZK323" s="8"/>
      <c r="WZL323" s="8"/>
      <c r="WZM323" s="8"/>
      <c r="WZN323" s="8"/>
      <c r="WZO323" s="8"/>
      <c r="WZP323" s="8"/>
      <c r="WZQ323" s="8"/>
      <c r="WZR323" s="8"/>
      <c r="WZS323" s="8"/>
      <c r="WZT323" s="8"/>
      <c r="WZU323" s="8"/>
      <c r="WZV323" s="8"/>
      <c r="WZW323" s="8"/>
      <c r="WZX323" s="8"/>
      <c r="WZY323" s="8"/>
      <c r="WZZ323" s="8"/>
      <c r="XAA323" s="8"/>
      <c r="XAB323" s="8"/>
      <c r="XAC323" s="8"/>
      <c r="XAD323" s="8"/>
      <c r="XAE323" s="8"/>
      <c r="XAF323" s="8"/>
      <c r="XAG323" s="8"/>
      <c r="XAH323" s="8"/>
      <c r="XAI323" s="8"/>
      <c r="XAJ323" s="8"/>
      <c r="XAK323" s="8"/>
      <c r="XAL323" s="8"/>
      <c r="XAM323" s="8"/>
      <c r="XAN323" s="8"/>
      <c r="XAO323" s="8"/>
      <c r="XAP323" s="8"/>
      <c r="XAQ323" s="8"/>
      <c r="XAR323" s="8"/>
      <c r="XAS323" s="8"/>
      <c r="XAT323" s="8"/>
      <c r="XAU323" s="8"/>
      <c r="XAV323" s="8"/>
      <c r="XAW323" s="8"/>
      <c r="XAX323" s="8"/>
      <c r="XAY323" s="8"/>
      <c r="XAZ323" s="8"/>
      <c r="XBA323" s="8"/>
      <c r="XBB323" s="8"/>
      <c r="XBC323" s="8"/>
      <c r="XBD323" s="8"/>
      <c r="XBE323" s="8"/>
      <c r="XBF323" s="8"/>
      <c r="XBG323" s="8"/>
      <c r="XBH323" s="8"/>
      <c r="XBI323" s="8"/>
      <c r="XBJ323" s="8"/>
      <c r="XBK323" s="8"/>
      <c r="XBL323" s="8"/>
      <c r="XBM323" s="8"/>
      <c r="XBN323" s="8"/>
      <c r="XBO323" s="8"/>
      <c r="XBP323" s="8"/>
      <c r="XBQ323" s="8"/>
      <c r="XBR323" s="8"/>
      <c r="XBS323" s="8"/>
      <c r="XBT323" s="8"/>
      <c r="XBU323" s="8"/>
      <c r="XBV323" s="8"/>
      <c r="XBW323" s="8"/>
      <c r="XBX323" s="8"/>
      <c r="XBY323" s="8"/>
      <c r="XBZ323" s="8"/>
      <c r="XCA323" s="8"/>
      <c r="XCB323" s="8"/>
      <c r="XCC323" s="8"/>
      <c r="XCD323" s="8"/>
      <c r="XCE323" s="8"/>
      <c r="XCF323" s="8"/>
      <c r="XCG323" s="8"/>
      <c r="XCH323" s="8"/>
      <c r="XCI323" s="8"/>
      <c r="XCJ323" s="8"/>
      <c r="XCK323" s="8"/>
      <c r="XCL323" s="8"/>
      <c r="XCM323" s="8"/>
      <c r="XCN323" s="8"/>
      <c r="XCO323" s="8"/>
      <c r="XCP323" s="8"/>
      <c r="XCQ323" s="8"/>
      <c r="XCR323" s="8"/>
      <c r="XCS323" s="8"/>
      <c r="XCT323" s="8"/>
      <c r="XCU323" s="8"/>
      <c r="XCV323" s="8"/>
      <c r="XCW323" s="8"/>
      <c r="XCX323" s="8"/>
      <c r="XCY323" s="8"/>
      <c r="XCZ323" s="8"/>
      <c r="XDA323" s="8"/>
      <c r="XDB323" s="8"/>
      <c r="XDC323" s="8"/>
      <c r="XDD323" s="8"/>
      <c r="XDE323" s="8"/>
      <c r="XDF323" s="8"/>
      <c r="XDG323" s="8"/>
      <c r="XDH323" s="8"/>
      <c r="XDI323" s="8"/>
      <c r="XDJ323" s="8"/>
      <c r="XDK323" s="8"/>
      <c r="XDL323" s="8"/>
      <c r="XDM323" s="8"/>
      <c r="XDN323" s="8"/>
      <c r="XDO323" s="8"/>
      <c r="XDP323" s="8"/>
      <c r="XDQ323" s="8"/>
      <c r="XDR323" s="8"/>
      <c r="XDS323" s="8"/>
      <c r="XDT323" s="8"/>
      <c r="XDU323" s="8"/>
      <c r="XDV323" s="8"/>
      <c r="XDW323" s="8"/>
      <c r="XDX323" s="8"/>
      <c r="XDY323" s="8"/>
      <c r="XDZ323" s="8"/>
      <c r="XEA323" s="8"/>
      <c r="XEB323" s="8"/>
      <c r="XEC323" s="8"/>
      <c r="XED323" s="8"/>
      <c r="XEE323" s="8"/>
      <c r="XEF323" s="8"/>
      <c r="XEG323" s="8"/>
      <c r="XEH323" s="8"/>
      <c r="XEI323" s="8"/>
      <c r="XEJ323" s="8"/>
      <c r="XEK323" s="8"/>
      <c r="XEL323" s="8"/>
      <c r="XEM323" s="8"/>
      <c r="XEN323" s="8"/>
      <c r="XEO323" s="8"/>
      <c r="XEP323" s="8"/>
      <c r="XEQ323" s="8"/>
      <c r="XER323" s="8"/>
      <c r="XES323" s="8"/>
      <c r="XET323" s="8"/>
      <c r="XEU323" s="8"/>
      <c r="XEV323" s="8"/>
      <c r="XEW323" s="8"/>
      <c r="XEX323" s="8"/>
      <c r="XEY323" s="8"/>
      <c r="XEZ323" s="8"/>
      <c r="XFA323" s="8"/>
    </row>
    <row r="324" spans="1:16381" s="35" customFormat="1" ht="26.25" customHeight="1">
      <c r="A324" s="53"/>
      <c r="B324" s="28" t="s">
        <v>3</v>
      </c>
      <c r="C324" s="52" t="s">
        <v>163</v>
      </c>
      <c r="D324" s="52" t="s">
        <v>72</v>
      </c>
      <c r="E324" s="52" t="s">
        <v>7</v>
      </c>
      <c r="F324" s="52" t="s">
        <v>8</v>
      </c>
      <c r="G324" s="52" t="s">
        <v>688</v>
      </c>
      <c r="H324" s="47">
        <v>312359892</v>
      </c>
      <c r="I324" s="130" t="s">
        <v>86</v>
      </c>
      <c r="J324" s="29" t="s">
        <v>429</v>
      </c>
      <c r="K324" s="71" t="s">
        <v>689</v>
      </c>
      <c r="L324" s="133">
        <v>80131500</v>
      </c>
      <c r="M324" s="52" t="str">
        <f>+G324</f>
        <v>Entregar a título de arrendamiento a la Universidad Pedagógica Nacional para su uso y goce el inmueble ubicado en la AV carrera 14 No 65-27  con Matriculas Inmobiliarias 50C-276773.</v>
      </c>
      <c r="N324" s="31">
        <v>1</v>
      </c>
      <c r="O324" s="31">
        <v>1</v>
      </c>
      <c r="P324" s="73">
        <v>11</v>
      </c>
      <c r="Q324" s="74" t="s">
        <v>79</v>
      </c>
      <c r="R324" s="74" t="s">
        <v>80</v>
      </c>
      <c r="S324" s="52" t="s">
        <v>5</v>
      </c>
      <c r="T324" s="75">
        <f t="shared" si="30"/>
        <v>312359892</v>
      </c>
      <c r="U324" s="76">
        <f t="shared" si="31"/>
        <v>312359892</v>
      </c>
      <c r="V324" s="31" t="s">
        <v>76</v>
      </c>
      <c r="W324" s="31" t="s">
        <v>81</v>
      </c>
      <c r="X324" s="77" t="s">
        <v>82</v>
      </c>
      <c r="Y324" s="32" t="s">
        <v>83</v>
      </c>
      <c r="Z324" s="33" t="s">
        <v>3</v>
      </c>
      <c r="AA324" s="30" t="s">
        <v>84</v>
      </c>
      <c r="AB324" s="78" t="s">
        <v>85</v>
      </c>
      <c r="AC324" s="31" t="s">
        <v>76</v>
      </c>
      <c r="AD324" s="31" t="s">
        <v>86</v>
      </c>
      <c r="AE324" s="79" t="s">
        <v>87</v>
      </c>
      <c r="AF324" s="79" t="s">
        <v>88</v>
      </c>
      <c r="AG324" s="79" t="s">
        <v>89</v>
      </c>
      <c r="AH324" s="79" t="s">
        <v>90</v>
      </c>
      <c r="AI324" s="79" t="s">
        <v>90</v>
      </c>
      <c r="AJ324" s="79" t="s">
        <v>90</v>
      </c>
      <c r="AK324" s="80"/>
      <c r="AL324" s="80"/>
      <c r="AM324" s="80"/>
    </row>
    <row r="325" spans="1:16381" s="35" customFormat="1" ht="315">
      <c r="A325" s="53"/>
      <c r="B325" s="28" t="s">
        <v>3</v>
      </c>
      <c r="C325" s="52" t="s">
        <v>151</v>
      </c>
      <c r="D325" s="52" t="s">
        <v>128</v>
      </c>
      <c r="E325" s="52" t="s">
        <v>9</v>
      </c>
      <c r="F325" s="52" t="s">
        <v>696</v>
      </c>
      <c r="G325" s="52" t="s">
        <v>710</v>
      </c>
      <c r="H325" s="47">
        <v>2494206905</v>
      </c>
      <c r="I325" s="52" t="s">
        <v>86</v>
      </c>
      <c r="J325" s="29" t="s">
        <v>76</v>
      </c>
      <c r="K325" s="71" t="s">
        <v>695</v>
      </c>
      <c r="L325" s="72" t="s">
        <v>698</v>
      </c>
      <c r="M325" s="113" t="s">
        <v>710</v>
      </c>
      <c r="N325" s="31">
        <v>1</v>
      </c>
      <c r="O325" s="31">
        <v>1</v>
      </c>
      <c r="P325" s="73">
        <v>11</v>
      </c>
      <c r="Q325" s="74" t="s">
        <v>79</v>
      </c>
      <c r="R325" s="74" t="s">
        <v>80</v>
      </c>
      <c r="S325" s="81" t="s">
        <v>1</v>
      </c>
      <c r="T325" s="75">
        <f t="shared" si="30"/>
        <v>2494206905</v>
      </c>
      <c r="U325" s="82">
        <f t="shared" si="31"/>
        <v>2494206905</v>
      </c>
      <c r="V325" s="31" t="s">
        <v>76</v>
      </c>
      <c r="W325" s="31" t="s">
        <v>81</v>
      </c>
      <c r="X325" s="77" t="s">
        <v>82</v>
      </c>
      <c r="Y325" s="32" t="s">
        <v>83</v>
      </c>
      <c r="Z325" s="33" t="s">
        <v>3</v>
      </c>
      <c r="AA325" s="30" t="s">
        <v>84</v>
      </c>
      <c r="AB325" s="78" t="s">
        <v>85</v>
      </c>
      <c r="AC325" s="31" t="s">
        <v>76</v>
      </c>
      <c r="AD325" s="31" t="s">
        <v>86</v>
      </c>
      <c r="AE325" s="79" t="s">
        <v>87</v>
      </c>
      <c r="AF325" s="79" t="s">
        <v>88</v>
      </c>
      <c r="AG325" s="79" t="s">
        <v>89</v>
      </c>
      <c r="AH325" s="79" t="s">
        <v>90</v>
      </c>
      <c r="AI325" s="79" t="s">
        <v>90</v>
      </c>
      <c r="AJ325" s="79" t="s">
        <v>90</v>
      </c>
      <c r="AK325" s="80"/>
      <c r="AL325" s="80"/>
      <c r="AM325" s="80"/>
    </row>
    <row r="326" spans="1:16381" s="35" customFormat="1">
      <c r="A326" s="53"/>
      <c r="B326" s="28" t="s">
        <v>3</v>
      </c>
      <c r="C326" s="52" t="s">
        <v>151</v>
      </c>
      <c r="D326" s="52" t="s">
        <v>128</v>
      </c>
      <c r="E326" s="52" t="s">
        <v>4</v>
      </c>
      <c r="F326" s="52" t="s">
        <v>6</v>
      </c>
      <c r="G326" s="52" t="s">
        <v>454</v>
      </c>
      <c r="H326" s="47">
        <v>33000000</v>
      </c>
      <c r="I326" s="52" t="s">
        <v>86</v>
      </c>
      <c r="J326" s="29" t="s">
        <v>76</v>
      </c>
      <c r="K326" s="71" t="s">
        <v>702</v>
      </c>
      <c r="L326" s="72" t="s">
        <v>456</v>
      </c>
      <c r="M326" s="52" t="str">
        <f>G326</f>
        <v>Prestar el servicio de transporte de alimentos, para los restaurantes y cafeterías de la Universidad Pedagógica Nacional.</v>
      </c>
      <c r="N326" s="31">
        <v>1</v>
      </c>
      <c r="O326" s="31">
        <v>1</v>
      </c>
      <c r="P326" s="73">
        <v>11</v>
      </c>
      <c r="Q326" s="74" t="s">
        <v>79</v>
      </c>
      <c r="R326" s="74" t="s">
        <v>80</v>
      </c>
      <c r="S326" s="52" t="s">
        <v>5</v>
      </c>
      <c r="T326" s="75">
        <f t="shared" si="30"/>
        <v>33000000</v>
      </c>
      <c r="U326" s="76">
        <f t="shared" si="31"/>
        <v>33000000</v>
      </c>
      <c r="V326" s="31" t="s">
        <v>76</v>
      </c>
      <c r="W326" s="31" t="s">
        <v>81</v>
      </c>
      <c r="X326" s="77" t="s">
        <v>82</v>
      </c>
      <c r="Y326" s="32" t="s">
        <v>83</v>
      </c>
      <c r="Z326" s="33" t="s">
        <v>3</v>
      </c>
      <c r="AA326" s="30" t="s">
        <v>84</v>
      </c>
      <c r="AB326" s="78" t="s">
        <v>85</v>
      </c>
      <c r="AC326" s="31" t="s">
        <v>76</v>
      </c>
      <c r="AD326" s="31" t="s">
        <v>86</v>
      </c>
      <c r="AE326" s="79" t="s">
        <v>87</v>
      </c>
      <c r="AF326" s="79" t="s">
        <v>88</v>
      </c>
      <c r="AG326" s="79" t="s">
        <v>89</v>
      </c>
      <c r="AH326" s="79" t="s">
        <v>90</v>
      </c>
      <c r="AI326" s="79" t="s">
        <v>90</v>
      </c>
      <c r="AJ326" s="79" t="s">
        <v>90</v>
      </c>
      <c r="AK326" s="80"/>
      <c r="AL326" s="80"/>
      <c r="AM326" s="80"/>
    </row>
    <row r="327" spans="1:16381" s="35" customFormat="1" ht="42.75" customHeight="1">
      <c r="A327" s="53"/>
      <c r="B327" s="28" t="s">
        <v>3</v>
      </c>
      <c r="C327" s="52" t="s">
        <v>139</v>
      </c>
      <c r="D327" s="52" t="s">
        <v>128</v>
      </c>
      <c r="E327" s="52" t="s">
        <v>125</v>
      </c>
      <c r="F327" s="52" t="s">
        <v>126</v>
      </c>
      <c r="G327" s="52" t="s">
        <v>703</v>
      </c>
      <c r="H327" s="47">
        <v>55216000</v>
      </c>
      <c r="I327" s="52" t="s">
        <v>86</v>
      </c>
      <c r="J327" s="29" t="s">
        <v>76</v>
      </c>
      <c r="K327" s="71" t="s">
        <v>704</v>
      </c>
      <c r="L327" s="72">
        <v>49121500</v>
      </c>
      <c r="M327" s="228" t="s">
        <v>703</v>
      </c>
      <c r="N327" s="31">
        <v>1</v>
      </c>
      <c r="O327" s="31">
        <v>1</v>
      </c>
      <c r="P327" s="73">
        <v>11</v>
      </c>
      <c r="Q327" s="74" t="s">
        <v>79</v>
      </c>
      <c r="R327" s="74" t="s">
        <v>80</v>
      </c>
      <c r="S327" s="81" t="s">
        <v>5</v>
      </c>
      <c r="T327" s="75">
        <f t="shared" si="30"/>
        <v>55216000</v>
      </c>
      <c r="U327" s="76">
        <f t="shared" si="31"/>
        <v>55216000</v>
      </c>
      <c r="V327" s="31" t="s">
        <v>76</v>
      </c>
      <c r="W327" s="31" t="s">
        <v>81</v>
      </c>
      <c r="X327" s="77" t="s">
        <v>82</v>
      </c>
      <c r="Y327" s="32" t="s">
        <v>83</v>
      </c>
      <c r="Z327" s="33" t="s">
        <v>3</v>
      </c>
      <c r="AA327" s="30" t="s">
        <v>84</v>
      </c>
      <c r="AB327" s="78" t="s">
        <v>85</v>
      </c>
      <c r="AC327" s="31" t="s">
        <v>76</v>
      </c>
      <c r="AD327" s="31" t="s">
        <v>86</v>
      </c>
      <c r="AE327" s="79" t="s">
        <v>87</v>
      </c>
      <c r="AF327" s="79" t="s">
        <v>88</v>
      </c>
      <c r="AG327" s="79" t="s">
        <v>89</v>
      </c>
      <c r="AH327" s="79" t="s">
        <v>90</v>
      </c>
      <c r="AI327" s="79" t="s">
        <v>90</v>
      </c>
      <c r="AJ327" s="79" t="s">
        <v>90</v>
      </c>
      <c r="AK327" s="80"/>
      <c r="AL327" s="80"/>
      <c r="AM327" s="80"/>
    </row>
    <row r="328" spans="1:16381" s="35" customFormat="1" ht="40.5" customHeight="1">
      <c r="A328" s="53"/>
      <c r="B328" s="28" t="s">
        <v>3</v>
      </c>
      <c r="C328" s="52" t="s">
        <v>139</v>
      </c>
      <c r="D328" s="52" t="s">
        <v>128</v>
      </c>
      <c r="E328" s="52" t="s">
        <v>117</v>
      </c>
      <c r="F328" s="52" t="s">
        <v>118</v>
      </c>
      <c r="G328" s="52" t="s">
        <v>703</v>
      </c>
      <c r="H328" s="47">
        <v>9520000</v>
      </c>
      <c r="I328" s="52" t="s">
        <v>86</v>
      </c>
      <c r="J328" s="29" t="s">
        <v>76</v>
      </c>
      <c r="K328" s="71" t="s">
        <v>704</v>
      </c>
      <c r="L328" s="72">
        <v>56101500</v>
      </c>
      <c r="M328" s="235"/>
      <c r="N328" s="31">
        <v>1</v>
      </c>
      <c r="O328" s="31">
        <v>1</v>
      </c>
      <c r="P328" s="73">
        <v>11</v>
      </c>
      <c r="Q328" s="74" t="s">
        <v>79</v>
      </c>
      <c r="R328" s="74" t="s">
        <v>80</v>
      </c>
      <c r="S328" s="81" t="s">
        <v>5</v>
      </c>
      <c r="T328" s="75">
        <f t="shared" si="30"/>
        <v>9520000</v>
      </c>
      <c r="U328" s="76">
        <f t="shared" si="31"/>
        <v>9520000</v>
      </c>
      <c r="V328" s="31" t="s">
        <v>76</v>
      </c>
      <c r="W328" s="31" t="s">
        <v>81</v>
      </c>
      <c r="X328" s="77" t="s">
        <v>82</v>
      </c>
      <c r="Y328" s="32" t="s">
        <v>83</v>
      </c>
      <c r="Z328" s="33" t="s">
        <v>3</v>
      </c>
      <c r="AA328" s="30" t="s">
        <v>84</v>
      </c>
      <c r="AB328" s="78" t="s">
        <v>85</v>
      </c>
      <c r="AC328" s="31" t="s">
        <v>76</v>
      </c>
      <c r="AD328" s="31" t="s">
        <v>86</v>
      </c>
      <c r="AE328" s="79" t="s">
        <v>87</v>
      </c>
      <c r="AF328" s="79" t="s">
        <v>88</v>
      </c>
      <c r="AG328" s="79" t="s">
        <v>89</v>
      </c>
      <c r="AH328" s="79" t="s">
        <v>90</v>
      </c>
      <c r="AI328" s="79" t="s">
        <v>90</v>
      </c>
      <c r="AJ328" s="79" t="s">
        <v>90</v>
      </c>
      <c r="AK328" s="80"/>
      <c r="AL328" s="80"/>
      <c r="AM328" s="80"/>
    </row>
    <row r="329" spans="1:16381" s="35" customFormat="1" ht="47.25" customHeight="1">
      <c r="A329" s="53"/>
      <c r="B329" s="28" t="s">
        <v>3</v>
      </c>
      <c r="C329" s="52" t="s">
        <v>139</v>
      </c>
      <c r="D329" s="52" t="s">
        <v>128</v>
      </c>
      <c r="E329" s="52" t="s">
        <v>26</v>
      </c>
      <c r="F329" s="52" t="s">
        <v>18</v>
      </c>
      <c r="G329" s="52" t="s">
        <v>703</v>
      </c>
      <c r="H329" s="47">
        <v>14280000</v>
      </c>
      <c r="I329" s="52" t="s">
        <v>86</v>
      </c>
      <c r="J329" s="29" t="s">
        <v>76</v>
      </c>
      <c r="K329" s="71" t="s">
        <v>704</v>
      </c>
      <c r="L329" s="72">
        <v>56112100</v>
      </c>
      <c r="M329" s="229"/>
      <c r="N329" s="31">
        <v>1</v>
      </c>
      <c r="O329" s="31">
        <v>1</v>
      </c>
      <c r="P329" s="73">
        <v>11</v>
      </c>
      <c r="Q329" s="74" t="s">
        <v>79</v>
      </c>
      <c r="R329" s="74" t="s">
        <v>80</v>
      </c>
      <c r="S329" s="81" t="s">
        <v>5</v>
      </c>
      <c r="T329" s="75">
        <f t="shared" si="30"/>
        <v>14280000</v>
      </c>
      <c r="U329" s="76">
        <f t="shared" si="31"/>
        <v>14280000</v>
      </c>
      <c r="V329" s="31" t="s">
        <v>76</v>
      </c>
      <c r="W329" s="31" t="s">
        <v>81</v>
      </c>
      <c r="X329" s="77" t="s">
        <v>82</v>
      </c>
      <c r="Y329" s="32" t="s">
        <v>83</v>
      </c>
      <c r="Z329" s="33" t="s">
        <v>3</v>
      </c>
      <c r="AA329" s="30" t="s">
        <v>84</v>
      </c>
      <c r="AB329" s="78" t="s">
        <v>85</v>
      </c>
      <c r="AC329" s="31" t="s">
        <v>76</v>
      </c>
      <c r="AD329" s="31" t="s">
        <v>86</v>
      </c>
      <c r="AE329" s="79" t="s">
        <v>87</v>
      </c>
      <c r="AF329" s="79" t="s">
        <v>88</v>
      </c>
      <c r="AG329" s="79" t="s">
        <v>89</v>
      </c>
      <c r="AH329" s="79" t="s">
        <v>90</v>
      </c>
      <c r="AI329" s="79" t="s">
        <v>90</v>
      </c>
      <c r="AJ329" s="79" t="s">
        <v>90</v>
      </c>
      <c r="AK329" s="80"/>
      <c r="AL329" s="80"/>
      <c r="AM329" s="80"/>
    </row>
    <row r="330" spans="1:16381" s="35" customFormat="1" ht="47.25" customHeight="1">
      <c r="A330" s="53"/>
      <c r="B330" s="28" t="s">
        <v>3</v>
      </c>
      <c r="C330" s="52" t="s">
        <v>142</v>
      </c>
      <c r="D330" s="52" t="s">
        <v>72</v>
      </c>
      <c r="E330" s="52" t="s">
        <v>101</v>
      </c>
      <c r="F330" s="52" t="s">
        <v>102</v>
      </c>
      <c r="G330" s="52" t="s">
        <v>709</v>
      </c>
      <c r="H330" s="47">
        <v>43000000</v>
      </c>
      <c r="I330" s="52" t="s">
        <v>86</v>
      </c>
      <c r="J330" s="29" t="s">
        <v>76</v>
      </c>
      <c r="K330" s="71" t="s">
        <v>707</v>
      </c>
      <c r="L330" s="72" t="s">
        <v>708</v>
      </c>
      <c r="M330" s="52" t="str">
        <f>G330</f>
        <v>Adquirir equipos de sistema de alimentación ininterrumpida (UPS) para la protección y respaldo eléctrico de los equipos tecnológicos de la Universidad Pedagógica Nacional.</v>
      </c>
      <c r="N330" s="31">
        <v>1</v>
      </c>
      <c r="O330" s="31">
        <v>1</v>
      </c>
      <c r="P330" s="73">
        <v>11</v>
      </c>
      <c r="Q330" s="74" t="s">
        <v>79</v>
      </c>
      <c r="R330" s="74" t="s">
        <v>80</v>
      </c>
      <c r="S330" s="81" t="s">
        <v>5</v>
      </c>
      <c r="T330" s="75">
        <f t="shared" si="30"/>
        <v>43000000</v>
      </c>
      <c r="U330" s="76">
        <f t="shared" si="31"/>
        <v>43000000</v>
      </c>
      <c r="V330" s="31" t="s">
        <v>76</v>
      </c>
      <c r="W330" s="31" t="s">
        <v>81</v>
      </c>
      <c r="X330" s="77" t="s">
        <v>82</v>
      </c>
      <c r="Y330" s="32" t="s">
        <v>83</v>
      </c>
      <c r="Z330" s="33" t="s">
        <v>3</v>
      </c>
      <c r="AA330" s="30" t="s">
        <v>84</v>
      </c>
      <c r="AB330" s="78" t="s">
        <v>85</v>
      </c>
      <c r="AC330" s="31" t="s">
        <v>76</v>
      </c>
      <c r="AD330" s="31" t="s">
        <v>86</v>
      </c>
      <c r="AE330" s="79" t="s">
        <v>87</v>
      </c>
      <c r="AF330" s="79" t="s">
        <v>88</v>
      </c>
      <c r="AG330" s="79" t="s">
        <v>89</v>
      </c>
      <c r="AH330" s="79" t="s">
        <v>90</v>
      </c>
      <c r="AI330" s="79" t="s">
        <v>90</v>
      </c>
      <c r="AJ330" s="79" t="s">
        <v>90</v>
      </c>
      <c r="AK330" s="80"/>
      <c r="AL330" s="80"/>
      <c r="AM330" s="80"/>
    </row>
    <row r="331" spans="1:16381" s="35" customFormat="1" ht="47.25" customHeight="1">
      <c r="A331" s="53"/>
      <c r="B331" s="28" t="s">
        <v>3</v>
      </c>
      <c r="C331" s="52" t="s">
        <v>142</v>
      </c>
      <c r="D331" s="52" t="s">
        <v>72</v>
      </c>
      <c r="E331" s="52" t="s">
        <v>9</v>
      </c>
      <c r="F331" s="52" t="s">
        <v>696</v>
      </c>
      <c r="G331" s="52" t="s">
        <v>712</v>
      </c>
      <c r="H331" s="47">
        <v>118568029</v>
      </c>
      <c r="I331" s="52" t="s">
        <v>86</v>
      </c>
      <c r="J331" s="29" t="s">
        <v>429</v>
      </c>
      <c r="K331" s="71" t="s">
        <v>711</v>
      </c>
      <c r="L331" s="72">
        <v>72102900</v>
      </c>
      <c r="M331" s="52" t="str">
        <f>G331</f>
        <v>Prestar los servicios para la demarcación y mantenimiento de las canchas deportivas de las Instalaciones de Valmaría -UPN.</v>
      </c>
      <c r="N331" s="31">
        <v>1</v>
      </c>
      <c r="O331" s="31">
        <v>1</v>
      </c>
      <c r="P331" s="73">
        <v>11</v>
      </c>
      <c r="Q331" s="74" t="s">
        <v>79</v>
      </c>
      <c r="R331" s="74" t="s">
        <v>80</v>
      </c>
      <c r="S331" s="81" t="s">
        <v>5</v>
      </c>
      <c r="T331" s="75">
        <f t="shared" si="30"/>
        <v>118568029</v>
      </c>
      <c r="U331" s="76">
        <f t="shared" si="31"/>
        <v>118568029</v>
      </c>
      <c r="V331" s="31" t="s">
        <v>76</v>
      </c>
      <c r="W331" s="31" t="s">
        <v>81</v>
      </c>
      <c r="X331" s="77" t="s">
        <v>82</v>
      </c>
      <c r="Y331" s="32" t="s">
        <v>83</v>
      </c>
      <c r="Z331" s="33" t="s">
        <v>3</v>
      </c>
      <c r="AA331" s="30" t="s">
        <v>84</v>
      </c>
      <c r="AB331" s="78" t="s">
        <v>85</v>
      </c>
      <c r="AC331" s="31" t="s">
        <v>76</v>
      </c>
      <c r="AD331" s="31" t="s">
        <v>86</v>
      </c>
      <c r="AE331" s="79" t="s">
        <v>87</v>
      </c>
      <c r="AF331" s="79" t="s">
        <v>88</v>
      </c>
      <c r="AG331" s="79" t="s">
        <v>89</v>
      </c>
      <c r="AH331" s="79" t="s">
        <v>90</v>
      </c>
      <c r="AI331" s="79" t="s">
        <v>90</v>
      </c>
      <c r="AJ331" s="79" t="s">
        <v>90</v>
      </c>
      <c r="AK331" s="80"/>
      <c r="AL331" s="80"/>
      <c r="AM331" s="80"/>
    </row>
    <row r="332" spans="1:16381" s="35" customFormat="1">
      <c r="A332" s="53"/>
      <c r="B332" s="28" t="s">
        <v>3</v>
      </c>
      <c r="C332" s="52" t="s">
        <v>151</v>
      </c>
      <c r="D332" s="52" t="s">
        <v>128</v>
      </c>
      <c r="E332" s="52" t="s">
        <v>7</v>
      </c>
      <c r="F332" s="52" t="s">
        <v>25</v>
      </c>
      <c r="G332" s="52" t="s">
        <v>700</v>
      </c>
      <c r="H332" s="47">
        <v>95000000</v>
      </c>
      <c r="I332" s="52" t="s">
        <v>86</v>
      </c>
      <c r="J332" s="29" t="s">
        <v>429</v>
      </c>
      <c r="K332" s="71" t="s">
        <v>714</v>
      </c>
      <c r="L332" s="72" t="s">
        <v>701</v>
      </c>
      <c r="M332" s="52" t="str">
        <f>G332</f>
        <v>Amparar el canon de arrendamiento del Contrato Arriendo del centro de producción de alimentos ubicado en la Calle 94 C # 57A-11, Barrio Rionegro</v>
      </c>
      <c r="N332" s="31">
        <v>1</v>
      </c>
      <c r="O332" s="31">
        <v>1</v>
      </c>
      <c r="P332" s="73">
        <v>11</v>
      </c>
      <c r="Q332" s="74" t="s">
        <v>79</v>
      </c>
      <c r="R332" s="74" t="s">
        <v>80</v>
      </c>
      <c r="S332" s="52" t="s">
        <v>5</v>
      </c>
      <c r="T332" s="75">
        <f t="shared" si="30"/>
        <v>95000000</v>
      </c>
      <c r="U332" s="76">
        <f t="shared" si="31"/>
        <v>95000000</v>
      </c>
      <c r="V332" s="31" t="s">
        <v>76</v>
      </c>
      <c r="W332" s="31" t="s">
        <v>81</v>
      </c>
      <c r="X332" s="77" t="s">
        <v>82</v>
      </c>
      <c r="Y332" s="32" t="s">
        <v>83</v>
      </c>
      <c r="Z332" s="33" t="s">
        <v>3</v>
      </c>
      <c r="AA332" s="30" t="s">
        <v>84</v>
      </c>
      <c r="AB332" s="78" t="s">
        <v>85</v>
      </c>
      <c r="AC332" s="31" t="s">
        <v>76</v>
      </c>
      <c r="AD332" s="31" t="s">
        <v>86</v>
      </c>
      <c r="AE332" s="79" t="s">
        <v>87</v>
      </c>
      <c r="AF332" s="79" t="s">
        <v>88</v>
      </c>
      <c r="AG332" s="79" t="s">
        <v>89</v>
      </c>
      <c r="AH332" s="79" t="s">
        <v>90</v>
      </c>
      <c r="AI332" s="79" t="s">
        <v>90</v>
      </c>
      <c r="AJ332" s="79" t="s">
        <v>90</v>
      </c>
      <c r="AK332" s="80"/>
      <c r="AL332" s="80"/>
      <c r="AM332" s="80"/>
    </row>
    <row r="333" spans="1:16381" s="35" customFormat="1" ht="30.75" customHeight="1">
      <c r="A333" s="53"/>
      <c r="B333" s="28" t="s">
        <v>3</v>
      </c>
      <c r="C333" s="52" t="s">
        <v>142</v>
      </c>
      <c r="D333" s="52" t="s">
        <v>72</v>
      </c>
      <c r="E333" s="52" t="s">
        <v>11</v>
      </c>
      <c r="F333" s="52" t="s">
        <v>12</v>
      </c>
      <c r="G333" s="52" t="s">
        <v>734</v>
      </c>
      <c r="H333" s="47">
        <v>5252715</v>
      </c>
      <c r="I333" s="52" t="s">
        <v>429</v>
      </c>
      <c r="J333" s="29" t="s">
        <v>76</v>
      </c>
      <c r="K333" s="71" t="s">
        <v>212</v>
      </c>
      <c r="L333" s="72" t="s">
        <v>701</v>
      </c>
      <c r="M333" s="52" t="str">
        <f>G333</f>
        <v>Transferencia Fondo de Desarrollo de la Educación superior FODESEP - Artículo 91 Ley 30 de 1992</v>
      </c>
      <c r="N333" s="31">
        <v>1</v>
      </c>
      <c r="O333" s="31">
        <v>1</v>
      </c>
      <c r="P333" s="73">
        <v>11</v>
      </c>
      <c r="Q333" s="74" t="s">
        <v>79</v>
      </c>
      <c r="R333" s="74" t="s">
        <v>80</v>
      </c>
      <c r="S333" s="156" t="s">
        <v>14</v>
      </c>
      <c r="T333" s="75">
        <f t="shared" ref="T333:T342" si="32">H333</f>
        <v>5252715</v>
      </c>
      <c r="U333" s="76">
        <f t="shared" ref="U333:U342" si="33">T333</f>
        <v>5252715</v>
      </c>
      <c r="V333" s="31" t="s">
        <v>76</v>
      </c>
      <c r="W333" s="31" t="s">
        <v>81</v>
      </c>
      <c r="X333" s="77" t="s">
        <v>82</v>
      </c>
      <c r="Y333" s="32" t="s">
        <v>83</v>
      </c>
      <c r="Z333" s="33" t="s">
        <v>3</v>
      </c>
      <c r="AA333" s="30" t="s">
        <v>84</v>
      </c>
      <c r="AB333" s="78" t="s">
        <v>85</v>
      </c>
      <c r="AC333" s="31" t="s">
        <v>76</v>
      </c>
      <c r="AD333" s="31" t="s">
        <v>86</v>
      </c>
      <c r="AE333" s="79" t="s">
        <v>87</v>
      </c>
      <c r="AF333" s="79" t="s">
        <v>88</v>
      </c>
      <c r="AG333" s="79" t="s">
        <v>89</v>
      </c>
      <c r="AH333" s="79" t="s">
        <v>90</v>
      </c>
      <c r="AI333" s="79" t="s">
        <v>90</v>
      </c>
      <c r="AJ333" s="79" t="s">
        <v>90</v>
      </c>
      <c r="AK333" s="80"/>
      <c r="AL333" s="80"/>
      <c r="AM333" s="80"/>
    </row>
    <row r="334" spans="1:16381" s="35" customFormat="1" ht="30.75" customHeight="1">
      <c r="A334" s="53"/>
      <c r="B334" s="28" t="s">
        <v>3</v>
      </c>
      <c r="C334" s="52" t="s">
        <v>142</v>
      </c>
      <c r="D334" s="52" t="s">
        <v>72</v>
      </c>
      <c r="E334" s="52" t="s">
        <v>722</v>
      </c>
      <c r="F334" s="52" t="s">
        <v>723</v>
      </c>
      <c r="G334" s="52" t="s">
        <v>732</v>
      </c>
      <c r="H334" s="47">
        <v>2400000</v>
      </c>
      <c r="I334" s="52" t="s">
        <v>429</v>
      </c>
      <c r="J334" s="29" t="s">
        <v>76</v>
      </c>
      <c r="K334" s="71" t="s">
        <v>731</v>
      </c>
      <c r="L334" s="72" t="s">
        <v>701</v>
      </c>
      <c r="M334" s="52" t="str">
        <f t="shared" ref="M334:M342" si="34">G334</f>
        <v>POA 1331 - CAJA MENOR IPN</v>
      </c>
      <c r="N334" s="31">
        <v>1</v>
      </c>
      <c r="O334" s="31">
        <v>1</v>
      </c>
      <c r="P334" s="73">
        <v>11</v>
      </c>
      <c r="Q334" s="74" t="s">
        <v>79</v>
      </c>
      <c r="R334" s="74" t="s">
        <v>80</v>
      </c>
      <c r="S334" s="52" t="s">
        <v>1</v>
      </c>
      <c r="T334" s="75">
        <f t="shared" si="32"/>
        <v>2400000</v>
      </c>
      <c r="U334" s="76">
        <f t="shared" si="33"/>
        <v>2400000</v>
      </c>
      <c r="V334" s="31" t="s">
        <v>76</v>
      </c>
      <c r="W334" s="31" t="s">
        <v>81</v>
      </c>
      <c r="X334" s="77" t="s">
        <v>82</v>
      </c>
      <c r="Y334" s="32" t="s">
        <v>83</v>
      </c>
      <c r="Z334" s="33" t="s">
        <v>3</v>
      </c>
      <c r="AA334" s="30" t="s">
        <v>84</v>
      </c>
      <c r="AB334" s="78" t="s">
        <v>85</v>
      </c>
      <c r="AC334" s="31" t="s">
        <v>76</v>
      </c>
      <c r="AD334" s="31" t="s">
        <v>86</v>
      </c>
      <c r="AE334" s="79" t="s">
        <v>87</v>
      </c>
      <c r="AF334" s="79" t="s">
        <v>88</v>
      </c>
      <c r="AG334" s="79" t="s">
        <v>89</v>
      </c>
      <c r="AH334" s="79" t="s">
        <v>90</v>
      </c>
      <c r="AI334" s="79" t="s">
        <v>90</v>
      </c>
      <c r="AJ334" s="79" t="s">
        <v>90</v>
      </c>
      <c r="AK334" s="80"/>
      <c r="AL334" s="80"/>
      <c r="AM334" s="80"/>
    </row>
    <row r="335" spans="1:16381" s="35" customFormat="1" ht="30.75" customHeight="1">
      <c r="A335" s="53"/>
      <c r="B335" s="28" t="s">
        <v>3</v>
      </c>
      <c r="C335" s="52" t="s">
        <v>142</v>
      </c>
      <c r="D335" s="52" t="s">
        <v>72</v>
      </c>
      <c r="E335" s="52" t="s">
        <v>99</v>
      </c>
      <c r="F335" s="52" t="s">
        <v>724</v>
      </c>
      <c r="G335" s="52" t="s">
        <v>732</v>
      </c>
      <c r="H335" s="47">
        <v>1800000</v>
      </c>
      <c r="I335" s="52" t="s">
        <v>429</v>
      </c>
      <c r="J335" s="29" t="s">
        <v>76</v>
      </c>
      <c r="K335" s="71" t="s">
        <v>731</v>
      </c>
      <c r="L335" s="72" t="s">
        <v>701</v>
      </c>
      <c r="M335" s="52" t="str">
        <f t="shared" si="34"/>
        <v>POA 1331 - CAJA MENOR IPN</v>
      </c>
      <c r="N335" s="31">
        <v>1</v>
      </c>
      <c r="O335" s="31">
        <v>1</v>
      </c>
      <c r="P335" s="73">
        <v>11</v>
      </c>
      <c r="Q335" s="74" t="s">
        <v>79</v>
      </c>
      <c r="R335" s="74" t="s">
        <v>80</v>
      </c>
      <c r="S335" s="52" t="s">
        <v>1</v>
      </c>
      <c r="T335" s="75">
        <f t="shared" si="32"/>
        <v>1800000</v>
      </c>
      <c r="U335" s="76">
        <f t="shared" si="33"/>
        <v>1800000</v>
      </c>
      <c r="V335" s="31" t="s">
        <v>76</v>
      </c>
      <c r="W335" s="31" t="s">
        <v>81</v>
      </c>
      <c r="X335" s="77" t="s">
        <v>82</v>
      </c>
      <c r="Y335" s="32" t="s">
        <v>83</v>
      </c>
      <c r="Z335" s="33" t="s">
        <v>3</v>
      </c>
      <c r="AA335" s="30" t="s">
        <v>84</v>
      </c>
      <c r="AB335" s="78" t="s">
        <v>85</v>
      </c>
      <c r="AC335" s="31" t="s">
        <v>76</v>
      </c>
      <c r="AD335" s="31" t="s">
        <v>86</v>
      </c>
      <c r="AE335" s="79" t="s">
        <v>87</v>
      </c>
      <c r="AF335" s="79" t="s">
        <v>88</v>
      </c>
      <c r="AG335" s="79" t="s">
        <v>89</v>
      </c>
      <c r="AH335" s="79" t="s">
        <v>90</v>
      </c>
      <c r="AI335" s="79" t="s">
        <v>90</v>
      </c>
      <c r="AJ335" s="79" t="s">
        <v>90</v>
      </c>
      <c r="AK335" s="80"/>
      <c r="AL335" s="80"/>
      <c r="AM335" s="80"/>
    </row>
    <row r="336" spans="1:16381" s="35" customFormat="1" ht="30.75" customHeight="1">
      <c r="A336" s="53"/>
      <c r="B336" s="28" t="s">
        <v>3</v>
      </c>
      <c r="C336" s="52" t="s">
        <v>142</v>
      </c>
      <c r="D336" s="52" t="s">
        <v>72</v>
      </c>
      <c r="E336" s="52" t="s">
        <v>123</v>
      </c>
      <c r="F336" s="52" t="s">
        <v>725</v>
      </c>
      <c r="G336" s="52" t="s">
        <v>732</v>
      </c>
      <c r="H336" s="47">
        <v>900000</v>
      </c>
      <c r="I336" s="52" t="s">
        <v>429</v>
      </c>
      <c r="J336" s="29" t="s">
        <v>76</v>
      </c>
      <c r="K336" s="71" t="s">
        <v>731</v>
      </c>
      <c r="L336" s="72" t="s">
        <v>701</v>
      </c>
      <c r="M336" s="52" t="str">
        <f t="shared" si="34"/>
        <v>POA 1331 - CAJA MENOR IPN</v>
      </c>
      <c r="N336" s="31">
        <v>1</v>
      </c>
      <c r="O336" s="31">
        <v>1</v>
      </c>
      <c r="P336" s="73">
        <v>11</v>
      </c>
      <c r="Q336" s="74" t="s">
        <v>79</v>
      </c>
      <c r="R336" s="74" t="s">
        <v>80</v>
      </c>
      <c r="S336" s="52" t="s">
        <v>1</v>
      </c>
      <c r="T336" s="75">
        <f t="shared" si="32"/>
        <v>900000</v>
      </c>
      <c r="U336" s="76">
        <f t="shared" si="33"/>
        <v>900000</v>
      </c>
      <c r="V336" s="31" t="s">
        <v>76</v>
      </c>
      <c r="W336" s="31" t="s">
        <v>81</v>
      </c>
      <c r="X336" s="77" t="s">
        <v>82</v>
      </c>
      <c r="Y336" s="32" t="s">
        <v>83</v>
      </c>
      <c r="Z336" s="33" t="s">
        <v>3</v>
      </c>
      <c r="AA336" s="30" t="s">
        <v>84</v>
      </c>
      <c r="AB336" s="78" t="s">
        <v>85</v>
      </c>
      <c r="AC336" s="31" t="s">
        <v>76</v>
      </c>
      <c r="AD336" s="31" t="s">
        <v>86</v>
      </c>
      <c r="AE336" s="79" t="s">
        <v>87</v>
      </c>
      <c r="AF336" s="79" t="s">
        <v>88</v>
      </c>
      <c r="AG336" s="79" t="s">
        <v>89</v>
      </c>
      <c r="AH336" s="79" t="s">
        <v>90</v>
      </c>
      <c r="AI336" s="79" t="s">
        <v>90</v>
      </c>
      <c r="AJ336" s="79" t="s">
        <v>90</v>
      </c>
      <c r="AK336" s="80"/>
      <c r="AL336" s="80"/>
      <c r="AM336" s="80"/>
    </row>
    <row r="337" spans="1:16381" s="35" customFormat="1" ht="30.75" customHeight="1">
      <c r="A337" s="53"/>
      <c r="B337" s="28" t="s">
        <v>3</v>
      </c>
      <c r="C337" s="52" t="s">
        <v>142</v>
      </c>
      <c r="D337" s="52" t="s">
        <v>72</v>
      </c>
      <c r="E337" s="52" t="s">
        <v>125</v>
      </c>
      <c r="F337" s="52" t="s">
        <v>726</v>
      </c>
      <c r="G337" s="52" t="s">
        <v>732</v>
      </c>
      <c r="H337" s="47">
        <v>7500000</v>
      </c>
      <c r="I337" s="52" t="s">
        <v>429</v>
      </c>
      <c r="J337" s="29" t="s">
        <v>76</v>
      </c>
      <c r="K337" s="71" t="s">
        <v>731</v>
      </c>
      <c r="L337" s="72" t="s">
        <v>701</v>
      </c>
      <c r="M337" s="52" t="str">
        <f t="shared" si="34"/>
        <v>POA 1331 - CAJA MENOR IPN</v>
      </c>
      <c r="N337" s="31">
        <v>1</v>
      </c>
      <c r="O337" s="31">
        <v>1</v>
      </c>
      <c r="P337" s="73">
        <v>11</v>
      </c>
      <c r="Q337" s="74" t="s">
        <v>79</v>
      </c>
      <c r="R337" s="74" t="s">
        <v>80</v>
      </c>
      <c r="S337" s="52" t="s">
        <v>1</v>
      </c>
      <c r="T337" s="75">
        <f t="shared" si="32"/>
        <v>7500000</v>
      </c>
      <c r="U337" s="76">
        <f t="shared" si="33"/>
        <v>7500000</v>
      </c>
      <c r="V337" s="31" t="s">
        <v>76</v>
      </c>
      <c r="W337" s="31" t="s">
        <v>81</v>
      </c>
      <c r="X337" s="77" t="s">
        <v>82</v>
      </c>
      <c r="Y337" s="32" t="s">
        <v>83</v>
      </c>
      <c r="Z337" s="33" t="s">
        <v>3</v>
      </c>
      <c r="AA337" s="30" t="s">
        <v>84</v>
      </c>
      <c r="AB337" s="78" t="s">
        <v>85</v>
      </c>
      <c r="AC337" s="31" t="s">
        <v>76</v>
      </c>
      <c r="AD337" s="31" t="s">
        <v>86</v>
      </c>
      <c r="AE337" s="79" t="s">
        <v>87</v>
      </c>
      <c r="AF337" s="79" t="s">
        <v>88</v>
      </c>
      <c r="AG337" s="79" t="s">
        <v>89</v>
      </c>
      <c r="AH337" s="79" t="s">
        <v>90</v>
      </c>
      <c r="AI337" s="79" t="s">
        <v>90</v>
      </c>
      <c r="AJ337" s="79" t="s">
        <v>90</v>
      </c>
      <c r="AK337" s="80"/>
      <c r="AL337" s="80"/>
      <c r="AM337" s="80"/>
    </row>
    <row r="338" spans="1:16381" s="35" customFormat="1" ht="30.75" customHeight="1">
      <c r="A338" s="53"/>
      <c r="B338" s="28" t="s">
        <v>3</v>
      </c>
      <c r="C338" s="52" t="s">
        <v>142</v>
      </c>
      <c r="D338" s="52" t="s">
        <v>72</v>
      </c>
      <c r="E338" s="52" t="s">
        <v>26</v>
      </c>
      <c r="F338" s="52" t="s">
        <v>727</v>
      </c>
      <c r="G338" s="52" t="s">
        <v>732</v>
      </c>
      <c r="H338" s="47">
        <v>13500000</v>
      </c>
      <c r="I338" s="52" t="s">
        <v>429</v>
      </c>
      <c r="J338" s="29" t="s">
        <v>76</v>
      </c>
      <c r="K338" s="71" t="s">
        <v>731</v>
      </c>
      <c r="L338" s="72" t="s">
        <v>701</v>
      </c>
      <c r="M338" s="52" t="str">
        <f t="shared" si="34"/>
        <v>POA 1331 - CAJA MENOR IPN</v>
      </c>
      <c r="N338" s="31">
        <v>1</v>
      </c>
      <c r="O338" s="31">
        <v>1</v>
      </c>
      <c r="P338" s="73">
        <v>11</v>
      </c>
      <c r="Q338" s="74" t="s">
        <v>79</v>
      </c>
      <c r="R338" s="74" t="s">
        <v>80</v>
      </c>
      <c r="S338" s="52" t="s">
        <v>1</v>
      </c>
      <c r="T338" s="75">
        <f t="shared" si="32"/>
        <v>13500000</v>
      </c>
      <c r="U338" s="76">
        <f t="shared" si="33"/>
        <v>13500000</v>
      </c>
      <c r="V338" s="31" t="s">
        <v>76</v>
      </c>
      <c r="W338" s="31" t="s">
        <v>81</v>
      </c>
      <c r="X338" s="77" t="s">
        <v>82</v>
      </c>
      <c r="Y338" s="32" t="s">
        <v>83</v>
      </c>
      <c r="Z338" s="33" t="s">
        <v>3</v>
      </c>
      <c r="AA338" s="30" t="s">
        <v>84</v>
      </c>
      <c r="AB338" s="78" t="s">
        <v>85</v>
      </c>
      <c r="AC338" s="31" t="s">
        <v>76</v>
      </c>
      <c r="AD338" s="31" t="s">
        <v>86</v>
      </c>
      <c r="AE338" s="79" t="s">
        <v>87</v>
      </c>
      <c r="AF338" s="79" t="s">
        <v>88</v>
      </c>
      <c r="AG338" s="79" t="s">
        <v>89</v>
      </c>
      <c r="AH338" s="79" t="s">
        <v>90</v>
      </c>
      <c r="AI338" s="79" t="s">
        <v>90</v>
      </c>
      <c r="AJ338" s="79" t="s">
        <v>90</v>
      </c>
      <c r="AK338" s="80"/>
      <c r="AL338" s="80"/>
      <c r="AM338" s="80"/>
    </row>
    <row r="339" spans="1:16381" s="35" customFormat="1" ht="30.75" customHeight="1">
      <c r="A339" s="53"/>
      <c r="B339" s="28" t="s">
        <v>3</v>
      </c>
      <c r="C339" s="52" t="s">
        <v>142</v>
      </c>
      <c r="D339" s="52" t="s">
        <v>72</v>
      </c>
      <c r="E339" s="52" t="s">
        <v>129</v>
      </c>
      <c r="F339" s="52" t="s">
        <v>728</v>
      </c>
      <c r="G339" s="52" t="s">
        <v>732</v>
      </c>
      <c r="H339" s="47">
        <v>13500000</v>
      </c>
      <c r="I339" s="52" t="s">
        <v>429</v>
      </c>
      <c r="J339" s="29" t="s">
        <v>76</v>
      </c>
      <c r="K339" s="71" t="s">
        <v>731</v>
      </c>
      <c r="L339" s="72" t="s">
        <v>701</v>
      </c>
      <c r="M339" s="52" t="str">
        <f t="shared" si="34"/>
        <v>POA 1331 - CAJA MENOR IPN</v>
      </c>
      <c r="N339" s="31">
        <v>1</v>
      </c>
      <c r="O339" s="31">
        <v>1</v>
      </c>
      <c r="P339" s="73">
        <v>11</v>
      </c>
      <c r="Q339" s="74" t="s">
        <v>79</v>
      </c>
      <c r="R339" s="74" t="s">
        <v>80</v>
      </c>
      <c r="S339" s="52" t="s">
        <v>1</v>
      </c>
      <c r="T339" s="75">
        <f t="shared" si="32"/>
        <v>13500000</v>
      </c>
      <c r="U339" s="76">
        <f t="shared" si="33"/>
        <v>13500000</v>
      </c>
      <c r="V339" s="31" t="s">
        <v>76</v>
      </c>
      <c r="W339" s="31" t="s">
        <v>81</v>
      </c>
      <c r="X339" s="77" t="s">
        <v>82</v>
      </c>
      <c r="Y339" s="32" t="s">
        <v>83</v>
      </c>
      <c r="Z339" s="33" t="s">
        <v>3</v>
      </c>
      <c r="AA339" s="30" t="s">
        <v>84</v>
      </c>
      <c r="AB339" s="78" t="s">
        <v>85</v>
      </c>
      <c r="AC339" s="31" t="s">
        <v>76</v>
      </c>
      <c r="AD339" s="31" t="s">
        <v>86</v>
      </c>
      <c r="AE339" s="79" t="s">
        <v>87</v>
      </c>
      <c r="AF339" s="79" t="s">
        <v>88</v>
      </c>
      <c r="AG339" s="79" t="s">
        <v>89</v>
      </c>
      <c r="AH339" s="79" t="s">
        <v>90</v>
      </c>
      <c r="AI339" s="79" t="s">
        <v>90</v>
      </c>
      <c r="AJ339" s="79" t="s">
        <v>90</v>
      </c>
      <c r="AK339" s="80"/>
      <c r="AL339" s="80"/>
      <c r="AM339" s="80"/>
    </row>
    <row r="340" spans="1:16381" s="35" customFormat="1" ht="30.75" customHeight="1">
      <c r="A340" s="53"/>
      <c r="B340" s="28" t="s">
        <v>3</v>
      </c>
      <c r="C340" s="52" t="s">
        <v>142</v>
      </c>
      <c r="D340" s="52" t="s">
        <v>72</v>
      </c>
      <c r="E340" s="52" t="s">
        <v>4</v>
      </c>
      <c r="F340" s="52" t="s">
        <v>729</v>
      </c>
      <c r="G340" s="52" t="s">
        <v>732</v>
      </c>
      <c r="H340" s="47">
        <v>12000000</v>
      </c>
      <c r="I340" s="52" t="s">
        <v>429</v>
      </c>
      <c r="J340" s="29" t="s">
        <v>76</v>
      </c>
      <c r="K340" s="71" t="s">
        <v>731</v>
      </c>
      <c r="L340" s="72" t="s">
        <v>701</v>
      </c>
      <c r="M340" s="52" t="str">
        <f t="shared" si="34"/>
        <v>POA 1331 - CAJA MENOR IPN</v>
      </c>
      <c r="N340" s="31">
        <v>1</v>
      </c>
      <c r="O340" s="31">
        <v>1</v>
      </c>
      <c r="P340" s="73">
        <v>11</v>
      </c>
      <c r="Q340" s="74" t="s">
        <v>79</v>
      </c>
      <c r="R340" s="74" t="s">
        <v>80</v>
      </c>
      <c r="S340" s="52" t="s">
        <v>1</v>
      </c>
      <c r="T340" s="75">
        <f t="shared" si="32"/>
        <v>12000000</v>
      </c>
      <c r="U340" s="76">
        <f t="shared" si="33"/>
        <v>12000000</v>
      </c>
      <c r="V340" s="31" t="s">
        <v>76</v>
      </c>
      <c r="W340" s="31" t="s">
        <v>81</v>
      </c>
      <c r="X340" s="77" t="s">
        <v>82</v>
      </c>
      <c r="Y340" s="32" t="s">
        <v>83</v>
      </c>
      <c r="Z340" s="33" t="s">
        <v>3</v>
      </c>
      <c r="AA340" s="30" t="s">
        <v>84</v>
      </c>
      <c r="AB340" s="78" t="s">
        <v>85</v>
      </c>
      <c r="AC340" s="31" t="s">
        <v>76</v>
      </c>
      <c r="AD340" s="31" t="s">
        <v>86</v>
      </c>
      <c r="AE340" s="79" t="s">
        <v>87</v>
      </c>
      <c r="AF340" s="79" t="s">
        <v>88</v>
      </c>
      <c r="AG340" s="79" t="s">
        <v>89</v>
      </c>
      <c r="AH340" s="79" t="s">
        <v>90</v>
      </c>
      <c r="AI340" s="79" t="s">
        <v>90</v>
      </c>
      <c r="AJ340" s="79" t="s">
        <v>90</v>
      </c>
      <c r="AK340" s="80"/>
      <c r="AL340" s="80"/>
      <c r="AM340" s="80"/>
    </row>
    <row r="341" spans="1:16381" s="35" customFormat="1" ht="30.75" customHeight="1">
      <c r="A341" s="53"/>
      <c r="B341" s="28" t="s">
        <v>3</v>
      </c>
      <c r="C341" s="52" t="s">
        <v>142</v>
      </c>
      <c r="D341" s="52" t="s">
        <v>72</v>
      </c>
      <c r="E341" s="52" t="s">
        <v>9</v>
      </c>
      <c r="F341" s="52" t="s">
        <v>730</v>
      </c>
      <c r="G341" s="52" t="s">
        <v>732</v>
      </c>
      <c r="H341" s="47">
        <v>16500000</v>
      </c>
      <c r="I341" s="52" t="s">
        <v>429</v>
      </c>
      <c r="J341" s="29" t="s">
        <v>76</v>
      </c>
      <c r="K341" s="71" t="s">
        <v>731</v>
      </c>
      <c r="L341" s="72" t="s">
        <v>701</v>
      </c>
      <c r="M341" s="52" t="str">
        <f t="shared" si="34"/>
        <v>POA 1331 - CAJA MENOR IPN</v>
      </c>
      <c r="N341" s="31">
        <v>1</v>
      </c>
      <c r="O341" s="31">
        <v>1</v>
      </c>
      <c r="P341" s="73">
        <v>11</v>
      </c>
      <c r="Q341" s="74" t="s">
        <v>79</v>
      </c>
      <c r="R341" s="74" t="s">
        <v>80</v>
      </c>
      <c r="S341" s="52" t="s">
        <v>1</v>
      </c>
      <c r="T341" s="75">
        <f t="shared" si="32"/>
        <v>16500000</v>
      </c>
      <c r="U341" s="76">
        <f t="shared" si="33"/>
        <v>16500000</v>
      </c>
      <c r="V341" s="31" t="s">
        <v>76</v>
      </c>
      <c r="W341" s="31" t="s">
        <v>81</v>
      </c>
      <c r="X341" s="77" t="s">
        <v>82</v>
      </c>
      <c r="Y341" s="32" t="s">
        <v>83</v>
      </c>
      <c r="Z341" s="33" t="s">
        <v>3</v>
      </c>
      <c r="AA341" s="30" t="s">
        <v>84</v>
      </c>
      <c r="AB341" s="78" t="s">
        <v>85</v>
      </c>
      <c r="AC341" s="31" t="s">
        <v>76</v>
      </c>
      <c r="AD341" s="31" t="s">
        <v>86</v>
      </c>
      <c r="AE341" s="79" t="s">
        <v>87</v>
      </c>
      <c r="AF341" s="79" t="s">
        <v>88</v>
      </c>
      <c r="AG341" s="79" t="s">
        <v>89</v>
      </c>
      <c r="AH341" s="79" t="s">
        <v>90</v>
      </c>
      <c r="AI341" s="79" t="s">
        <v>90</v>
      </c>
      <c r="AJ341" s="79" t="s">
        <v>90</v>
      </c>
      <c r="AK341" s="80"/>
      <c r="AL341" s="80"/>
      <c r="AM341" s="80"/>
    </row>
    <row r="342" spans="1:16381" s="35" customFormat="1" ht="30.75" customHeight="1">
      <c r="A342" s="53"/>
      <c r="B342" s="28" t="s">
        <v>3</v>
      </c>
      <c r="C342" s="52" t="s">
        <v>142</v>
      </c>
      <c r="D342" s="52" t="s">
        <v>72</v>
      </c>
      <c r="E342" s="52" t="s">
        <v>733</v>
      </c>
      <c r="F342" s="52" t="s">
        <v>201</v>
      </c>
      <c r="G342" s="52" t="s">
        <v>732</v>
      </c>
      <c r="H342" s="47">
        <v>900000</v>
      </c>
      <c r="I342" s="52" t="s">
        <v>429</v>
      </c>
      <c r="J342" s="29" t="s">
        <v>76</v>
      </c>
      <c r="K342" s="71" t="s">
        <v>731</v>
      </c>
      <c r="L342" s="72" t="s">
        <v>701</v>
      </c>
      <c r="M342" s="52" t="str">
        <f t="shared" si="34"/>
        <v>POA 1331 - CAJA MENOR IPN</v>
      </c>
      <c r="N342" s="31">
        <v>1</v>
      </c>
      <c r="O342" s="31">
        <v>1</v>
      </c>
      <c r="P342" s="73">
        <v>11</v>
      </c>
      <c r="Q342" s="74" t="s">
        <v>79</v>
      </c>
      <c r="R342" s="74" t="s">
        <v>80</v>
      </c>
      <c r="S342" s="52" t="s">
        <v>1</v>
      </c>
      <c r="T342" s="75">
        <f t="shared" si="32"/>
        <v>900000</v>
      </c>
      <c r="U342" s="76">
        <f t="shared" si="33"/>
        <v>900000</v>
      </c>
      <c r="V342" s="31" t="s">
        <v>76</v>
      </c>
      <c r="W342" s="31" t="s">
        <v>81</v>
      </c>
      <c r="X342" s="77" t="s">
        <v>82</v>
      </c>
      <c r="Y342" s="32" t="s">
        <v>83</v>
      </c>
      <c r="Z342" s="33" t="s">
        <v>3</v>
      </c>
      <c r="AA342" s="30" t="s">
        <v>84</v>
      </c>
      <c r="AB342" s="78" t="s">
        <v>85</v>
      </c>
      <c r="AC342" s="31" t="s">
        <v>76</v>
      </c>
      <c r="AD342" s="31" t="s">
        <v>86</v>
      </c>
      <c r="AE342" s="79" t="s">
        <v>87</v>
      </c>
      <c r="AF342" s="79" t="s">
        <v>88</v>
      </c>
      <c r="AG342" s="79" t="s">
        <v>89</v>
      </c>
      <c r="AH342" s="79" t="s">
        <v>90</v>
      </c>
      <c r="AI342" s="79" t="s">
        <v>90</v>
      </c>
      <c r="AJ342" s="79" t="s">
        <v>90</v>
      </c>
      <c r="AK342" s="80"/>
      <c r="AL342" s="80"/>
      <c r="AM342" s="80"/>
    </row>
    <row r="343" spans="1:16381" s="35" customFormat="1" ht="44.25" customHeight="1">
      <c r="A343" s="53"/>
      <c r="B343" s="28" t="s">
        <v>3</v>
      </c>
      <c r="C343" s="52" t="s">
        <v>142</v>
      </c>
      <c r="D343" s="52" t="s">
        <v>72</v>
      </c>
      <c r="E343" s="52" t="s">
        <v>26</v>
      </c>
      <c r="F343" s="52" t="s">
        <v>18</v>
      </c>
      <c r="G343" s="52" t="s">
        <v>735</v>
      </c>
      <c r="H343" s="47">
        <v>19539800</v>
      </c>
      <c r="I343" s="52" t="s">
        <v>429</v>
      </c>
      <c r="J343" s="29" t="s">
        <v>76</v>
      </c>
      <c r="K343" s="71" t="s">
        <v>173</v>
      </c>
      <c r="L343" s="72" t="s">
        <v>701</v>
      </c>
      <c r="M343" s="228" t="str">
        <f>G343</f>
        <v>Amparar la adquisición de tableros, pupitres y puestos de trabajo para docentes y estudiantes, para ser asignados al inmueble ubicado en la Avenida Carrera 14 No. 65-27, en el marco del Plan Integral de Cobertura, con el fin de garantizar el acceso, la permanencia y el adecuado desarrollo de las actividades académicas en la Universidad Pedagógica Nacional.</v>
      </c>
      <c r="N343" s="31">
        <v>1</v>
      </c>
      <c r="O343" s="31">
        <v>1</v>
      </c>
      <c r="P343" s="73">
        <v>11</v>
      </c>
      <c r="Q343" s="74" t="s">
        <v>79</v>
      </c>
      <c r="R343" s="74" t="s">
        <v>80</v>
      </c>
      <c r="S343" s="52" t="s">
        <v>5</v>
      </c>
      <c r="T343" s="75">
        <f>H343</f>
        <v>19539800</v>
      </c>
      <c r="U343" s="76">
        <f>T343</f>
        <v>19539800</v>
      </c>
      <c r="V343" s="31" t="s">
        <v>76</v>
      </c>
      <c r="W343" s="31" t="s">
        <v>81</v>
      </c>
      <c r="X343" s="77" t="s">
        <v>82</v>
      </c>
      <c r="Y343" s="32" t="s">
        <v>83</v>
      </c>
      <c r="Z343" s="33" t="s">
        <v>3</v>
      </c>
      <c r="AA343" s="30" t="s">
        <v>84</v>
      </c>
      <c r="AB343" s="78" t="s">
        <v>85</v>
      </c>
      <c r="AC343" s="31" t="s">
        <v>76</v>
      </c>
      <c r="AD343" s="31" t="s">
        <v>86</v>
      </c>
      <c r="AE343" s="79" t="s">
        <v>87</v>
      </c>
      <c r="AF343" s="79" t="s">
        <v>88</v>
      </c>
      <c r="AG343" s="79" t="s">
        <v>89</v>
      </c>
      <c r="AH343" s="79" t="s">
        <v>90</v>
      </c>
      <c r="AI343" s="79" t="s">
        <v>90</v>
      </c>
      <c r="AJ343" s="79" t="s">
        <v>90</v>
      </c>
      <c r="AK343" s="80"/>
      <c r="AL343" s="80"/>
      <c r="AM343" s="80"/>
    </row>
    <row r="344" spans="1:16381" s="35" customFormat="1" ht="41.25" customHeight="1">
      <c r="A344" s="53"/>
      <c r="B344" s="28" t="s">
        <v>3</v>
      </c>
      <c r="C344" s="52" t="s">
        <v>142</v>
      </c>
      <c r="D344" s="52" t="s">
        <v>72</v>
      </c>
      <c r="E344" s="52" t="s">
        <v>736</v>
      </c>
      <c r="F344" s="52" t="s">
        <v>118</v>
      </c>
      <c r="G344" s="52" t="s">
        <v>735</v>
      </c>
      <c r="H344" s="47">
        <v>20468000</v>
      </c>
      <c r="I344" s="52" t="s">
        <v>429</v>
      </c>
      <c r="J344" s="29" t="s">
        <v>76</v>
      </c>
      <c r="K344" s="71" t="s">
        <v>173</v>
      </c>
      <c r="L344" s="72" t="s">
        <v>701</v>
      </c>
      <c r="M344" s="229"/>
      <c r="N344" s="31">
        <v>1</v>
      </c>
      <c r="O344" s="31">
        <v>1</v>
      </c>
      <c r="P344" s="73">
        <v>11</v>
      </c>
      <c r="Q344" s="74" t="s">
        <v>79</v>
      </c>
      <c r="R344" s="74" t="s">
        <v>80</v>
      </c>
      <c r="S344" s="52" t="s">
        <v>5</v>
      </c>
      <c r="T344" s="75">
        <f>H344</f>
        <v>20468000</v>
      </c>
      <c r="U344" s="76">
        <f>T344</f>
        <v>20468000</v>
      </c>
      <c r="V344" s="31" t="s">
        <v>76</v>
      </c>
      <c r="W344" s="31" t="s">
        <v>81</v>
      </c>
      <c r="X344" s="77" t="s">
        <v>82</v>
      </c>
      <c r="Y344" s="32" t="s">
        <v>83</v>
      </c>
      <c r="Z344" s="33" t="s">
        <v>3</v>
      </c>
      <c r="AA344" s="30" t="s">
        <v>84</v>
      </c>
      <c r="AB344" s="78" t="s">
        <v>85</v>
      </c>
      <c r="AC344" s="31" t="s">
        <v>76</v>
      </c>
      <c r="AD344" s="31" t="s">
        <v>86</v>
      </c>
      <c r="AE344" s="79" t="s">
        <v>87</v>
      </c>
      <c r="AF344" s="79" t="s">
        <v>88</v>
      </c>
      <c r="AG344" s="79" t="s">
        <v>89</v>
      </c>
      <c r="AH344" s="79" t="s">
        <v>90</v>
      </c>
      <c r="AI344" s="79" t="s">
        <v>90</v>
      </c>
      <c r="AJ344" s="79" t="s">
        <v>90</v>
      </c>
      <c r="AK344" s="80"/>
      <c r="AL344" s="80"/>
      <c r="AM344" s="80"/>
    </row>
    <row r="345" spans="1:16381" s="8" customFormat="1" ht="30.75" customHeight="1">
      <c r="A345" s="53"/>
      <c r="B345" s="28" t="s">
        <v>3</v>
      </c>
      <c r="C345" s="52" t="s">
        <v>209</v>
      </c>
      <c r="D345" s="52" t="s">
        <v>210</v>
      </c>
      <c r="E345" s="52" t="s">
        <v>7</v>
      </c>
      <c r="F345" s="52" t="s">
        <v>8</v>
      </c>
      <c r="G345" s="52" t="s">
        <v>737</v>
      </c>
      <c r="H345" s="47">
        <v>6509300</v>
      </c>
      <c r="I345" s="52" t="s">
        <v>76</v>
      </c>
      <c r="J345" s="29" t="s">
        <v>76</v>
      </c>
      <c r="K345" s="71" t="s">
        <v>173</v>
      </c>
      <c r="L345" s="72" t="s">
        <v>78</v>
      </c>
      <c r="M345" s="52" t="str">
        <f>G345</f>
        <v>Amparar el pago de los gastos de alquiler de equipos para el adecuado y correcto desarrollo de las Ceremonias de grados ordinarios 2025-2 que tendrán lugar en Compensar Av. 68.</v>
      </c>
      <c r="N345" s="31">
        <v>1</v>
      </c>
      <c r="O345" s="31">
        <v>1</v>
      </c>
      <c r="P345" s="73">
        <v>11</v>
      </c>
      <c r="Q345" s="74" t="s">
        <v>79</v>
      </c>
      <c r="R345" s="74" t="s">
        <v>80</v>
      </c>
      <c r="S345" s="81" t="s">
        <v>5</v>
      </c>
      <c r="T345" s="75">
        <v>976898871</v>
      </c>
      <c r="U345" s="76">
        <v>976898871</v>
      </c>
      <c r="V345" s="31" t="s">
        <v>76</v>
      </c>
      <c r="W345" s="31" t="s">
        <v>81</v>
      </c>
      <c r="X345" s="77" t="s">
        <v>82</v>
      </c>
      <c r="Y345" s="32" t="s">
        <v>83</v>
      </c>
      <c r="Z345" s="33" t="s">
        <v>3</v>
      </c>
      <c r="AA345" s="30" t="s">
        <v>84</v>
      </c>
      <c r="AB345" s="78" t="s">
        <v>85</v>
      </c>
      <c r="AC345" s="31" t="s">
        <v>76</v>
      </c>
      <c r="AD345" s="31" t="s">
        <v>86</v>
      </c>
      <c r="AE345" s="79" t="s">
        <v>87</v>
      </c>
      <c r="AF345" s="79" t="s">
        <v>88</v>
      </c>
      <c r="AG345" s="79" t="s">
        <v>89</v>
      </c>
      <c r="AH345" s="79" t="s">
        <v>90</v>
      </c>
      <c r="AI345" s="79" t="s">
        <v>90</v>
      </c>
      <c r="AJ345" s="79" t="s">
        <v>90</v>
      </c>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35"/>
      <c r="CD345" s="35"/>
      <c r="CE345" s="35"/>
      <c r="CF345" s="35"/>
      <c r="CG345" s="35"/>
      <c r="CH345" s="35"/>
      <c r="CI345" s="35"/>
      <c r="CJ345" s="35"/>
      <c r="CK345" s="35"/>
      <c r="CL345" s="35"/>
      <c r="CM345" s="35"/>
      <c r="CN345" s="35"/>
      <c r="CO345" s="35"/>
      <c r="CP345" s="35"/>
      <c r="CQ345" s="35"/>
      <c r="CR345" s="35"/>
      <c r="CS345" s="35"/>
      <c r="CT345" s="35"/>
      <c r="CU345" s="35"/>
      <c r="CV345" s="35"/>
      <c r="CW345" s="35"/>
      <c r="CX345" s="35"/>
      <c r="CY345" s="35"/>
      <c r="CZ345" s="35"/>
      <c r="DA345" s="35"/>
      <c r="DB345" s="35"/>
      <c r="DC345" s="35"/>
      <c r="DD345" s="35"/>
      <c r="DE345" s="35"/>
      <c r="DF345" s="35"/>
      <c r="DG345" s="35"/>
      <c r="DH345" s="35"/>
      <c r="DI345" s="35"/>
      <c r="DJ345" s="35"/>
      <c r="DK345" s="35"/>
      <c r="DL345" s="35"/>
      <c r="DM345" s="35"/>
      <c r="DN345" s="35"/>
      <c r="DO345" s="35"/>
      <c r="DP345" s="35"/>
      <c r="DQ345" s="35"/>
      <c r="DR345" s="35"/>
      <c r="DS345" s="35"/>
      <c r="DT345" s="35"/>
      <c r="DU345" s="35"/>
      <c r="DV345" s="35"/>
      <c r="DW345" s="35"/>
      <c r="DX345" s="35"/>
      <c r="DY345" s="35"/>
      <c r="DZ345" s="35"/>
      <c r="EA345" s="35"/>
      <c r="EB345" s="35"/>
      <c r="EC345" s="35"/>
      <c r="ED345" s="35"/>
      <c r="EE345" s="35"/>
      <c r="EF345" s="35"/>
      <c r="EG345" s="35"/>
      <c r="EH345" s="35"/>
      <c r="EI345" s="35"/>
      <c r="EJ345" s="35"/>
      <c r="EK345" s="35"/>
      <c r="EL345" s="35"/>
      <c r="EM345" s="35"/>
      <c r="EN345" s="35"/>
      <c r="EO345" s="35"/>
      <c r="EP345" s="35"/>
      <c r="EQ345" s="35"/>
      <c r="ER345" s="35"/>
      <c r="ES345" s="35"/>
      <c r="ET345" s="35"/>
      <c r="EU345" s="35"/>
      <c r="EV345" s="35"/>
      <c r="EW345" s="35"/>
      <c r="EX345" s="35"/>
      <c r="EY345" s="35"/>
      <c r="EZ345" s="35"/>
      <c r="FA345" s="35"/>
      <c r="FB345" s="35"/>
      <c r="FC345" s="35"/>
      <c r="FD345" s="35"/>
      <c r="FE345" s="35"/>
      <c r="FF345" s="35"/>
      <c r="FG345" s="35"/>
      <c r="FH345" s="35"/>
      <c r="FI345" s="35"/>
      <c r="FJ345" s="35"/>
      <c r="FK345" s="35"/>
      <c r="FL345" s="35"/>
      <c r="FM345" s="35"/>
      <c r="FN345" s="35"/>
      <c r="FO345" s="35"/>
      <c r="FP345" s="35"/>
      <c r="FQ345" s="35"/>
      <c r="FR345" s="35"/>
      <c r="FS345" s="35"/>
      <c r="FT345" s="35"/>
      <c r="FU345" s="35"/>
      <c r="FV345" s="35"/>
      <c r="FW345" s="35"/>
      <c r="FX345" s="35"/>
      <c r="FY345" s="35"/>
      <c r="FZ345" s="35"/>
      <c r="GA345" s="35"/>
      <c r="GB345" s="35"/>
      <c r="GC345" s="35"/>
      <c r="GD345" s="35"/>
      <c r="GE345" s="35"/>
      <c r="GF345" s="35"/>
      <c r="GG345" s="35"/>
      <c r="GH345" s="35"/>
      <c r="GI345" s="35"/>
      <c r="GJ345" s="35"/>
      <c r="GK345" s="35"/>
      <c r="GL345" s="35"/>
      <c r="GM345" s="35"/>
      <c r="GN345" s="35"/>
      <c r="GO345" s="35"/>
      <c r="GP345" s="35"/>
      <c r="GQ345" s="35"/>
      <c r="GR345" s="35"/>
      <c r="GS345" s="35"/>
      <c r="GT345" s="35"/>
      <c r="GU345" s="35"/>
      <c r="GV345" s="35"/>
      <c r="GW345" s="35"/>
      <c r="GX345" s="35"/>
      <c r="GY345" s="35"/>
      <c r="GZ345" s="35"/>
      <c r="HA345" s="35"/>
      <c r="HB345" s="35"/>
      <c r="HC345" s="35"/>
      <c r="HD345" s="35"/>
      <c r="HE345" s="35"/>
      <c r="HF345" s="35"/>
      <c r="HG345" s="35"/>
      <c r="HH345" s="35"/>
      <c r="HI345" s="35"/>
      <c r="HJ345" s="35"/>
      <c r="HK345" s="35"/>
      <c r="HL345" s="35"/>
      <c r="HM345" s="35"/>
      <c r="HN345" s="35"/>
      <c r="HO345" s="35"/>
      <c r="HP345" s="35"/>
      <c r="HQ345" s="35"/>
      <c r="HR345" s="35"/>
      <c r="HS345" s="35"/>
      <c r="HT345" s="35"/>
      <c r="HU345" s="35"/>
      <c r="HV345" s="35"/>
      <c r="HW345" s="35"/>
      <c r="HX345" s="35"/>
      <c r="HY345" s="35"/>
      <c r="HZ345" s="35"/>
      <c r="IA345" s="35"/>
      <c r="IB345" s="35"/>
      <c r="IC345" s="35"/>
      <c r="ID345" s="35"/>
      <c r="IE345" s="35"/>
      <c r="IF345" s="35"/>
      <c r="IG345" s="35"/>
      <c r="IH345" s="35"/>
      <c r="II345" s="35"/>
      <c r="IJ345" s="35"/>
      <c r="IK345" s="35"/>
      <c r="IL345" s="35"/>
      <c r="IM345" s="35"/>
      <c r="IN345" s="35"/>
      <c r="IO345" s="35"/>
      <c r="IP345" s="35"/>
      <c r="IQ345" s="35"/>
      <c r="IR345" s="35"/>
      <c r="IS345" s="35"/>
      <c r="IT345" s="35"/>
      <c r="IU345" s="35"/>
      <c r="IV345" s="35"/>
      <c r="IW345" s="35"/>
      <c r="IX345" s="35"/>
      <c r="IY345" s="35"/>
      <c r="IZ345" s="35"/>
      <c r="JA345" s="35"/>
      <c r="JB345" s="35"/>
      <c r="JC345" s="35"/>
      <c r="JD345" s="35"/>
      <c r="JE345" s="35"/>
      <c r="JF345" s="35"/>
      <c r="JG345" s="35"/>
      <c r="JH345" s="35"/>
      <c r="JI345" s="35"/>
      <c r="JJ345" s="35"/>
      <c r="JK345" s="35"/>
      <c r="JL345" s="35"/>
      <c r="JM345" s="35"/>
      <c r="JN345" s="35"/>
      <c r="JO345" s="35"/>
      <c r="JP345" s="35"/>
      <c r="JQ345" s="35"/>
      <c r="JR345" s="35"/>
      <c r="JS345" s="35"/>
      <c r="JT345" s="35"/>
      <c r="JU345" s="35"/>
      <c r="JV345" s="35"/>
      <c r="JW345" s="35"/>
      <c r="JX345" s="35"/>
      <c r="JY345" s="35"/>
      <c r="JZ345" s="35"/>
      <c r="KA345" s="35"/>
      <c r="KB345" s="35"/>
      <c r="KC345" s="35"/>
      <c r="KD345" s="35"/>
      <c r="KE345" s="35"/>
      <c r="KF345" s="35"/>
      <c r="KG345" s="35"/>
      <c r="KH345" s="35"/>
      <c r="KI345" s="35"/>
      <c r="KJ345" s="35"/>
      <c r="KK345" s="35"/>
      <c r="KL345" s="35"/>
      <c r="KM345" s="35"/>
      <c r="KN345" s="35"/>
      <c r="KO345" s="35"/>
      <c r="KP345" s="35"/>
      <c r="KQ345" s="35"/>
      <c r="KR345" s="35"/>
      <c r="KS345" s="35"/>
      <c r="KT345" s="35"/>
      <c r="KU345" s="35"/>
      <c r="KV345" s="35"/>
      <c r="KW345" s="35"/>
      <c r="KX345" s="35"/>
      <c r="KY345" s="35"/>
      <c r="KZ345" s="35"/>
      <c r="LA345" s="35"/>
      <c r="LB345" s="35"/>
      <c r="LC345" s="35"/>
      <c r="LD345" s="35"/>
      <c r="LE345" s="35"/>
      <c r="LF345" s="35"/>
      <c r="LG345" s="35"/>
      <c r="LH345" s="35"/>
      <c r="LI345" s="35"/>
      <c r="LJ345" s="35"/>
      <c r="LK345" s="35"/>
      <c r="LL345" s="35"/>
      <c r="LM345" s="35"/>
      <c r="LN345" s="35"/>
      <c r="LO345" s="35"/>
      <c r="LP345" s="35"/>
      <c r="LQ345" s="35"/>
      <c r="LR345" s="35"/>
      <c r="LS345" s="35"/>
      <c r="LT345" s="35"/>
      <c r="LU345" s="35"/>
      <c r="LV345" s="35"/>
      <c r="LW345" s="35"/>
      <c r="LX345" s="35"/>
      <c r="LY345" s="35"/>
      <c r="LZ345" s="35"/>
      <c r="MA345" s="35"/>
      <c r="MB345" s="35"/>
      <c r="MC345" s="35"/>
      <c r="MD345" s="35"/>
      <c r="ME345" s="35"/>
      <c r="MF345" s="35"/>
      <c r="MG345" s="35"/>
      <c r="MH345" s="35"/>
      <c r="MI345" s="35"/>
      <c r="MJ345" s="35"/>
      <c r="MK345" s="35"/>
      <c r="ML345" s="35"/>
      <c r="MM345" s="35"/>
      <c r="MN345" s="35"/>
      <c r="MO345" s="35"/>
      <c r="MP345" s="35"/>
      <c r="MQ345" s="35"/>
      <c r="MR345" s="35"/>
      <c r="MS345" s="35"/>
      <c r="MT345" s="35"/>
      <c r="MU345" s="35"/>
      <c r="MV345" s="35"/>
      <c r="MW345" s="35"/>
      <c r="MX345" s="35"/>
      <c r="MY345" s="35"/>
      <c r="MZ345" s="35"/>
      <c r="NA345" s="35"/>
      <c r="NB345" s="35"/>
      <c r="NC345" s="35"/>
      <c r="ND345" s="35"/>
      <c r="NE345" s="35"/>
      <c r="NF345" s="35"/>
      <c r="NG345" s="35"/>
      <c r="NH345" s="35"/>
      <c r="NI345" s="35"/>
      <c r="NJ345" s="35"/>
      <c r="NK345" s="35"/>
      <c r="NL345" s="35"/>
      <c r="NM345" s="35"/>
      <c r="NN345" s="35"/>
      <c r="NO345" s="35"/>
      <c r="NP345" s="35"/>
      <c r="NQ345" s="35"/>
      <c r="NR345" s="35"/>
      <c r="NS345" s="35"/>
      <c r="NT345" s="35"/>
      <c r="NU345" s="35"/>
      <c r="NV345" s="35"/>
      <c r="NW345" s="35"/>
      <c r="NX345" s="35"/>
      <c r="NY345" s="35"/>
      <c r="NZ345" s="35"/>
      <c r="OA345" s="35"/>
      <c r="OB345" s="35"/>
      <c r="OC345" s="35"/>
      <c r="OD345" s="35"/>
      <c r="OE345" s="35"/>
      <c r="OF345" s="35"/>
      <c r="OG345" s="35"/>
      <c r="OH345" s="35"/>
      <c r="OI345" s="35"/>
      <c r="OJ345" s="35"/>
      <c r="OK345" s="35"/>
      <c r="OL345" s="35"/>
      <c r="OM345" s="35"/>
      <c r="ON345" s="35"/>
      <c r="OO345" s="35"/>
      <c r="OP345" s="35"/>
      <c r="OQ345" s="35"/>
      <c r="OR345" s="35"/>
      <c r="OS345" s="35"/>
      <c r="OT345" s="35"/>
      <c r="OU345" s="35"/>
      <c r="OV345" s="35"/>
      <c r="OW345" s="35"/>
      <c r="OX345" s="35"/>
      <c r="OY345" s="35"/>
      <c r="OZ345" s="35"/>
      <c r="PA345" s="35"/>
      <c r="PB345" s="35"/>
      <c r="PC345" s="35"/>
      <c r="PD345" s="35"/>
      <c r="PE345" s="35"/>
      <c r="PF345" s="35"/>
      <c r="PG345" s="35"/>
      <c r="PH345" s="35"/>
      <c r="PI345" s="35"/>
      <c r="PJ345" s="35"/>
      <c r="PK345" s="35"/>
      <c r="PL345" s="35"/>
      <c r="PM345" s="35"/>
      <c r="PN345" s="35"/>
      <c r="PO345" s="35"/>
      <c r="PP345" s="35"/>
      <c r="PQ345" s="35"/>
      <c r="PR345" s="35"/>
      <c r="PS345" s="35"/>
      <c r="PT345" s="35"/>
      <c r="PU345" s="35"/>
      <c r="PV345" s="35"/>
      <c r="PW345" s="35"/>
      <c r="PX345" s="35"/>
      <c r="PY345" s="35"/>
      <c r="PZ345" s="35"/>
      <c r="QA345" s="35"/>
      <c r="QB345" s="35"/>
      <c r="QC345" s="35"/>
      <c r="QD345" s="35"/>
      <c r="QE345" s="35"/>
      <c r="QF345" s="35"/>
      <c r="QG345" s="35"/>
      <c r="QH345" s="35"/>
      <c r="QI345" s="35"/>
      <c r="QJ345" s="35"/>
      <c r="QK345" s="35"/>
      <c r="QL345" s="35"/>
      <c r="QM345" s="35"/>
      <c r="QN345" s="35"/>
      <c r="QO345" s="35"/>
      <c r="QP345" s="35"/>
      <c r="QQ345" s="35"/>
      <c r="QR345" s="35"/>
      <c r="QS345" s="35"/>
      <c r="QT345" s="35"/>
      <c r="QU345" s="35"/>
      <c r="QV345" s="35"/>
      <c r="QW345" s="35"/>
      <c r="QX345" s="35"/>
      <c r="QY345" s="35"/>
      <c r="QZ345" s="35"/>
      <c r="RA345" s="35"/>
      <c r="RB345" s="35"/>
      <c r="RC345" s="35"/>
      <c r="RD345" s="35"/>
      <c r="RE345" s="35"/>
      <c r="RF345" s="35"/>
      <c r="RG345" s="35"/>
      <c r="RH345" s="35"/>
      <c r="RI345" s="35"/>
      <c r="RJ345" s="35"/>
      <c r="RK345" s="35"/>
      <c r="RL345" s="35"/>
      <c r="RM345" s="35"/>
      <c r="RN345" s="35"/>
      <c r="RO345" s="35"/>
      <c r="RP345" s="35"/>
      <c r="RQ345" s="35"/>
      <c r="RR345" s="35"/>
      <c r="RS345" s="35"/>
      <c r="RT345" s="35"/>
      <c r="RU345" s="35"/>
      <c r="RV345" s="35"/>
      <c r="RW345" s="35"/>
      <c r="RX345" s="35"/>
      <c r="RY345" s="35"/>
      <c r="RZ345" s="35"/>
      <c r="SA345" s="35"/>
      <c r="SB345" s="35"/>
      <c r="SC345" s="35"/>
      <c r="SD345" s="35"/>
      <c r="SE345" s="35"/>
      <c r="SF345" s="35"/>
      <c r="SG345" s="35"/>
      <c r="SH345" s="35"/>
      <c r="SI345" s="35"/>
      <c r="SJ345" s="35"/>
      <c r="SK345" s="35"/>
      <c r="SL345" s="35"/>
      <c r="SM345" s="35"/>
      <c r="SN345" s="35"/>
      <c r="SO345" s="35"/>
      <c r="SP345" s="35"/>
      <c r="SQ345" s="35"/>
      <c r="SR345" s="35"/>
      <c r="SS345" s="35"/>
      <c r="ST345" s="35"/>
      <c r="SU345" s="35"/>
      <c r="SV345" s="35"/>
      <c r="SW345" s="35"/>
      <c r="SX345" s="35"/>
      <c r="SY345" s="35"/>
      <c r="SZ345" s="35"/>
      <c r="TA345" s="35"/>
      <c r="TB345" s="35"/>
      <c r="TC345" s="35"/>
      <c r="TD345" s="35"/>
      <c r="TE345" s="35"/>
      <c r="TF345" s="35"/>
      <c r="TG345" s="35"/>
      <c r="TH345" s="35"/>
      <c r="TI345" s="35"/>
      <c r="TJ345" s="35"/>
      <c r="TK345" s="35"/>
      <c r="TL345" s="35"/>
      <c r="TM345" s="35"/>
      <c r="TN345" s="35"/>
      <c r="TO345" s="35"/>
      <c r="TP345" s="35"/>
      <c r="TQ345" s="35"/>
      <c r="TR345" s="35"/>
      <c r="TS345" s="35"/>
      <c r="TT345" s="35"/>
      <c r="TU345" s="35"/>
      <c r="TV345" s="35"/>
      <c r="TW345" s="35"/>
      <c r="TX345" s="35"/>
      <c r="TY345" s="35"/>
      <c r="TZ345" s="35"/>
      <c r="UA345" s="35"/>
      <c r="UB345" s="35"/>
      <c r="UC345" s="35"/>
      <c r="UD345" s="35"/>
      <c r="UE345" s="35"/>
      <c r="UF345" s="35"/>
      <c r="UG345" s="35"/>
      <c r="UH345" s="35"/>
      <c r="UI345" s="35"/>
      <c r="UJ345" s="35"/>
      <c r="UK345" s="35"/>
      <c r="UL345" s="35"/>
      <c r="UM345" s="35"/>
      <c r="UN345" s="35"/>
      <c r="UO345" s="35"/>
      <c r="UP345" s="35"/>
      <c r="UQ345" s="35"/>
      <c r="UR345" s="35"/>
      <c r="US345" s="35"/>
      <c r="UT345" s="35"/>
      <c r="UU345" s="35"/>
      <c r="UV345" s="35"/>
      <c r="UW345" s="35"/>
      <c r="UX345" s="35"/>
      <c r="UY345" s="35"/>
      <c r="UZ345" s="35"/>
      <c r="VA345" s="35"/>
      <c r="VB345" s="35"/>
      <c r="VC345" s="35"/>
      <c r="VD345" s="35"/>
      <c r="VE345" s="35"/>
      <c r="VF345" s="35"/>
      <c r="VG345" s="35"/>
      <c r="VH345" s="35"/>
      <c r="VI345" s="35"/>
      <c r="VJ345" s="35"/>
      <c r="VK345" s="35"/>
      <c r="VL345" s="35"/>
      <c r="VM345" s="35"/>
      <c r="VN345" s="35"/>
      <c r="VO345" s="35"/>
      <c r="VP345" s="35"/>
      <c r="VQ345" s="35"/>
      <c r="VR345" s="35"/>
      <c r="VS345" s="35"/>
      <c r="VT345" s="35"/>
      <c r="VU345" s="35"/>
      <c r="VV345" s="35"/>
      <c r="VW345" s="35"/>
      <c r="VX345" s="35"/>
      <c r="VY345" s="35"/>
      <c r="VZ345" s="35"/>
      <c r="WA345" s="35"/>
      <c r="WB345" s="35"/>
      <c r="WC345" s="35"/>
      <c r="WD345" s="35"/>
      <c r="WE345" s="35"/>
      <c r="WF345" s="35"/>
      <c r="WG345" s="35"/>
      <c r="WH345" s="35"/>
      <c r="WI345" s="35"/>
      <c r="WJ345" s="35"/>
      <c r="WK345" s="35"/>
      <c r="WL345" s="35"/>
      <c r="WM345" s="35"/>
      <c r="WN345" s="35"/>
      <c r="WO345" s="35"/>
      <c r="WP345" s="35"/>
      <c r="WQ345" s="35"/>
      <c r="WR345" s="35"/>
      <c r="WS345" s="35"/>
      <c r="WT345" s="35"/>
      <c r="WU345" s="35"/>
      <c r="WV345" s="35"/>
      <c r="WW345" s="35"/>
      <c r="WX345" s="35"/>
      <c r="WY345" s="35"/>
      <c r="WZ345" s="35"/>
      <c r="XA345" s="35"/>
      <c r="XB345" s="35"/>
      <c r="XC345" s="35"/>
      <c r="XD345" s="35"/>
      <c r="XE345" s="35"/>
      <c r="XF345" s="35"/>
      <c r="XG345" s="35"/>
      <c r="XH345" s="35"/>
      <c r="XI345" s="35"/>
      <c r="XJ345" s="35"/>
      <c r="XK345" s="35"/>
      <c r="XL345" s="35"/>
      <c r="XM345" s="35"/>
      <c r="XN345" s="35"/>
      <c r="XO345" s="35"/>
      <c r="XP345" s="35"/>
      <c r="XQ345" s="35"/>
      <c r="XR345" s="35"/>
      <c r="XS345" s="35"/>
      <c r="XT345" s="35"/>
      <c r="XU345" s="35"/>
      <c r="XV345" s="35"/>
      <c r="XW345" s="35"/>
      <c r="XX345" s="35"/>
      <c r="XY345" s="35"/>
      <c r="XZ345" s="35"/>
      <c r="YA345" s="35"/>
      <c r="YB345" s="35"/>
      <c r="YC345" s="35"/>
      <c r="YD345" s="35"/>
      <c r="YE345" s="35"/>
      <c r="YF345" s="35"/>
      <c r="YG345" s="35"/>
      <c r="YH345" s="35"/>
      <c r="YI345" s="35"/>
      <c r="YJ345" s="35"/>
      <c r="YK345" s="35"/>
      <c r="YL345" s="35"/>
      <c r="YM345" s="35"/>
      <c r="YN345" s="35"/>
      <c r="YO345" s="35"/>
      <c r="YP345" s="35"/>
      <c r="YQ345" s="35"/>
      <c r="YR345" s="35"/>
      <c r="YS345" s="35"/>
      <c r="YT345" s="35"/>
      <c r="YU345" s="35"/>
      <c r="YV345" s="35"/>
      <c r="YW345" s="35"/>
      <c r="YX345" s="35"/>
      <c r="YY345" s="35"/>
      <c r="YZ345" s="35"/>
      <c r="ZA345" s="35"/>
      <c r="ZB345" s="35"/>
      <c r="ZC345" s="35"/>
      <c r="ZD345" s="35"/>
      <c r="ZE345" s="35"/>
      <c r="ZF345" s="35"/>
      <c r="ZG345" s="35"/>
      <c r="ZH345" s="35"/>
      <c r="ZI345" s="35"/>
      <c r="ZJ345" s="35"/>
      <c r="ZK345" s="35"/>
      <c r="ZL345" s="35"/>
      <c r="ZM345" s="35"/>
      <c r="ZN345" s="35"/>
      <c r="ZO345" s="35"/>
      <c r="ZP345" s="35"/>
      <c r="ZQ345" s="35"/>
      <c r="ZR345" s="35"/>
      <c r="ZS345" s="35"/>
      <c r="ZT345" s="35"/>
      <c r="ZU345" s="35"/>
      <c r="ZV345" s="35"/>
      <c r="ZW345" s="35"/>
      <c r="ZX345" s="35"/>
      <c r="ZY345" s="35"/>
      <c r="ZZ345" s="35"/>
      <c r="AAA345" s="35"/>
      <c r="AAB345" s="35"/>
      <c r="AAC345" s="35"/>
      <c r="AAD345" s="35"/>
      <c r="AAE345" s="35"/>
      <c r="AAF345" s="35"/>
      <c r="AAG345" s="35"/>
      <c r="AAH345" s="35"/>
      <c r="AAI345" s="35"/>
      <c r="AAJ345" s="35"/>
      <c r="AAK345" s="35"/>
      <c r="AAL345" s="35"/>
      <c r="AAM345" s="35"/>
      <c r="AAN345" s="35"/>
      <c r="AAO345" s="35"/>
      <c r="AAP345" s="35"/>
      <c r="AAQ345" s="35"/>
      <c r="AAR345" s="35"/>
      <c r="AAS345" s="35"/>
      <c r="AAT345" s="35"/>
      <c r="AAU345" s="35"/>
      <c r="AAV345" s="35"/>
      <c r="AAW345" s="35"/>
      <c r="AAX345" s="35"/>
      <c r="AAY345" s="35"/>
      <c r="AAZ345" s="35"/>
      <c r="ABA345" s="35"/>
      <c r="ABB345" s="35"/>
      <c r="ABC345" s="35"/>
      <c r="ABD345" s="35"/>
      <c r="ABE345" s="35"/>
      <c r="ABF345" s="35"/>
      <c r="ABG345" s="35"/>
      <c r="ABH345" s="35"/>
      <c r="ABI345" s="35"/>
      <c r="ABJ345" s="35"/>
      <c r="ABK345" s="35"/>
      <c r="ABL345" s="35"/>
      <c r="ABM345" s="35"/>
      <c r="ABN345" s="35"/>
      <c r="ABO345" s="35"/>
      <c r="ABP345" s="35"/>
      <c r="ABQ345" s="35"/>
      <c r="ABR345" s="35"/>
      <c r="ABS345" s="35"/>
      <c r="ABT345" s="35"/>
      <c r="ABU345" s="35"/>
      <c r="ABV345" s="35"/>
      <c r="ABW345" s="35"/>
      <c r="ABX345" s="35"/>
      <c r="ABY345" s="35"/>
      <c r="ABZ345" s="35"/>
      <c r="ACA345" s="35"/>
      <c r="ACB345" s="35"/>
      <c r="ACC345" s="35"/>
      <c r="ACD345" s="35"/>
      <c r="ACE345" s="35"/>
      <c r="ACF345" s="35"/>
      <c r="ACG345" s="35"/>
      <c r="ACH345" s="35"/>
      <c r="ACI345" s="35"/>
      <c r="ACJ345" s="35"/>
      <c r="ACK345" s="35"/>
      <c r="ACL345" s="35"/>
      <c r="ACM345" s="35"/>
      <c r="ACN345" s="35"/>
      <c r="ACO345" s="35"/>
      <c r="ACP345" s="35"/>
      <c r="ACQ345" s="35"/>
      <c r="ACR345" s="35"/>
      <c r="ACS345" s="35"/>
      <c r="ACT345" s="35"/>
      <c r="ACU345" s="35"/>
      <c r="ACV345" s="35"/>
      <c r="ACW345" s="35"/>
      <c r="ACX345" s="35"/>
      <c r="ACY345" s="35"/>
      <c r="ACZ345" s="35"/>
      <c r="ADA345" s="35"/>
      <c r="ADB345" s="35"/>
      <c r="ADC345" s="35"/>
      <c r="ADD345" s="35"/>
      <c r="ADE345" s="35"/>
      <c r="ADF345" s="35"/>
      <c r="ADG345" s="35"/>
      <c r="ADH345" s="35"/>
      <c r="ADI345" s="35"/>
      <c r="ADJ345" s="35"/>
      <c r="ADK345" s="35"/>
      <c r="ADL345" s="35"/>
      <c r="ADM345" s="35"/>
      <c r="ADN345" s="35"/>
      <c r="ADO345" s="35"/>
      <c r="ADP345" s="35"/>
      <c r="ADQ345" s="35"/>
      <c r="ADR345" s="35"/>
      <c r="ADS345" s="35"/>
      <c r="ADT345" s="35"/>
      <c r="ADU345" s="35"/>
      <c r="ADV345" s="35"/>
      <c r="ADW345" s="35"/>
      <c r="ADX345" s="35"/>
      <c r="ADY345" s="35"/>
      <c r="ADZ345" s="35"/>
      <c r="AEA345" s="35"/>
      <c r="AEB345" s="35"/>
      <c r="AEC345" s="35"/>
      <c r="AED345" s="35"/>
      <c r="AEE345" s="35"/>
      <c r="AEF345" s="35"/>
      <c r="AEG345" s="35"/>
      <c r="AEH345" s="35"/>
      <c r="AEI345" s="35"/>
      <c r="AEJ345" s="35"/>
      <c r="AEK345" s="35"/>
      <c r="AEL345" s="35"/>
      <c r="AEM345" s="35"/>
      <c r="AEN345" s="35"/>
      <c r="AEO345" s="35"/>
      <c r="AEP345" s="35"/>
      <c r="AEQ345" s="35"/>
      <c r="AER345" s="35"/>
      <c r="AES345" s="35"/>
      <c r="AET345" s="35"/>
      <c r="AEU345" s="35"/>
      <c r="AEV345" s="35"/>
      <c r="AEW345" s="35"/>
      <c r="AEX345" s="35"/>
      <c r="AEY345" s="35"/>
      <c r="AEZ345" s="35"/>
      <c r="AFA345" s="35"/>
      <c r="AFB345" s="35"/>
      <c r="AFC345" s="35"/>
      <c r="AFD345" s="35"/>
      <c r="AFE345" s="35"/>
      <c r="AFF345" s="35"/>
      <c r="AFG345" s="35"/>
      <c r="AFH345" s="35"/>
      <c r="AFI345" s="35"/>
      <c r="AFJ345" s="35"/>
      <c r="AFK345" s="35"/>
      <c r="AFL345" s="35"/>
      <c r="AFM345" s="35"/>
      <c r="AFN345" s="35"/>
      <c r="AFO345" s="35"/>
      <c r="AFP345" s="35"/>
      <c r="AFQ345" s="35"/>
      <c r="AFR345" s="35"/>
      <c r="AFS345" s="35"/>
      <c r="AFT345" s="35"/>
      <c r="AFU345" s="35"/>
      <c r="AFV345" s="35"/>
      <c r="AFW345" s="35"/>
      <c r="AFX345" s="35"/>
      <c r="AFY345" s="35"/>
      <c r="AFZ345" s="35"/>
      <c r="AGA345" s="35"/>
      <c r="AGB345" s="35"/>
      <c r="AGC345" s="35"/>
      <c r="AGD345" s="35"/>
      <c r="AGE345" s="35"/>
      <c r="AGF345" s="35"/>
      <c r="AGG345" s="35"/>
      <c r="AGH345" s="35"/>
      <c r="AGI345" s="35"/>
      <c r="AGJ345" s="35"/>
      <c r="AGK345" s="35"/>
      <c r="AGL345" s="35"/>
      <c r="AGM345" s="35"/>
      <c r="AGN345" s="35"/>
      <c r="AGO345" s="35"/>
      <c r="AGP345" s="35"/>
      <c r="AGQ345" s="35"/>
      <c r="AGR345" s="35"/>
      <c r="AGS345" s="35"/>
      <c r="AGT345" s="35"/>
      <c r="AGU345" s="35"/>
      <c r="AGV345" s="35"/>
      <c r="AGW345" s="35"/>
      <c r="AGX345" s="35"/>
      <c r="AGY345" s="35"/>
      <c r="AGZ345" s="35"/>
      <c r="AHA345" s="35"/>
      <c r="AHB345" s="35"/>
      <c r="AHC345" s="35"/>
      <c r="AHD345" s="35"/>
      <c r="AHE345" s="35"/>
      <c r="AHF345" s="35"/>
      <c r="AHG345" s="35"/>
      <c r="AHH345" s="35"/>
      <c r="AHI345" s="35"/>
      <c r="AHJ345" s="35"/>
      <c r="AHK345" s="35"/>
      <c r="AHL345" s="35"/>
      <c r="AHM345" s="35"/>
      <c r="AHN345" s="35"/>
      <c r="AHO345" s="35"/>
      <c r="AHP345" s="35"/>
      <c r="AHQ345" s="35"/>
      <c r="AHR345" s="35"/>
      <c r="AHS345" s="35"/>
      <c r="AHT345" s="35"/>
      <c r="AHU345" s="35"/>
      <c r="AHV345" s="35"/>
      <c r="AHW345" s="35"/>
      <c r="AHX345" s="35"/>
      <c r="AHY345" s="35"/>
      <c r="AHZ345" s="35"/>
      <c r="AIA345" s="35"/>
      <c r="AIB345" s="35"/>
      <c r="AIC345" s="35"/>
      <c r="AID345" s="35"/>
      <c r="AIE345" s="35"/>
      <c r="AIF345" s="35"/>
      <c r="AIG345" s="35"/>
      <c r="AIH345" s="35"/>
      <c r="AII345" s="35"/>
      <c r="AIJ345" s="35"/>
      <c r="AIK345" s="35"/>
      <c r="AIL345" s="35"/>
      <c r="AIM345" s="35"/>
      <c r="AIN345" s="35"/>
      <c r="AIO345" s="35"/>
      <c r="AIP345" s="35"/>
      <c r="AIQ345" s="35"/>
      <c r="AIR345" s="35"/>
      <c r="AIS345" s="35"/>
      <c r="AIT345" s="35"/>
      <c r="AIU345" s="35"/>
      <c r="AIV345" s="35"/>
      <c r="AIW345" s="35"/>
      <c r="AIX345" s="35"/>
      <c r="AIY345" s="35"/>
      <c r="AIZ345" s="35"/>
      <c r="AJA345" s="35"/>
      <c r="AJB345" s="35"/>
      <c r="AJC345" s="35"/>
      <c r="AJD345" s="35"/>
      <c r="AJE345" s="35"/>
      <c r="AJF345" s="35"/>
      <c r="AJG345" s="35"/>
      <c r="AJH345" s="35"/>
      <c r="AJI345" s="35"/>
      <c r="AJJ345" s="35"/>
      <c r="AJK345" s="35"/>
      <c r="AJL345" s="35"/>
      <c r="AJM345" s="35"/>
      <c r="AJN345" s="35"/>
      <c r="AJO345" s="35"/>
      <c r="AJP345" s="35"/>
      <c r="AJQ345" s="35"/>
      <c r="AJR345" s="35"/>
      <c r="AJS345" s="35"/>
      <c r="AJT345" s="35"/>
      <c r="AJU345" s="35"/>
      <c r="AJV345" s="35"/>
      <c r="AJW345" s="35"/>
      <c r="AJX345" s="35"/>
      <c r="AJY345" s="35"/>
      <c r="AJZ345" s="35"/>
      <c r="AKA345" s="35"/>
      <c r="AKB345" s="35"/>
      <c r="AKC345" s="35"/>
      <c r="AKD345" s="35"/>
      <c r="AKE345" s="35"/>
      <c r="AKF345" s="35"/>
      <c r="AKG345" s="35"/>
      <c r="AKH345" s="35"/>
      <c r="AKI345" s="35"/>
      <c r="AKJ345" s="35"/>
      <c r="AKK345" s="35"/>
      <c r="AKL345" s="35"/>
      <c r="AKM345" s="35"/>
      <c r="AKN345" s="35"/>
      <c r="AKO345" s="35"/>
      <c r="AKP345" s="35"/>
      <c r="AKQ345" s="35"/>
      <c r="AKR345" s="35"/>
      <c r="AKS345" s="35"/>
      <c r="AKT345" s="35"/>
      <c r="AKU345" s="35"/>
      <c r="AKV345" s="35"/>
      <c r="AKW345" s="35"/>
      <c r="AKX345" s="35"/>
      <c r="AKY345" s="35"/>
      <c r="AKZ345" s="35"/>
      <c r="ALA345" s="35"/>
      <c r="ALB345" s="35"/>
      <c r="ALC345" s="35"/>
      <c r="ALD345" s="35"/>
      <c r="ALE345" s="35"/>
      <c r="ALF345" s="35"/>
      <c r="ALG345" s="35"/>
      <c r="ALH345" s="35"/>
      <c r="ALI345" s="35"/>
      <c r="ALJ345" s="35"/>
      <c r="ALK345" s="35"/>
      <c r="ALL345" s="35"/>
      <c r="ALM345" s="35"/>
      <c r="ALN345" s="35"/>
      <c r="ALO345" s="35"/>
      <c r="ALP345" s="35"/>
      <c r="ALQ345" s="35"/>
      <c r="ALR345" s="35"/>
      <c r="ALS345" s="35"/>
      <c r="ALT345" s="35"/>
      <c r="ALU345" s="35"/>
      <c r="ALV345" s="35"/>
      <c r="ALW345" s="35"/>
      <c r="ALX345" s="35"/>
      <c r="ALY345" s="35"/>
      <c r="ALZ345" s="35"/>
      <c r="AMA345" s="35"/>
      <c r="AMB345" s="35"/>
      <c r="AMC345" s="35"/>
      <c r="AMD345" s="35"/>
      <c r="AME345" s="35"/>
      <c r="AMF345" s="35"/>
      <c r="AMG345" s="35"/>
      <c r="AMH345" s="35"/>
      <c r="AMI345" s="35"/>
      <c r="AMJ345" s="35"/>
      <c r="AMK345" s="35"/>
      <c r="AML345" s="35"/>
      <c r="AMM345" s="35"/>
      <c r="AMN345" s="35"/>
      <c r="AMO345" s="35"/>
      <c r="AMP345" s="35"/>
      <c r="AMQ345" s="35"/>
      <c r="AMR345" s="35"/>
      <c r="AMS345" s="35"/>
      <c r="AMT345" s="35"/>
      <c r="AMU345" s="35"/>
      <c r="AMV345" s="35"/>
      <c r="AMW345" s="35"/>
      <c r="AMX345" s="35"/>
      <c r="AMY345" s="35"/>
      <c r="AMZ345" s="35"/>
      <c r="ANA345" s="35"/>
      <c r="ANB345" s="35"/>
      <c r="ANC345" s="35"/>
      <c r="AND345" s="35"/>
      <c r="ANE345" s="35"/>
      <c r="ANF345" s="35"/>
      <c r="ANG345" s="35"/>
      <c r="ANH345" s="35"/>
      <c r="ANI345" s="35"/>
      <c r="ANJ345" s="35"/>
      <c r="ANK345" s="35"/>
      <c r="ANL345" s="35"/>
      <c r="ANM345" s="35"/>
      <c r="ANN345" s="35"/>
      <c r="ANO345" s="35"/>
      <c r="ANP345" s="35"/>
      <c r="ANQ345" s="35"/>
      <c r="ANR345" s="35"/>
      <c r="ANS345" s="35"/>
      <c r="ANT345" s="35"/>
      <c r="ANU345" s="35"/>
      <c r="ANV345" s="35"/>
      <c r="ANW345" s="35"/>
      <c r="ANX345" s="35"/>
      <c r="ANY345" s="35"/>
      <c r="ANZ345" s="35"/>
      <c r="AOA345" s="35"/>
      <c r="AOB345" s="35"/>
      <c r="AOC345" s="35"/>
      <c r="AOD345" s="35"/>
      <c r="AOE345" s="35"/>
      <c r="AOF345" s="35"/>
      <c r="AOG345" s="35"/>
      <c r="AOH345" s="35"/>
      <c r="AOI345" s="35"/>
      <c r="AOJ345" s="35"/>
      <c r="AOK345" s="35"/>
      <c r="AOL345" s="35"/>
      <c r="AOM345" s="35"/>
      <c r="AON345" s="35"/>
      <c r="AOO345" s="35"/>
      <c r="AOP345" s="35"/>
      <c r="AOQ345" s="35"/>
      <c r="AOR345" s="35"/>
      <c r="AOS345" s="35"/>
      <c r="AOT345" s="35"/>
      <c r="AOU345" s="35"/>
      <c r="AOV345" s="35"/>
      <c r="AOW345" s="35"/>
      <c r="AOX345" s="35"/>
      <c r="AOY345" s="35"/>
      <c r="AOZ345" s="35"/>
      <c r="APA345" s="35"/>
      <c r="APB345" s="35"/>
      <c r="APC345" s="35"/>
      <c r="APD345" s="35"/>
      <c r="APE345" s="35"/>
      <c r="APF345" s="35"/>
      <c r="APG345" s="35"/>
      <c r="APH345" s="35"/>
      <c r="API345" s="35"/>
      <c r="APJ345" s="35"/>
      <c r="APK345" s="35"/>
      <c r="APL345" s="35"/>
      <c r="APM345" s="35"/>
      <c r="APN345" s="35"/>
      <c r="APO345" s="35"/>
      <c r="APP345" s="35"/>
      <c r="APQ345" s="35"/>
      <c r="APR345" s="35"/>
      <c r="APS345" s="35"/>
      <c r="APT345" s="35"/>
      <c r="APU345" s="35"/>
      <c r="APV345" s="35"/>
      <c r="APW345" s="35"/>
      <c r="APX345" s="35"/>
      <c r="APY345" s="35"/>
      <c r="APZ345" s="35"/>
      <c r="AQA345" s="35"/>
      <c r="AQB345" s="35"/>
      <c r="AQC345" s="35"/>
      <c r="AQD345" s="35"/>
      <c r="AQE345" s="35"/>
      <c r="AQF345" s="35"/>
      <c r="AQG345" s="35"/>
      <c r="AQH345" s="35"/>
      <c r="AQI345" s="35"/>
      <c r="AQJ345" s="35"/>
      <c r="AQK345" s="35"/>
      <c r="AQL345" s="35"/>
      <c r="AQM345" s="35"/>
      <c r="AQN345" s="35"/>
      <c r="AQO345" s="35"/>
      <c r="AQP345" s="35"/>
      <c r="AQQ345" s="35"/>
      <c r="AQR345" s="35"/>
      <c r="AQS345" s="35"/>
      <c r="AQT345" s="35"/>
      <c r="AQU345" s="35"/>
      <c r="AQV345" s="35"/>
      <c r="AQW345" s="35"/>
      <c r="AQX345" s="35"/>
      <c r="AQY345" s="35"/>
      <c r="AQZ345" s="35"/>
      <c r="ARA345" s="35"/>
      <c r="ARB345" s="35"/>
      <c r="ARC345" s="35"/>
      <c r="ARD345" s="35"/>
      <c r="ARE345" s="35"/>
      <c r="ARF345" s="35"/>
      <c r="ARG345" s="35"/>
      <c r="ARH345" s="35"/>
      <c r="ARI345" s="35"/>
      <c r="ARJ345" s="35"/>
      <c r="ARK345" s="35"/>
      <c r="ARL345" s="35"/>
      <c r="ARM345" s="35"/>
      <c r="ARN345" s="35"/>
      <c r="ARO345" s="35"/>
      <c r="ARP345" s="35"/>
      <c r="ARQ345" s="35"/>
      <c r="ARR345" s="35"/>
      <c r="ARS345" s="35"/>
      <c r="ART345" s="35"/>
      <c r="ARU345" s="35"/>
      <c r="ARV345" s="35"/>
      <c r="ARW345" s="35"/>
      <c r="ARX345" s="35"/>
      <c r="ARY345" s="35"/>
      <c r="ARZ345" s="35"/>
      <c r="ASA345" s="35"/>
      <c r="ASB345" s="35"/>
      <c r="ASC345" s="35"/>
      <c r="ASD345" s="35"/>
      <c r="ASE345" s="35"/>
      <c r="ASF345" s="35"/>
      <c r="ASG345" s="35"/>
      <c r="ASH345" s="35"/>
      <c r="ASI345" s="35"/>
      <c r="ASJ345" s="35"/>
      <c r="ASK345" s="35"/>
      <c r="ASL345" s="35"/>
      <c r="ASM345" s="35"/>
      <c r="ASN345" s="35"/>
      <c r="ASO345" s="35"/>
      <c r="ASP345" s="35"/>
      <c r="ASQ345" s="35"/>
      <c r="ASR345" s="35"/>
      <c r="ASS345" s="35"/>
      <c r="AST345" s="35"/>
      <c r="ASU345" s="35"/>
      <c r="ASV345" s="35"/>
      <c r="ASW345" s="35"/>
      <c r="ASX345" s="35"/>
      <c r="ASY345" s="35"/>
      <c r="ASZ345" s="35"/>
      <c r="ATA345" s="35"/>
      <c r="ATB345" s="35"/>
      <c r="ATC345" s="35"/>
      <c r="ATD345" s="35"/>
      <c r="ATE345" s="35"/>
      <c r="ATF345" s="35"/>
      <c r="ATG345" s="35"/>
      <c r="ATH345" s="35"/>
      <c r="ATI345" s="35"/>
      <c r="ATJ345" s="35"/>
      <c r="ATK345" s="35"/>
      <c r="ATL345" s="35"/>
      <c r="ATM345" s="35"/>
      <c r="ATN345" s="35"/>
      <c r="ATO345" s="35"/>
      <c r="ATP345" s="35"/>
      <c r="ATQ345" s="35"/>
      <c r="ATR345" s="35"/>
      <c r="ATS345" s="35"/>
      <c r="ATT345" s="35"/>
      <c r="ATU345" s="35"/>
      <c r="ATV345" s="35"/>
      <c r="ATW345" s="35"/>
      <c r="ATX345" s="35"/>
      <c r="ATY345" s="35"/>
      <c r="ATZ345" s="35"/>
      <c r="AUA345" s="35"/>
      <c r="AUB345" s="35"/>
      <c r="AUC345" s="35"/>
      <c r="AUD345" s="35"/>
      <c r="AUE345" s="35"/>
      <c r="AUF345" s="35"/>
      <c r="AUG345" s="35"/>
      <c r="AUH345" s="35"/>
      <c r="AUI345" s="35"/>
      <c r="AUJ345" s="35"/>
      <c r="AUK345" s="35"/>
      <c r="AUL345" s="35"/>
      <c r="AUM345" s="35"/>
      <c r="AUN345" s="35"/>
      <c r="AUO345" s="35"/>
      <c r="AUP345" s="35"/>
      <c r="AUQ345" s="35"/>
      <c r="AUR345" s="35"/>
      <c r="AUS345" s="35"/>
      <c r="AUT345" s="35"/>
      <c r="AUU345" s="35"/>
      <c r="AUV345" s="35"/>
      <c r="AUW345" s="35"/>
      <c r="AUX345" s="35"/>
      <c r="AUY345" s="35"/>
      <c r="AUZ345" s="35"/>
      <c r="AVA345" s="35"/>
      <c r="AVB345" s="35"/>
      <c r="AVC345" s="35"/>
      <c r="AVD345" s="35"/>
      <c r="AVE345" s="35"/>
      <c r="AVF345" s="35"/>
      <c r="AVG345" s="35"/>
      <c r="AVH345" s="35"/>
      <c r="AVI345" s="35"/>
      <c r="AVJ345" s="35"/>
      <c r="AVK345" s="35"/>
      <c r="AVL345" s="35"/>
      <c r="AVM345" s="35"/>
      <c r="AVN345" s="35"/>
      <c r="AVO345" s="35"/>
      <c r="AVP345" s="35"/>
      <c r="AVQ345" s="35"/>
      <c r="AVR345" s="35"/>
      <c r="AVS345" s="35"/>
      <c r="AVT345" s="35"/>
      <c r="AVU345" s="35"/>
      <c r="AVV345" s="35"/>
      <c r="AVW345" s="35"/>
      <c r="AVX345" s="35"/>
      <c r="AVY345" s="35"/>
      <c r="AVZ345" s="35"/>
      <c r="AWA345" s="35"/>
      <c r="AWB345" s="35"/>
      <c r="AWC345" s="35"/>
      <c r="AWD345" s="35"/>
      <c r="AWE345" s="35"/>
      <c r="AWF345" s="35"/>
      <c r="AWG345" s="35"/>
      <c r="AWH345" s="35"/>
      <c r="AWI345" s="35"/>
      <c r="AWJ345" s="35"/>
      <c r="AWK345" s="35"/>
      <c r="AWL345" s="35"/>
      <c r="AWM345" s="35"/>
      <c r="AWN345" s="35"/>
      <c r="AWO345" s="35"/>
      <c r="AWP345" s="35"/>
      <c r="AWQ345" s="35"/>
      <c r="AWR345" s="35"/>
      <c r="AWS345" s="35"/>
      <c r="AWT345" s="35"/>
      <c r="AWU345" s="35"/>
      <c r="AWV345" s="35"/>
      <c r="AWW345" s="35"/>
      <c r="AWX345" s="35"/>
      <c r="AWY345" s="35"/>
      <c r="AWZ345" s="35"/>
      <c r="AXA345" s="35"/>
      <c r="AXB345" s="35"/>
      <c r="AXC345" s="35"/>
      <c r="AXD345" s="35"/>
      <c r="AXE345" s="35"/>
      <c r="AXF345" s="35"/>
      <c r="AXG345" s="35"/>
      <c r="AXH345" s="35"/>
      <c r="AXI345" s="35"/>
      <c r="AXJ345" s="35"/>
      <c r="AXK345" s="35"/>
      <c r="AXL345" s="35"/>
      <c r="AXM345" s="35"/>
      <c r="AXN345" s="35"/>
      <c r="AXO345" s="35"/>
      <c r="AXP345" s="35"/>
      <c r="AXQ345" s="35"/>
      <c r="AXR345" s="35"/>
      <c r="AXS345" s="35"/>
      <c r="AXT345" s="35"/>
      <c r="AXU345" s="35"/>
      <c r="AXV345" s="35"/>
      <c r="AXW345" s="35"/>
      <c r="AXX345" s="35"/>
      <c r="AXY345" s="35"/>
      <c r="AXZ345" s="35"/>
      <c r="AYA345" s="35"/>
      <c r="AYB345" s="35"/>
      <c r="AYC345" s="35"/>
      <c r="AYD345" s="35"/>
      <c r="AYE345" s="35"/>
      <c r="AYF345" s="35"/>
      <c r="AYG345" s="35"/>
      <c r="AYH345" s="35"/>
      <c r="AYI345" s="35"/>
      <c r="AYJ345" s="35"/>
      <c r="AYK345" s="35"/>
      <c r="AYL345" s="35"/>
      <c r="AYM345" s="35"/>
      <c r="AYN345" s="35"/>
      <c r="AYO345" s="35"/>
      <c r="AYP345" s="35"/>
      <c r="AYQ345" s="35"/>
      <c r="AYR345" s="35"/>
      <c r="AYS345" s="35"/>
      <c r="AYT345" s="35"/>
      <c r="AYU345" s="35"/>
      <c r="AYV345" s="35"/>
      <c r="AYW345" s="35"/>
      <c r="AYX345" s="35"/>
      <c r="AYY345" s="35"/>
      <c r="AYZ345" s="35"/>
      <c r="AZA345" s="35"/>
      <c r="AZB345" s="35"/>
      <c r="AZC345" s="35"/>
      <c r="AZD345" s="35"/>
      <c r="AZE345" s="35"/>
      <c r="AZF345" s="35"/>
      <c r="AZG345" s="35"/>
      <c r="AZH345" s="35"/>
      <c r="AZI345" s="35"/>
      <c r="AZJ345" s="35"/>
      <c r="AZK345" s="35"/>
      <c r="AZL345" s="35"/>
      <c r="AZM345" s="35"/>
      <c r="AZN345" s="35"/>
      <c r="AZO345" s="35"/>
      <c r="AZP345" s="35"/>
      <c r="AZQ345" s="35"/>
      <c r="AZR345" s="35"/>
      <c r="AZS345" s="35"/>
      <c r="AZT345" s="35"/>
      <c r="AZU345" s="35"/>
      <c r="AZV345" s="35"/>
      <c r="AZW345" s="35"/>
      <c r="AZX345" s="35"/>
      <c r="AZY345" s="35"/>
      <c r="AZZ345" s="35"/>
      <c r="BAA345" s="35"/>
      <c r="BAB345" s="35"/>
      <c r="BAC345" s="35"/>
      <c r="BAD345" s="35"/>
      <c r="BAE345" s="35"/>
      <c r="BAF345" s="35"/>
      <c r="BAG345" s="35"/>
      <c r="BAH345" s="35"/>
      <c r="BAI345" s="35"/>
      <c r="BAJ345" s="35"/>
      <c r="BAK345" s="35"/>
      <c r="BAL345" s="35"/>
      <c r="BAM345" s="35"/>
      <c r="BAN345" s="35"/>
      <c r="BAO345" s="35"/>
      <c r="BAP345" s="35"/>
      <c r="BAQ345" s="35"/>
      <c r="BAR345" s="35"/>
      <c r="BAS345" s="35"/>
      <c r="BAT345" s="35"/>
      <c r="BAU345" s="35"/>
      <c r="BAV345" s="35"/>
      <c r="BAW345" s="35"/>
      <c r="BAX345" s="35"/>
      <c r="BAY345" s="35"/>
      <c r="BAZ345" s="35"/>
      <c r="BBA345" s="35"/>
      <c r="BBB345" s="35"/>
      <c r="BBC345" s="35"/>
      <c r="BBD345" s="35"/>
      <c r="BBE345" s="35"/>
      <c r="BBF345" s="35"/>
      <c r="BBG345" s="35"/>
      <c r="BBH345" s="35"/>
      <c r="BBI345" s="35"/>
      <c r="BBJ345" s="35"/>
      <c r="BBK345" s="35"/>
      <c r="BBL345" s="35"/>
      <c r="BBM345" s="35"/>
      <c r="BBN345" s="35"/>
      <c r="BBO345" s="35"/>
      <c r="BBP345" s="35"/>
      <c r="BBQ345" s="35"/>
      <c r="BBR345" s="35"/>
      <c r="BBS345" s="35"/>
      <c r="BBT345" s="35"/>
      <c r="BBU345" s="35"/>
      <c r="BBV345" s="35"/>
      <c r="BBW345" s="35"/>
      <c r="BBX345" s="35"/>
      <c r="BBY345" s="35"/>
      <c r="BBZ345" s="35"/>
      <c r="BCA345" s="35"/>
      <c r="BCB345" s="35"/>
      <c r="BCC345" s="35"/>
      <c r="BCD345" s="35"/>
      <c r="BCE345" s="35"/>
      <c r="BCF345" s="35"/>
      <c r="BCG345" s="35"/>
      <c r="BCH345" s="35"/>
      <c r="BCI345" s="35"/>
      <c r="BCJ345" s="35"/>
      <c r="BCK345" s="35"/>
      <c r="BCL345" s="35"/>
      <c r="BCM345" s="35"/>
      <c r="BCN345" s="35"/>
      <c r="BCO345" s="35"/>
      <c r="BCP345" s="35"/>
      <c r="BCQ345" s="35"/>
      <c r="BCR345" s="35"/>
      <c r="BCS345" s="35"/>
      <c r="BCT345" s="35"/>
      <c r="BCU345" s="35"/>
      <c r="BCV345" s="35"/>
      <c r="BCW345" s="35"/>
      <c r="BCX345" s="35"/>
      <c r="BCY345" s="35"/>
      <c r="BCZ345" s="35"/>
      <c r="BDA345" s="35"/>
      <c r="BDB345" s="35"/>
      <c r="BDC345" s="35"/>
      <c r="BDD345" s="35"/>
      <c r="BDE345" s="35"/>
      <c r="BDF345" s="35"/>
      <c r="BDG345" s="35"/>
      <c r="BDH345" s="35"/>
      <c r="BDI345" s="35"/>
      <c r="BDJ345" s="35"/>
      <c r="BDK345" s="35"/>
      <c r="BDL345" s="35"/>
      <c r="BDM345" s="35"/>
      <c r="BDN345" s="35"/>
      <c r="BDO345" s="35"/>
      <c r="BDP345" s="35"/>
      <c r="BDQ345" s="35"/>
      <c r="BDR345" s="35"/>
      <c r="BDS345" s="35"/>
      <c r="BDT345" s="35"/>
      <c r="BDU345" s="35"/>
      <c r="BDV345" s="35"/>
      <c r="BDW345" s="35"/>
      <c r="BDX345" s="35"/>
      <c r="BDY345" s="35"/>
      <c r="BDZ345" s="35"/>
      <c r="BEA345" s="35"/>
      <c r="BEB345" s="35"/>
      <c r="BEC345" s="35"/>
      <c r="BED345" s="35"/>
      <c r="BEE345" s="35"/>
      <c r="BEF345" s="35"/>
      <c r="BEG345" s="35"/>
      <c r="BEH345" s="35"/>
      <c r="BEI345" s="35"/>
      <c r="BEJ345" s="35"/>
      <c r="BEK345" s="35"/>
      <c r="BEL345" s="35"/>
      <c r="BEM345" s="35"/>
      <c r="BEN345" s="35"/>
      <c r="BEO345" s="35"/>
      <c r="BEP345" s="35"/>
      <c r="BEQ345" s="35"/>
      <c r="BER345" s="35"/>
      <c r="BES345" s="35"/>
      <c r="BET345" s="35"/>
      <c r="BEU345" s="35"/>
      <c r="BEV345" s="35"/>
      <c r="BEW345" s="35"/>
      <c r="BEX345" s="35"/>
      <c r="BEY345" s="35"/>
      <c r="BEZ345" s="35"/>
      <c r="BFA345" s="35"/>
      <c r="BFB345" s="35"/>
      <c r="BFC345" s="35"/>
      <c r="BFD345" s="35"/>
      <c r="BFE345" s="35"/>
      <c r="BFF345" s="35"/>
      <c r="BFG345" s="35"/>
      <c r="BFH345" s="35"/>
      <c r="BFI345" s="35"/>
      <c r="BFJ345" s="35"/>
      <c r="BFK345" s="35"/>
      <c r="BFL345" s="35"/>
      <c r="BFM345" s="35"/>
      <c r="BFN345" s="35"/>
      <c r="BFO345" s="35"/>
      <c r="BFP345" s="35"/>
      <c r="BFQ345" s="35"/>
      <c r="BFR345" s="35"/>
      <c r="BFS345" s="35"/>
      <c r="BFT345" s="35"/>
      <c r="BFU345" s="35"/>
      <c r="BFV345" s="35"/>
      <c r="BFW345" s="35"/>
      <c r="BFX345" s="35"/>
      <c r="BFY345" s="35"/>
      <c r="BFZ345" s="35"/>
      <c r="BGA345" s="35"/>
      <c r="BGB345" s="35"/>
      <c r="BGC345" s="35"/>
      <c r="BGD345" s="35"/>
      <c r="BGE345" s="35"/>
      <c r="BGF345" s="35"/>
      <c r="BGG345" s="35"/>
      <c r="BGH345" s="35"/>
      <c r="BGI345" s="35"/>
      <c r="BGJ345" s="35"/>
      <c r="BGK345" s="35"/>
      <c r="BGL345" s="35"/>
      <c r="BGM345" s="35"/>
      <c r="BGN345" s="35"/>
      <c r="BGO345" s="35"/>
      <c r="BGP345" s="35"/>
      <c r="BGQ345" s="35"/>
      <c r="BGR345" s="35"/>
      <c r="BGS345" s="35"/>
      <c r="BGT345" s="35"/>
      <c r="BGU345" s="35"/>
      <c r="BGV345" s="35"/>
      <c r="BGW345" s="35"/>
      <c r="BGX345" s="35"/>
      <c r="BGY345" s="35"/>
      <c r="BGZ345" s="35"/>
      <c r="BHA345" s="35"/>
      <c r="BHB345" s="35"/>
      <c r="BHC345" s="35"/>
      <c r="BHD345" s="35"/>
      <c r="BHE345" s="35"/>
      <c r="BHF345" s="35"/>
      <c r="BHG345" s="35"/>
      <c r="BHH345" s="35"/>
      <c r="BHI345" s="35"/>
      <c r="BHJ345" s="35"/>
      <c r="BHK345" s="35"/>
      <c r="BHL345" s="35"/>
      <c r="BHM345" s="35"/>
      <c r="BHN345" s="35"/>
      <c r="BHO345" s="35"/>
      <c r="BHP345" s="35"/>
      <c r="BHQ345" s="35"/>
      <c r="BHR345" s="35"/>
      <c r="BHS345" s="35"/>
      <c r="BHT345" s="35"/>
      <c r="BHU345" s="35"/>
      <c r="BHV345" s="35"/>
      <c r="BHW345" s="35"/>
      <c r="BHX345" s="35"/>
      <c r="BHY345" s="35"/>
      <c r="BHZ345" s="35"/>
      <c r="BIA345" s="35"/>
      <c r="BIB345" s="35"/>
      <c r="BIC345" s="35"/>
      <c r="BID345" s="35"/>
      <c r="BIE345" s="35"/>
      <c r="BIF345" s="35"/>
      <c r="BIG345" s="35"/>
      <c r="BIH345" s="35"/>
      <c r="BII345" s="35"/>
      <c r="BIJ345" s="35"/>
      <c r="BIK345" s="35"/>
      <c r="BIL345" s="35"/>
      <c r="BIM345" s="35"/>
      <c r="BIN345" s="35"/>
      <c r="BIO345" s="35"/>
      <c r="BIP345" s="35"/>
      <c r="BIQ345" s="35"/>
      <c r="BIR345" s="35"/>
      <c r="BIS345" s="35"/>
      <c r="BIT345" s="35"/>
      <c r="BIU345" s="35"/>
      <c r="BIV345" s="35"/>
      <c r="BIW345" s="35"/>
      <c r="BIX345" s="35"/>
      <c r="BIY345" s="35"/>
      <c r="BIZ345" s="35"/>
      <c r="BJA345" s="35"/>
      <c r="BJB345" s="35"/>
      <c r="BJC345" s="35"/>
      <c r="BJD345" s="35"/>
      <c r="BJE345" s="35"/>
      <c r="BJF345" s="35"/>
      <c r="BJG345" s="35"/>
      <c r="BJH345" s="35"/>
      <c r="BJI345" s="35"/>
      <c r="BJJ345" s="35"/>
      <c r="BJK345" s="35"/>
      <c r="BJL345" s="35"/>
      <c r="BJM345" s="35"/>
      <c r="BJN345" s="35"/>
      <c r="BJO345" s="35"/>
      <c r="BJP345" s="35"/>
      <c r="BJQ345" s="35"/>
      <c r="BJR345" s="35"/>
      <c r="BJS345" s="35"/>
      <c r="BJT345" s="35"/>
      <c r="BJU345" s="35"/>
      <c r="BJV345" s="35"/>
      <c r="BJW345" s="35"/>
      <c r="BJX345" s="35"/>
      <c r="BJY345" s="35"/>
      <c r="BJZ345" s="35"/>
      <c r="BKA345" s="35"/>
      <c r="BKB345" s="35"/>
      <c r="BKC345" s="35"/>
      <c r="BKD345" s="35"/>
      <c r="BKE345" s="35"/>
      <c r="BKF345" s="35"/>
      <c r="BKG345" s="35"/>
      <c r="BKH345" s="35"/>
      <c r="BKI345" s="35"/>
      <c r="BKJ345" s="35"/>
      <c r="BKK345" s="35"/>
      <c r="BKL345" s="35"/>
      <c r="BKM345" s="35"/>
      <c r="BKN345" s="35"/>
      <c r="BKO345" s="35"/>
      <c r="BKP345" s="35"/>
      <c r="BKQ345" s="35"/>
      <c r="BKR345" s="35"/>
      <c r="BKS345" s="35"/>
      <c r="BKT345" s="35"/>
      <c r="BKU345" s="35"/>
      <c r="BKV345" s="35"/>
      <c r="BKW345" s="35"/>
      <c r="BKX345" s="35"/>
      <c r="BKY345" s="35"/>
      <c r="BKZ345" s="35"/>
      <c r="BLA345" s="35"/>
      <c r="BLB345" s="35"/>
      <c r="BLC345" s="35"/>
      <c r="BLD345" s="35"/>
      <c r="BLE345" s="35"/>
      <c r="BLF345" s="35"/>
      <c r="BLG345" s="35"/>
      <c r="BLH345" s="35"/>
      <c r="BLI345" s="35"/>
      <c r="BLJ345" s="35"/>
      <c r="BLK345" s="35"/>
      <c r="BLL345" s="35"/>
      <c r="BLM345" s="35"/>
      <c r="BLN345" s="35"/>
      <c r="BLO345" s="35"/>
      <c r="BLP345" s="35"/>
      <c r="BLQ345" s="35"/>
      <c r="BLR345" s="35"/>
      <c r="BLS345" s="35"/>
      <c r="BLT345" s="35"/>
      <c r="BLU345" s="35"/>
      <c r="BLV345" s="35"/>
      <c r="BLW345" s="35"/>
      <c r="BLX345" s="35"/>
      <c r="BLY345" s="35"/>
      <c r="BLZ345" s="35"/>
      <c r="BMA345" s="35"/>
      <c r="BMB345" s="35"/>
      <c r="BMC345" s="35"/>
      <c r="BMD345" s="35"/>
      <c r="BME345" s="35"/>
      <c r="BMF345" s="35"/>
      <c r="BMG345" s="35"/>
      <c r="BMH345" s="35"/>
      <c r="BMI345" s="35"/>
      <c r="BMJ345" s="35"/>
      <c r="BMK345" s="35"/>
      <c r="BML345" s="35"/>
      <c r="BMM345" s="35"/>
      <c r="BMN345" s="35"/>
      <c r="BMO345" s="35"/>
      <c r="BMP345" s="35"/>
      <c r="BMQ345" s="35"/>
      <c r="BMR345" s="35"/>
      <c r="BMS345" s="35"/>
      <c r="BMT345" s="35"/>
      <c r="BMU345" s="35"/>
      <c r="BMV345" s="35"/>
      <c r="BMW345" s="35"/>
      <c r="BMX345" s="35"/>
      <c r="BMY345" s="35"/>
      <c r="BMZ345" s="35"/>
      <c r="BNA345" s="35"/>
      <c r="BNB345" s="35"/>
      <c r="BNC345" s="35"/>
      <c r="BND345" s="35"/>
      <c r="BNE345" s="35"/>
      <c r="BNF345" s="35"/>
      <c r="BNG345" s="35"/>
      <c r="BNH345" s="35"/>
      <c r="BNI345" s="35"/>
      <c r="BNJ345" s="35"/>
      <c r="BNK345" s="35"/>
      <c r="BNL345" s="35"/>
      <c r="BNM345" s="35"/>
      <c r="BNN345" s="35"/>
      <c r="BNO345" s="35"/>
      <c r="BNP345" s="35"/>
      <c r="BNQ345" s="35"/>
      <c r="BNR345" s="35"/>
      <c r="BNS345" s="35"/>
      <c r="BNT345" s="35"/>
      <c r="BNU345" s="35"/>
      <c r="BNV345" s="35"/>
      <c r="BNW345" s="35"/>
      <c r="BNX345" s="35"/>
      <c r="BNY345" s="35"/>
      <c r="BNZ345" s="35"/>
      <c r="BOA345" s="35"/>
      <c r="BOB345" s="35"/>
      <c r="BOC345" s="35"/>
      <c r="BOD345" s="35"/>
      <c r="BOE345" s="35"/>
      <c r="BOF345" s="35"/>
      <c r="BOG345" s="35"/>
      <c r="BOH345" s="35"/>
      <c r="BOI345" s="35"/>
      <c r="BOJ345" s="35"/>
      <c r="BOK345" s="35"/>
      <c r="BOL345" s="35"/>
      <c r="BOM345" s="35"/>
      <c r="BON345" s="35"/>
      <c r="BOO345" s="35"/>
      <c r="BOP345" s="35"/>
      <c r="BOQ345" s="35"/>
      <c r="BOR345" s="35"/>
      <c r="BOS345" s="35"/>
      <c r="BOT345" s="35"/>
      <c r="BOU345" s="35"/>
      <c r="BOV345" s="35"/>
      <c r="BOW345" s="35"/>
      <c r="BOX345" s="35"/>
      <c r="BOY345" s="35"/>
      <c r="BOZ345" s="35"/>
      <c r="BPA345" s="35"/>
      <c r="BPB345" s="35"/>
      <c r="BPC345" s="35"/>
      <c r="BPD345" s="35"/>
      <c r="BPE345" s="35"/>
      <c r="BPF345" s="35"/>
      <c r="BPG345" s="35"/>
      <c r="BPH345" s="35"/>
      <c r="BPI345" s="35"/>
      <c r="BPJ345" s="35"/>
      <c r="BPK345" s="35"/>
      <c r="BPL345" s="35"/>
      <c r="BPM345" s="35"/>
      <c r="BPN345" s="35"/>
      <c r="BPO345" s="35"/>
      <c r="BPP345" s="35"/>
      <c r="BPQ345" s="35"/>
      <c r="BPR345" s="35"/>
      <c r="BPS345" s="35"/>
      <c r="BPT345" s="35"/>
      <c r="BPU345" s="35"/>
      <c r="BPV345" s="35"/>
      <c r="BPW345" s="35"/>
      <c r="BPX345" s="35"/>
      <c r="BPY345" s="35"/>
      <c r="BPZ345" s="35"/>
      <c r="BQA345" s="35"/>
      <c r="BQB345" s="35"/>
      <c r="BQC345" s="35"/>
      <c r="BQD345" s="35"/>
      <c r="BQE345" s="35"/>
      <c r="BQF345" s="35"/>
      <c r="BQG345" s="35"/>
      <c r="BQH345" s="35"/>
      <c r="BQI345" s="35"/>
      <c r="BQJ345" s="35"/>
      <c r="BQK345" s="35"/>
      <c r="BQL345" s="35"/>
      <c r="BQM345" s="35"/>
      <c r="BQN345" s="35"/>
      <c r="BQO345" s="35"/>
      <c r="BQP345" s="35"/>
      <c r="BQQ345" s="35"/>
      <c r="BQR345" s="35"/>
      <c r="BQS345" s="35"/>
      <c r="BQT345" s="35"/>
      <c r="BQU345" s="35"/>
      <c r="BQV345" s="35"/>
      <c r="BQW345" s="35"/>
      <c r="BQX345" s="35"/>
      <c r="BQY345" s="35"/>
      <c r="BQZ345" s="35"/>
      <c r="BRA345" s="35"/>
      <c r="BRB345" s="35"/>
      <c r="BRC345" s="35"/>
      <c r="BRD345" s="35"/>
      <c r="BRE345" s="35"/>
      <c r="BRF345" s="35"/>
      <c r="BRG345" s="35"/>
      <c r="BRH345" s="35"/>
      <c r="BRI345" s="35"/>
      <c r="BRJ345" s="35"/>
      <c r="BRK345" s="35"/>
      <c r="BRL345" s="35"/>
      <c r="BRM345" s="35"/>
      <c r="BRN345" s="35"/>
      <c r="BRO345" s="35"/>
      <c r="BRP345" s="35"/>
      <c r="BRQ345" s="35"/>
      <c r="BRR345" s="35"/>
      <c r="BRS345" s="35"/>
      <c r="BRT345" s="35"/>
      <c r="BRU345" s="35"/>
      <c r="BRV345" s="35"/>
      <c r="BRW345" s="35"/>
      <c r="BRX345" s="35"/>
      <c r="BRY345" s="35"/>
      <c r="BRZ345" s="35"/>
      <c r="BSA345" s="35"/>
      <c r="BSB345" s="35"/>
      <c r="BSC345" s="35"/>
      <c r="BSD345" s="35"/>
      <c r="BSE345" s="35"/>
      <c r="BSF345" s="35"/>
      <c r="BSG345" s="35"/>
      <c r="BSH345" s="35"/>
      <c r="BSI345" s="35"/>
      <c r="BSJ345" s="35"/>
      <c r="BSK345" s="35"/>
      <c r="BSL345" s="35"/>
      <c r="BSM345" s="35"/>
      <c r="BSN345" s="35"/>
      <c r="BSO345" s="35"/>
      <c r="BSP345" s="35"/>
      <c r="BSQ345" s="35"/>
      <c r="BSR345" s="35"/>
      <c r="BSS345" s="35"/>
      <c r="BST345" s="35"/>
      <c r="BSU345" s="35"/>
      <c r="BSV345" s="35"/>
      <c r="BSW345" s="35"/>
      <c r="BSX345" s="35"/>
      <c r="BSY345" s="35"/>
      <c r="BSZ345" s="35"/>
      <c r="BTA345" s="35"/>
      <c r="BTB345" s="35"/>
      <c r="BTC345" s="35"/>
      <c r="BTD345" s="35"/>
      <c r="BTE345" s="35"/>
      <c r="BTF345" s="35"/>
      <c r="BTG345" s="35"/>
      <c r="BTH345" s="35"/>
      <c r="BTI345" s="35"/>
      <c r="BTJ345" s="35"/>
      <c r="BTK345" s="35"/>
      <c r="BTL345" s="35"/>
      <c r="BTM345" s="35"/>
      <c r="BTN345" s="35"/>
      <c r="BTO345" s="35"/>
      <c r="BTP345" s="35"/>
      <c r="BTQ345" s="35"/>
      <c r="BTR345" s="35"/>
      <c r="BTS345" s="35"/>
      <c r="BTT345" s="35"/>
      <c r="BTU345" s="35"/>
      <c r="BTV345" s="35"/>
      <c r="BTW345" s="35"/>
      <c r="BTX345" s="35"/>
      <c r="BTY345" s="35"/>
      <c r="BTZ345" s="35"/>
      <c r="BUA345" s="35"/>
      <c r="BUB345" s="35"/>
      <c r="BUC345" s="35"/>
      <c r="BUD345" s="35"/>
      <c r="BUE345" s="35"/>
      <c r="BUF345" s="35"/>
      <c r="BUG345" s="35"/>
      <c r="BUH345" s="35"/>
      <c r="BUI345" s="35"/>
      <c r="BUJ345" s="35"/>
      <c r="BUK345" s="35"/>
      <c r="BUL345" s="35"/>
      <c r="BUM345" s="35"/>
      <c r="BUN345" s="35"/>
      <c r="BUO345" s="35"/>
      <c r="BUP345" s="35"/>
      <c r="BUQ345" s="35"/>
      <c r="BUR345" s="35"/>
      <c r="BUS345" s="35"/>
      <c r="BUT345" s="35"/>
      <c r="BUU345" s="35"/>
      <c r="BUV345" s="35"/>
      <c r="BUW345" s="35"/>
      <c r="BUX345" s="35"/>
      <c r="BUY345" s="35"/>
      <c r="BUZ345" s="35"/>
      <c r="BVA345" s="35"/>
      <c r="BVB345" s="35"/>
      <c r="BVC345" s="35"/>
      <c r="BVD345" s="35"/>
      <c r="BVE345" s="35"/>
      <c r="BVF345" s="35"/>
      <c r="BVG345" s="35"/>
      <c r="BVH345" s="35"/>
      <c r="BVI345" s="35"/>
      <c r="BVJ345" s="35"/>
      <c r="BVK345" s="35"/>
      <c r="BVL345" s="35"/>
      <c r="BVM345" s="35"/>
      <c r="BVN345" s="35"/>
      <c r="BVO345" s="35"/>
      <c r="BVP345" s="35"/>
      <c r="BVQ345" s="35"/>
      <c r="BVR345" s="35"/>
      <c r="BVS345" s="35"/>
      <c r="BVT345" s="35"/>
      <c r="BVU345" s="35"/>
      <c r="BVV345" s="35"/>
      <c r="BVW345" s="35"/>
      <c r="BVX345" s="35"/>
      <c r="BVY345" s="35"/>
      <c r="BVZ345" s="35"/>
      <c r="BWA345" s="35"/>
      <c r="BWB345" s="35"/>
      <c r="BWC345" s="35"/>
      <c r="BWD345" s="35"/>
      <c r="BWE345" s="35"/>
      <c r="BWF345" s="35"/>
      <c r="BWG345" s="35"/>
      <c r="BWH345" s="35"/>
      <c r="BWI345" s="35"/>
      <c r="BWJ345" s="35"/>
      <c r="BWK345" s="35"/>
      <c r="BWL345" s="35"/>
      <c r="BWM345" s="35"/>
      <c r="BWN345" s="35"/>
      <c r="BWO345" s="35"/>
      <c r="BWP345" s="35"/>
      <c r="BWQ345" s="35"/>
      <c r="BWR345" s="35"/>
      <c r="BWS345" s="35"/>
      <c r="BWT345" s="35"/>
      <c r="BWU345" s="35"/>
      <c r="BWV345" s="35"/>
      <c r="BWW345" s="35"/>
      <c r="BWX345" s="35"/>
      <c r="BWY345" s="35"/>
      <c r="BWZ345" s="35"/>
      <c r="BXA345" s="35"/>
      <c r="BXB345" s="35"/>
      <c r="BXC345" s="35"/>
      <c r="BXD345" s="35"/>
      <c r="BXE345" s="35"/>
      <c r="BXF345" s="35"/>
      <c r="BXG345" s="35"/>
      <c r="BXH345" s="35"/>
      <c r="BXI345" s="35"/>
      <c r="BXJ345" s="35"/>
      <c r="BXK345" s="35"/>
      <c r="BXL345" s="35"/>
      <c r="BXM345" s="35"/>
      <c r="BXN345" s="35"/>
      <c r="BXO345" s="35"/>
      <c r="BXP345" s="35"/>
      <c r="BXQ345" s="35"/>
      <c r="BXR345" s="35"/>
      <c r="BXS345" s="35"/>
      <c r="BXT345" s="35"/>
      <c r="BXU345" s="35"/>
      <c r="BXV345" s="35"/>
      <c r="BXW345" s="35"/>
      <c r="BXX345" s="35"/>
      <c r="BXY345" s="35"/>
      <c r="BXZ345" s="35"/>
      <c r="BYA345" s="35"/>
      <c r="BYB345" s="35"/>
      <c r="BYC345" s="35"/>
      <c r="BYD345" s="35"/>
      <c r="BYE345" s="35"/>
      <c r="BYF345" s="35"/>
      <c r="BYG345" s="35"/>
      <c r="BYH345" s="35"/>
      <c r="BYI345" s="35"/>
      <c r="BYJ345" s="35"/>
      <c r="BYK345" s="35"/>
      <c r="BYL345" s="35"/>
      <c r="BYM345" s="35"/>
      <c r="BYN345" s="35"/>
      <c r="BYO345" s="35"/>
      <c r="BYP345" s="35"/>
      <c r="BYQ345" s="35"/>
      <c r="BYR345" s="35"/>
      <c r="BYS345" s="35"/>
      <c r="BYT345" s="35"/>
      <c r="BYU345" s="35"/>
      <c r="BYV345" s="35"/>
      <c r="BYW345" s="35"/>
      <c r="BYX345" s="35"/>
      <c r="BYY345" s="35"/>
      <c r="BYZ345" s="35"/>
      <c r="BZA345" s="35"/>
      <c r="BZB345" s="35"/>
      <c r="BZC345" s="35"/>
      <c r="BZD345" s="35"/>
      <c r="BZE345" s="35"/>
      <c r="BZF345" s="35"/>
      <c r="BZG345" s="35"/>
      <c r="BZH345" s="35"/>
      <c r="BZI345" s="35"/>
      <c r="BZJ345" s="35"/>
      <c r="BZK345" s="35"/>
      <c r="BZL345" s="35"/>
      <c r="BZM345" s="35"/>
      <c r="BZN345" s="35"/>
      <c r="BZO345" s="35"/>
      <c r="BZP345" s="35"/>
      <c r="BZQ345" s="35"/>
      <c r="BZR345" s="35"/>
      <c r="BZS345" s="35"/>
      <c r="BZT345" s="35"/>
      <c r="BZU345" s="35"/>
      <c r="BZV345" s="35"/>
      <c r="BZW345" s="35"/>
      <c r="BZX345" s="35"/>
      <c r="BZY345" s="35"/>
      <c r="BZZ345" s="35"/>
      <c r="CAA345" s="35"/>
      <c r="CAB345" s="35"/>
      <c r="CAC345" s="35"/>
      <c r="CAD345" s="35"/>
      <c r="CAE345" s="35"/>
      <c r="CAF345" s="35"/>
      <c r="CAG345" s="35"/>
      <c r="CAH345" s="35"/>
      <c r="CAI345" s="35"/>
      <c r="CAJ345" s="35"/>
      <c r="CAK345" s="35"/>
      <c r="CAL345" s="35"/>
      <c r="CAM345" s="35"/>
      <c r="CAN345" s="35"/>
      <c r="CAO345" s="35"/>
      <c r="CAP345" s="35"/>
      <c r="CAQ345" s="35"/>
      <c r="CAR345" s="35"/>
      <c r="CAS345" s="35"/>
      <c r="CAT345" s="35"/>
      <c r="CAU345" s="35"/>
      <c r="CAV345" s="35"/>
      <c r="CAW345" s="35"/>
      <c r="CAX345" s="35"/>
      <c r="CAY345" s="35"/>
      <c r="CAZ345" s="35"/>
      <c r="CBA345" s="35"/>
      <c r="CBB345" s="35"/>
      <c r="CBC345" s="35"/>
      <c r="CBD345" s="35"/>
      <c r="CBE345" s="35"/>
      <c r="CBF345" s="35"/>
      <c r="CBG345" s="35"/>
      <c r="CBH345" s="35"/>
      <c r="CBI345" s="35"/>
      <c r="CBJ345" s="35"/>
      <c r="CBK345" s="35"/>
      <c r="CBL345" s="35"/>
      <c r="CBM345" s="35"/>
      <c r="CBN345" s="35"/>
      <c r="CBO345" s="35"/>
      <c r="CBP345" s="35"/>
      <c r="CBQ345" s="35"/>
      <c r="CBR345" s="35"/>
      <c r="CBS345" s="35"/>
      <c r="CBT345" s="35"/>
      <c r="CBU345" s="35"/>
      <c r="CBV345" s="35"/>
      <c r="CBW345" s="35"/>
      <c r="CBX345" s="35"/>
      <c r="CBY345" s="35"/>
      <c r="CBZ345" s="35"/>
      <c r="CCA345" s="35"/>
      <c r="CCB345" s="35"/>
      <c r="CCC345" s="35"/>
      <c r="CCD345" s="35"/>
      <c r="CCE345" s="35"/>
      <c r="CCF345" s="35"/>
      <c r="CCG345" s="35"/>
      <c r="CCH345" s="35"/>
      <c r="CCI345" s="35"/>
      <c r="CCJ345" s="35"/>
      <c r="CCK345" s="35"/>
      <c r="CCL345" s="35"/>
      <c r="CCM345" s="35"/>
      <c r="CCN345" s="35"/>
      <c r="CCO345" s="35"/>
      <c r="CCP345" s="35"/>
      <c r="CCQ345" s="35"/>
      <c r="CCR345" s="35"/>
      <c r="CCS345" s="35"/>
      <c r="CCT345" s="35"/>
      <c r="CCU345" s="35"/>
      <c r="CCV345" s="35"/>
      <c r="CCW345" s="35"/>
      <c r="CCX345" s="35"/>
      <c r="CCY345" s="35"/>
      <c r="CCZ345" s="35"/>
      <c r="CDA345" s="35"/>
      <c r="CDB345" s="35"/>
      <c r="CDC345" s="35"/>
      <c r="CDD345" s="35"/>
      <c r="CDE345" s="35"/>
      <c r="CDF345" s="35"/>
      <c r="CDG345" s="35"/>
      <c r="CDH345" s="35"/>
      <c r="CDI345" s="35"/>
      <c r="CDJ345" s="35"/>
      <c r="CDK345" s="35"/>
      <c r="CDL345" s="35"/>
      <c r="CDM345" s="35"/>
      <c r="CDN345" s="35"/>
      <c r="CDO345" s="35"/>
      <c r="CDP345" s="35"/>
      <c r="CDQ345" s="35"/>
      <c r="CDR345" s="35"/>
      <c r="CDS345" s="35"/>
      <c r="CDT345" s="35"/>
      <c r="CDU345" s="35"/>
      <c r="CDV345" s="35"/>
      <c r="CDW345" s="35"/>
      <c r="CDX345" s="35"/>
      <c r="CDY345" s="35"/>
      <c r="CDZ345" s="35"/>
      <c r="CEA345" s="35"/>
      <c r="CEB345" s="35"/>
      <c r="CEC345" s="35"/>
      <c r="CED345" s="35"/>
      <c r="CEE345" s="35"/>
      <c r="CEF345" s="35"/>
      <c r="CEG345" s="35"/>
      <c r="CEH345" s="35"/>
      <c r="CEI345" s="35"/>
      <c r="CEJ345" s="35"/>
      <c r="CEK345" s="35"/>
      <c r="CEL345" s="35"/>
      <c r="CEM345" s="35"/>
      <c r="CEN345" s="35"/>
      <c r="CEO345" s="35"/>
      <c r="CEP345" s="35"/>
      <c r="CEQ345" s="35"/>
      <c r="CER345" s="35"/>
      <c r="CES345" s="35"/>
      <c r="CET345" s="35"/>
      <c r="CEU345" s="35"/>
      <c r="CEV345" s="35"/>
      <c r="CEW345" s="35"/>
      <c r="CEX345" s="35"/>
      <c r="CEY345" s="35"/>
      <c r="CEZ345" s="35"/>
      <c r="CFA345" s="35"/>
      <c r="CFB345" s="35"/>
      <c r="CFC345" s="35"/>
      <c r="CFD345" s="35"/>
      <c r="CFE345" s="35"/>
      <c r="CFF345" s="35"/>
      <c r="CFG345" s="35"/>
      <c r="CFH345" s="35"/>
      <c r="CFI345" s="35"/>
      <c r="CFJ345" s="35"/>
      <c r="CFK345" s="35"/>
      <c r="CFL345" s="35"/>
      <c r="CFM345" s="35"/>
      <c r="CFN345" s="35"/>
      <c r="CFO345" s="35"/>
      <c r="CFP345" s="35"/>
      <c r="CFQ345" s="35"/>
      <c r="CFR345" s="35"/>
      <c r="CFS345" s="35"/>
      <c r="CFT345" s="35"/>
      <c r="CFU345" s="35"/>
      <c r="CFV345" s="35"/>
      <c r="CFW345" s="35"/>
      <c r="CFX345" s="35"/>
      <c r="CFY345" s="35"/>
      <c r="CFZ345" s="35"/>
      <c r="CGA345" s="35"/>
      <c r="CGB345" s="35"/>
      <c r="CGC345" s="35"/>
      <c r="CGD345" s="35"/>
      <c r="CGE345" s="35"/>
      <c r="CGF345" s="35"/>
      <c r="CGG345" s="35"/>
      <c r="CGH345" s="35"/>
      <c r="CGI345" s="35"/>
      <c r="CGJ345" s="35"/>
      <c r="CGK345" s="35"/>
      <c r="CGL345" s="35"/>
      <c r="CGM345" s="35"/>
      <c r="CGN345" s="35"/>
      <c r="CGO345" s="35"/>
      <c r="CGP345" s="35"/>
      <c r="CGQ345" s="35"/>
      <c r="CGR345" s="35"/>
      <c r="CGS345" s="35"/>
      <c r="CGT345" s="35"/>
      <c r="CGU345" s="35"/>
      <c r="CGV345" s="35"/>
      <c r="CGW345" s="35"/>
      <c r="CGX345" s="35"/>
      <c r="CGY345" s="35"/>
      <c r="CGZ345" s="35"/>
      <c r="CHA345" s="35"/>
      <c r="CHB345" s="35"/>
      <c r="CHC345" s="35"/>
      <c r="CHD345" s="35"/>
      <c r="CHE345" s="35"/>
      <c r="CHF345" s="35"/>
      <c r="CHG345" s="35"/>
      <c r="CHH345" s="35"/>
      <c r="CHI345" s="35"/>
      <c r="CHJ345" s="35"/>
      <c r="CHK345" s="35"/>
      <c r="CHL345" s="35"/>
      <c r="CHM345" s="35"/>
      <c r="CHN345" s="35"/>
      <c r="CHO345" s="35"/>
      <c r="CHP345" s="35"/>
      <c r="CHQ345" s="35"/>
      <c r="CHR345" s="35"/>
      <c r="CHS345" s="35"/>
      <c r="CHT345" s="35"/>
      <c r="CHU345" s="35"/>
      <c r="CHV345" s="35"/>
      <c r="CHW345" s="35"/>
      <c r="CHX345" s="35"/>
      <c r="CHY345" s="35"/>
      <c r="CHZ345" s="35"/>
      <c r="CIA345" s="35"/>
      <c r="CIB345" s="35"/>
      <c r="CIC345" s="35"/>
      <c r="CID345" s="35"/>
      <c r="CIE345" s="35"/>
      <c r="CIF345" s="35"/>
      <c r="CIG345" s="35"/>
      <c r="CIH345" s="35"/>
      <c r="CII345" s="35"/>
      <c r="CIJ345" s="35"/>
      <c r="CIK345" s="35"/>
      <c r="CIL345" s="35"/>
      <c r="CIM345" s="35"/>
      <c r="CIN345" s="35"/>
      <c r="CIO345" s="35"/>
      <c r="CIP345" s="35"/>
      <c r="CIQ345" s="35"/>
      <c r="CIR345" s="35"/>
      <c r="CIS345" s="35"/>
      <c r="CIT345" s="35"/>
      <c r="CIU345" s="35"/>
      <c r="CIV345" s="35"/>
      <c r="CIW345" s="35"/>
      <c r="CIX345" s="35"/>
      <c r="CIY345" s="35"/>
      <c r="CIZ345" s="35"/>
      <c r="CJA345" s="35"/>
      <c r="CJB345" s="35"/>
      <c r="CJC345" s="35"/>
      <c r="CJD345" s="35"/>
      <c r="CJE345" s="35"/>
      <c r="CJF345" s="35"/>
      <c r="CJG345" s="35"/>
      <c r="CJH345" s="35"/>
      <c r="CJI345" s="35"/>
      <c r="CJJ345" s="35"/>
      <c r="CJK345" s="35"/>
      <c r="CJL345" s="35"/>
      <c r="CJM345" s="35"/>
      <c r="CJN345" s="35"/>
      <c r="CJO345" s="35"/>
      <c r="CJP345" s="35"/>
      <c r="CJQ345" s="35"/>
      <c r="CJR345" s="35"/>
      <c r="CJS345" s="35"/>
      <c r="CJT345" s="35"/>
      <c r="CJU345" s="35"/>
      <c r="CJV345" s="35"/>
      <c r="CJW345" s="35"/>
      <c r="CJX345" s="35"/>
      <c r="CJY345" s="35"/>
      <c r="CJZ345" s="35"/>
      <c r="CKA345" s="35"/>
      <c r="CKB345" s="35"/>
      <c r="CKC345" s="35"/>
      <c r="CKD345" s="35"/>
      <c r="CKE345" s="35"/>
      <c r="CKF345" s="35"/>
      <c r="CKG345" s="35"/>
      <c r="CKH345" s="35"/>
      <c r="CKI345" s="35"/>
      <c r="CKJ345" s="35"/>
      <c r="CKK345" s="35"/>
      <c r="CKL345" s="35"/>
      <c r="CKM345" s="35"/>
      <c r="CKN345" s="35"/>
      <c r="CKO345" s="35"/>
      <c r="CKP345" s="35"/>
      <c r="CKQ345" s="35"/>
      <c r="CKR345" s="35"/>
      <c r="CKS345" s="35"/>
      <c r="CKT345" s="35"/>
      <c r="CKU345" s="35"/>
      <c r="CKV345" s="35"/>
      <c r="CKW345" s="35"/>
      <c r="CKX345" s="35"/>
      <c r="CKY345" s="35"/>
      <c r="CKZ345" s="35"/>
      <c r="CLA345" s="35"/>
      <c r="CLB345" s="35"/>
      <c r="CLC345" s="35"/>
      <c r="CLD345" s="35"/>
      <c r="CLE345" s="35"/>
      <c r="CLF345" s="35"/>
      <c r="CLG345" s="35"/>
      <c r="CLH345" s="35"/>
      <c r="CLI345" s="35"/>
      <c r="CLJ345" s="35"/>
      <c r="CLK345" s="35"/>
      <c r="CLL345" s="35"/>
      <c r="CLM345" s="35"/>
      <c r="CLN345" s="35"/>
      <c r="CLO345" s="35"/>
      <c r="CLP345" s="35"/>
      <c r="CLQ345" s="35"/>
      <c r="CLR345" s="35"/>
      <c r="CLS345" s="35"/>
      <c r="CLT345" s="35"/>
      <c r="CLU345" s="35"/>
      <c r="CLV345" s="35"/>
      <c r="CLW345" s="35"/>
      <c r="CLX345" s="35"/>
      <c r="CLY345" s="35"/>
      <c r="CLZ345" s="35"/>
      <c r="CMA345" s="35"/>
      <c r="CMB345" s="35"/>
      <c r="CMC345" s="35"/>
      <c r="CMD345" s="35"/>
      <c r="CME345" s="35"/>
      <c r="CMF345" s="35"/>
      <c r="CMG345" s="35"/>
      <c r="CMH345" s="35"/>
      <c r="CMI345" s="35"/>
      <c r="CMJ345" s="35"/>
      <c r="CMK345" s="35"/>
      <c r="CML345" s="35"/>
      <c r="CMM345" s="35"/>
      <c r="CMN345" s="35"/>
      <c r="CMO345" s="35"/>
      <c r="CMP345" s="35"/>
      <c r="CMQ345" s="35"/>
      <c r="CMR345" s="35"/>
      <c r="CMS345" s="35"/>
      <c r="CMT345" s="35"/>
      <c r="CMU345" s="35"/>
      <c r="CMV345" s="35"/>
      <c r="CMW345" s="35"/>
      <c r="CMX345" s="35"/>
      <c r="CMY345" s="35"/>
      <c r="CMZ345" s="35"/>
      <c r="CNA345" s="35"/>
      <c r="CNB345" s="35"/>
      <c r="CNC345" s="35"/>
      <c r="CND345" s="35"/>
      <c r="CNE345" s="35"/>
      <c r="CNF345" s="35"/>
      <c r="CNG345" s="35"/>
      <c r="CNH345" s="35"/>
      <c r="CNI345" s="35"/>
      <c r="CNJ345" s="35"/>
      <c r="CNK345" s="35"/>
      <c r="CNL345" s="35"/>
      <c r="CNM345" s="35"/>
      <c r="CNN345" s="35"/>
      <c r="CNO345" s="35"/>
      <c r="CNP345" s="35"/>
      <c r="CNQ345" s="35"/>
      <c r="CNR345" s="35"/>
      <c r="CNS345" s="35"/>
      <c r="CNT345" s="35"/>
      <c r="CNU345" s="35"/>
      <c r="CNV345" s="35"/>
      <c r="CNW345" s="35"/>
      <c r="CNX345" s="35"/>
      <c r="CNY345" s="35"/>
      <c r="CNZ345" s="35"/>
      <c r="COA345" s="35"/>
      <c r="COB345" s="35"/>
      <c r="COC345" s="35"/>
      <c r="COD345" s="35"/>
      <c r="COE345" s="35"/>
      <c r="COF345" s="35"/>
      <c r="COG345" s="35"/>
      <c r="COH345" s="35"/>
      <c r="COI345" s="35"/>
      <c r="COJ345" s="35"/>
      <c r="COK345" s="35"/>
      <c r="COL345" s="35"/>
      <c r="COM345" s="35"/>
      <c r="CON345" s="35"/>
      <c r="COO345" s="35"/>
      <c r="COP345" s="35"/>
      <c r="COQ345" s="35"/>
      <c r="COR345" s="35"/>
      <c r="COS345" s="35"/>
      <c r="COT345" s="35"/>
      <c r="COU345" s="35"/>
      <c r="COV345" s="35"/>
      <c r="COW345" s="35"/>
      <c r="COX345" s="35"/>
      <c r="COY345" s="35"/>
      <c r="COZ345" s="35"/>
      <c r="CPA345" s="35"/>
      <c r="CPB345" s="35"/>
      <c r="CPC345" s="35"/>
      <c r="CPD345" s="35"/>
      <c r="CPE345" s="35"/>
      <c r="CPF345" s="35"/>
      <c r="CPG345" s="35"/>
      <c r="CPH345" s="35"/>
      <c r="CPI345" s="35"/>
      <c r="CPJ345" s="35"/>
      <c r="CPK345" s="35"/>
      <c r="CPL345" s="35"/>
      <c r="CPM345" s="35"/>
      <c r="CPN345" s="35"/>
      <c r="CPO345" s="35"/>
      <c r="CPP345" s="35"/>
      <c r="CPQ345" s="35"/>
      <c r="CPR345" s="35"/>
      <c r="CPS345" s="35"/>
      <c r="CPT345" s="35"/>
      <c r="CPU345" s="35"/>
      <c r="CPV345" s="35"/>
      <c r="CPW345" s="35"/>
      <c r="CPX345" s="35"/>
      <c r="CPY345" s="35"/>
      <c r="CPZ345" s="35"/>
      <c r="CQA345" s="35"/>
      <c r="CQB345" s="35"/>
      <c r="CQC345" s="35"/>
      <c r="CQD345" s="35"/>
      <c r="CQE345" s="35"/>
      <c r="CQF345" s="35"/>
      <c r="CQG345" s="35"/>
      <c r="CQH345" s="35"/>
      <c r="CQI345" s="35"/>
      <c r="CQJ345" s="35"/>
      <c r="CQK345" s="35"/>
      <c r="CQL345" s="35"/>
      <c r="CQM345" s="35"/>
      <c r="CQN345" s="35"/>
      <c r="CQO345" s="35"/>
      <c r="CQP345" s="35"/>
      <c r="CQQ345" s="35"/>
      <c r="CQR345" s="35"/>
      <c r="CQS345" s="35"/>
      <c r="CQT345" s="35"/>
      <c r="CQU345" s="35"/>
      <c r="CQV345" s="35"/>
      <c r="CQW345" s="35"/>
      <c r="CQX345" s="35"/>
      <c r="CQY345" s="35"/>
      <c r="CQZ345" s="35"/>
      <c r="CRA345" s="35"/>
      <c r="CRB345" s="35"/>
      <c r="CRC345" s="35"/>
      <c r="CRD345" s="35"/>
      <c r="CRE345" s="35"/>
      <c r="CRF345" s="35"/>
      <c r="CRG345" s="35"/>
      <c r="CRH345" s="35"/>
      <c r="CRI345" s="35"/>
      <c r="CRJ345" s="35"/>
      <c r="CRK345" s="35"/>
      <c r="CRL345" s="35"/>
      <c r="CRM345" s="35"/>
      <c r="CRN345" s="35"/>
      <c r="CRO345" s="35"/>
      <c r="CRP345" s="35"/>
      <c r="CRQ345" s="35"/>
      <c r="CRR345" s="35"/>
      <c r="CRS345" s="35"/>
      <c r="CRT345" s="35"/>
      <c r="CRU345" s="35"/>
      <c r="CRV345" s="35"/>
      <c r="CRW345" s="35"/>
      <c r="CRX345" s="35"/>
      <c r="CRY345" s="35"/>
      <c r="CRZ345" s="35"/>
      <c r="CSA345" s="35"/>
      <c r="CSB345" s="35"/>
      <c r="CSC345" s="35"/>
      <c r="CSD345" s="35"/>
      <c r="CSE345" s="35"/>
      <c r="CSF345" s="35"/>
      <c r="CSG345" s="35"/>
      <c r="CSH345" s="35"/>
      <c r="CSI345" s="35"/>
      <c r="CSJ345" s="35"/>
      <c r="CSK345" s="35"/>
      <c r="CSL345" s="35"/>
      <c r="CSM345" s="35"/>
      <c r="CSN345" s="35"/>
      <c r="CSO345" s="35"/>
      <c r="CSP345" s="35"/>
      <c r="CSQ345" s="35"/>
      <c r="CSR345" s="35"/>
      <c r="CSS345" s="35"/>
      <c r="CST345" s="35"/>
      <c r="CSU345" s="35"/>
      <c r="CSV345" s="35"/>
      <c r="CSW345" s="35"/>
      <c r="CSX345" s="35"/>
      <c r="CSY345" s="35"/>
      <c r="CSZ345" s="35"/>
      <c r="CTA345" s="35"/>
      <c r="CTB345" s="35"/>
      <c r="CTC345" s="35"/>
      <c r="CTD345" s="35"/>
      <c r="CTE345" s="35"/>
      <c r="CTF345" s="35"/>
      <c r="CTG345" s="35"/>
      <c r="CTH345" s="35"/>
      <c r="CTI345" s="35"/>
      <c r="CTJ345" s="35"/>
      <c r="CTK345" s="35"/>
      <c r="CTL345" s="35"/>
      <c r="CTM345" s="35"/>
      <c r="CTN345" s="35"/>
      <c r="CTO345" s="35"/>
      <c r="CTP345" s="35"/>
      <c r="CTQ345" s="35"/>
      <c r="CTR345" s="35"/>
      <c r="CTS345" s="35"/>
      <c r="CTT345" s="35"/>
      <c r="CTU345" s="35"/>
      <c r="CTV345" s="35"/>
      <c r="CTW345" s="35"/>
      <c r="CTX345" s="35"/>
      <c r="CTY345" s="35"/>
      <c r="CTZ345" s="35"/>
      <c r="CUA345" s="35"/>
      <c r="CUB345" s="35"/>
      <c r="CUC345" s="35"/>
      <c r="CUD345" s="35"/>
      <c r="CUE345" s="35"/>
      <c r="CUF345" s="35"/>
      <c r="CUG345" s="35"/>
      <c r="CUH345" s="35"/>
      <c r="CUI345" s="35"/>
      <c r="CUJ345" s="35"/>
      <c r="CUK345" s="35"/>
      <c r="CUL345" s="35"/>
      <c r="CUM345" s="35"/>
      <c r="CUN345" s="35"/>
      <c r="CUO345" s="35"/>
      <c r="CUP345" s="35"/>
      <c r="CUQ345" s="35"/>
      <c r="CUR345" s="35"/>
      <c r="CUS345" s="35"/>
      <c r="CUT345" s="35"/>
      <c r="CUU345" s="35"/>
      <c r="CUV345" s="35"/>
      <c r="CUW345" s="35"/>
      <c r="CUX345" s="35"/>
      <c r="CUY345" s="35"/>
      <c r="CUZ345" s="35"/>
      <c r="CVA345" s="35"/>
      <c r="CVB345" s="35"/>
      <c r="CVC345" s="35"/>
      <c r="CVD345" s="35"/>
      <c r="CVE345" s="35"/>
      <c r="CVF345" s="35"/>
      <c r="CVG345" s="35"/>
      <c r="CVH345" s="35"/>
      <c r="CVI345" s="35"/>
      <c r="CVJ345" s="35"/>
      <c r="CVK345" s="35"/>
      <c r="CVL345" s="35"/>
      <c r="CVM345" s="35"/>
      <c r="CVN345" s="35"/>
      <c r="CVO345" s="35"/>
      <c r="CVP345" s="35"/>
      <c r="CVQ345" s="35"/>
      <c r="CVR345" s="35"/>
      <c r="CVS345" s="35"/>
      <c r="CVT345" s="35"/>
      <c r="CVU345" s="35"/>
      <c r="CVV345" s="35"/>
      <c r="CVW345" s="35"/>
      <c r="CVX345" s="35"/>
      <c r="CVY345" s="35"/>
      <c r="CVZ345" s="35"/>
      <c r="CWA345" s="35"/>
      <c r="CWB345" s="35"/>
      <c r="CWC345" s="35"/>
      <c r="CWD345" s="35"/>
      <c r="CWE345" s="35"/>
      <c r="CWF345" s="35"/>
      <c r="CWG345" s="35"/>
      <c r="CWH345" s="35"/>
      <c r="CWI345" s="35"/>
      <c r="CWJ345" s="35"/>
      <c r="CWK345" s="35"/>
      <c r="CWL345" s="35"/>
      <c r="CWM345" s="35"/>
      <c r="CWN345" s="35"/>
      <c r="CWO345" s="35"/>
      <c r="CWP345" s="35"/>
      <c r="CWQ345" s="35"/>
      <c r="CWR345" s="35"/>
      <c r="CWS345" s="35"/>
      <c r="CWT345" s="35"/>
      <c r="CWU345" s="35"/>
      <c r="CWV345" s="35"/>
      <c r="CWW345" s="35"/>
      <c r="CWX345" s="35"/>
      <c r="CWY345" s="35"/>
      <c r="CWZ345" s="35"/>
      <c r="CXA345" s="35"/>
      <c r="CXB345" s="35"/>
      <c r="CXC345" s="35"/>
      <c r="CXD345" s="35"/>
      <c r="CXE345" s="35"/>
      <c r="CXF345" s="35"/>
      <c r="CXG345" s="35"/>
      <c r="CXH345" s="35"/>
      <c r="CXI345" s="35"/>
      <c r="CXJ345" s="35"/>
      <c r="CXK345" s="35"/>
      <c r="CXL345" s="35"/>
      <c r="CXM345" s="35"/>
      <c r="CXN345" s="35"/>
      <c r="CXO345" s="35"/>
      <c r="CXP345" s="35"/>
      <c r="CXQ345" s="35"/>
      <c r="CXR345" s="35"/>
      <c r="CXS345" s="35"/>
      <c r="CXT345" s="35"/>
      <c r="CXU345" s="35"/>
      <c r="CXV345" s="35"/>
      <c r="CXW345" s="35"/>
      <c r="CXX345" s="35"/>
      <c r="CXY345" s="35"/>
      <c r="CXZ345" s="35"/>
      <c r="CYA345" s="35"/>
      <c r="CYB345" s="35"/>
      <c r="CYC345" s="35"/>
      <c r="CYD345" s="35"/>
      <c r="CYE345" s="35"/>
      <c r="CYF345" s="35"/>
      <c r="CYG345" s="35"/>
      <c r="CYH345" s="35"/>
      <c r="CYI345" s="35"/>
      <c r="CYJ345" s="35"/>
      <c r="CYK345" s="35"/>
      <c r="CYL345" s="35"/>
      <c r="CYM345" s="35"/>
      <c r="CYN345" s="35"/>
      <c r="CYO345" s="35"/>
      <c r="CYP345" s="35"/>
      <c r="CYQ345" s="35"/>
      <c r="CYR345" s="35"/>
      <c r="CYS345" s="35"/>
      <c r="CYT345" s="35"/>
      <c r="CYU345" s="35"/>
      <c r="CYV345" s="35"/>
      <c r="CYW345" s="35"/>
      <c r="CYX345" s="35"/>
      <c r="CYY345" s="35"/>
      <c r="CYZ345" s="35"/>
      <c r="CZA345" s="35"/>
      <c r="CZB345" s="35"/>
      <c r="CZC345" s="35"/>
      <c r="CZD345" s="35"/>
      <c r="CZE345" s="35"/>
      <c r="CZF345" s="35"/>
      <c r="CZG345" s="35"/>
      <c r="CZH345" s="35"/>
      <c r="CZI345" s="35"/>
      <c r="CZJ345" s="35"/>
      <c r="CZK345" s="35"/>
      <c r="CZL345" s="35"/>
      <c r="CZM345" s="35"/>
      <c r="CZN345" s="35"/>
      <c r="CZO345" s="35"/>
      <c r="CZP345" s="35"/>
      <c r="CZQ345" s="35"/>
      <c r="CZR345" s="35"/>
      <c r="CZS345" s="35"/>
      <c r="CZT345" s="35"/>
      <c r="CZU345" s="35"/>
      <c r="CZV345" s="35"/>
      <c r="CZW345" s="35"/>
      <c r="CZX345" s="35"/>
      <c r="CZY345" s="35"/>
      <c r="CZZ345" s="35"/>
      <c r="DAA345" s="35"/>
      <c r="DAB345" s="35"/>
      <c r="DAC345" s="35"/>
      <c r="DAD345" s="35"/>
      <c r="DAE345" s="35"/>
      <c r="DAF345" s="35"/>
      <c r="DAG345" s="35"/>
      <c r="DAH345" s="35"/>
      <c r="DAI345" s="35"/>
      <c r="DAJ345" s="35"/>
      <c r="DAK345" s="35"/>
      <c r="DAL345" s="35"/>
      <c r="DAM345" s="35"/>
      <c r="DAN345" s="35"/>
      <c r="DAO345" s="35"/>
      <c r="DAP345" s="35"/>
      <c r="DAQ345" s="35"/>
      <c r="DAR345" s="35"/>
      <c r="DAS345" s="35"/>
      <c r="DAT345" s="35"/>
      <c r="DAU345" s="35"/>
      <c r="DAV345" s="35"/>
      <c r="DAW345" s="35"/>
      <c r="DAX345" s="35"/>
      <c r="DAY345" s="35"/>
      <c r="DAZ345" s="35"/>
      <c r="DBA345" s="35"/>
      <c r="DBB345" s="35"/>
      <c r="DBC345" s="35"/>
      <c r="DBD345" s="35"/>
      <c r="DBE345" s="35"/>
      <c r="DBF345" s="35"/>
      <c r="DBG345" s="35"/>
      <c r="DBH345" s="35"/>
      <c r="DBI345" s="35"/>
      <c r="DBJ345" s="35"/>
      <c r="DBK345" s="35"/>
      <c r="DBL345" s="35"/>
      <c r="DBM345" s="35"/>
      <c r="DBN345" s="35"/>
      <c r="DBO345" s="35"/>
      <c r="DBP345" s="35"/>
      <c r="DBQ345" s="35"/>
      <c r="DBR345" s="35"/>
      <c r="DBS345" s="35"/>
      <c r="DBT345" s="35"/>
      <c r="DBU345" s="35"/>
      <c r="DBV345" s="35"/>
      <c r="DBW345" s="35"/>
      <c r="DBX345" s="35"/>
      <c r="DBY345" s="35"/>
      <c r="DBZ345" s="35"/>
      <c r="DCA345" s="35"/>
      <c r="DCB345" s="35"/>
      <c r="DCC345" s="35"/>
      <c r="DCD345" s="35"/>
      <c r="DCE345" s="35"/>
      <c r="DCF345" s="35"/>
      <c r="DCG345" s="35"/>
      <c r="DCH345" s="35"/>
      <c r="DCI345" s="35"/>
      <c r="DCJ345" s="35"/>
      <c r="DCK345" s="35"/>
      <c r="DCL345" s="35"/>
      <c r="DCM345" s="35"/>
      <c r="DCN345" s="35"/>
      <c r="DCO345" s="35"/>
      <c r="DCP345" s="35"/>
      <c r="DCQ345" s="35"/>
      <c r="DCR345" s="35"/>
      <c r="DCS345" s="35"/>
      <c r="DCT345" s="35"/>
      <c r="DCU345" s="35"/>
      <c r="DCV345" s="35"/>
      <c r="DCW345" s="35"/>
      <c r="DCX345" s="35"/>
      <c r="DCY345" s="35"/>
      <c r="DCZ345" s="35"/>
      <c r="DDA345" s="35"/>
      <c r="DDB345" s="35"/>
      <c r="DDC345" s="35"/>
      <c r="DDD345" s="35"/>
      <c r="DDE345" s="35"/>
      <c r="DDF345" s="35"/>
      <c r="DDG345" s="35"/>
      <c r="DDH345" s="35"/>
      <c r="DDI345" s="35"/>
      <c r="DDJ345" s="35"/>
      <c r="DDK345" s="35"/>
      <c r="DDL345" s="35"/>
      <c r="DDM345" s="35"/>
      <c r="DDN345" s="35"/>
      <c r="DDO345" s="35"/>
      <c r="DDP345" s="35"/>
      <c r="DDQ345" s="35"/>
      <c r="DDR345" s="35"/>
      <c r="DDS345" s="35"/>
      <c r="DDT345" s="35"/>
      <c r="DDU345" s="35"/>
      <c r="DDV345" s="35"/>
      <c r="DDW345" s="35"/>
      <c r="DDX345" s="35"/>
      <c r="DDY345" s="35"/>
      <c r="DDZ345" s="35"/>
      <c r="DEA345" s="35"/>
      <c r="DEB345" s="35"/>
      <c r="DEC345" s="35"/>
      <c r="DED345" s="35"/>
      <c r="DEE345" s="35"/>
      <c r="DEF345" s="35"/>
      <c r="DEG345" s="35"/>
      <c r="DEH345" s="35"/>
      <c r="DEI345" s="35"/>
      <c r="DEJ345" s="35"/>
      <c r="DEK345" s="35"/>
      <c r="DEL345" s="35"/>
      <c r="DEM345" s="35"/>
      <c r="DEN345" s="35"/>
      <c r="DEO345" s="35"/>
      <c r="DEP345" s="35"/>
      <c r="DEQ345" s="35"/>
      <c r="DER345" s="35"/>
      <c r="DES345" s="35"/>
      <c r="DET345" s="35"/>
      <c r="DEU345" s="35"/>
      <c r="DEV345" s="35"/>
      <c r="DEW345" s="35"/>
      <c r="DEX345" s="35"/>
      <c r="DEY345" s="35"/>
      <c r="DEZ345" s="35"/>
      <c r="DFA345" s="35"/>
      <c r="DFB345" s="35"/>
      <c r="DFC345" s="35"/>
      <c r="DFD345" s="35"/>
      <c r="DFE345" s="35"/>
      <c r="DFF345" s="35"/>
      <c r="DFG345" s="35"/>
      <c r="DFH345" s="35"/>
      <c r="DFI345" s="35"/>
      <c r="DFJ345" s="35"/>
      <c r="DFK345" s="35"/>
      <c r="DFL345" s="35"/>
      <c r="DFM345" s="35"/>
      <c r="DFN345" s="35"/>
      <c r="DFO345" s="35"/>
      <c r="DFP345" s="35"/>
      <c r="DFQ345" s="35"/>
      <c r="DFR345" s="35"/>
      <c r="DFS345" s="35"/>
      <c r="DFT345" s="35"/>
      <c r="DFU345" s="35"/>
      <c r="DFV345" s="35"/>
      <c r="DFW345" s="35"/>
      <c r="DFX345" s="35"/>
      <c r="DFY345" s="35"/>
      <c r="DFZ345" s="35"/>
      <c r="DGA345" s="35"/>
      <c r="DGB345" s="35"/>
      <c r="DGC345" s="35"/>
      <c r="DGD345" s="35"/>
      <c r="DGE345" s="35"/>
      <c r="DGF345" s="35"/>
      <c r="DGG345" s="35"/>
      <c r="DGH345" s="35"/>
      <c r="DGI345" s="35"/>
      <c r="DGJ345" s="35"/>
      <c r="DGK345" s="35"/>
      <c r="DGL345" s="35"/>
      <c r="DGM345" s="35"/>
      <c r="DGN345" s="35"/>
      <c r="DGO345" s="35"/>
      <c r="DGP345" s="35"/>
      <c r="DGQ345" s="35"/>
      <c r="DGR345" s="35"/>
      <c r="DGS345" s="35"/>
      <c r="DGT345" s="35"/>
      <c r="DGU345" s="35"/>
      <c r="DGV345" s="35"/>
      <c r="DGW345" s="35"/>
      <c r="DGX345" s="35"/>
      <c r="DGY345" s="35"/>
      <c r="DGZ345" s="35"/>
      <c r="DHA345" s="35"/>
      <c r="DHB345" s="35"/>
      <c r="DHC345" s="35"/>
      <c r="DHD345" s="35"/>
      <c r="DHE345" s="35"/>
      <c r="DHF345" s="35"/>
      <c r="DHG345" s="35"/>
      <c r="DHH345" s="35"/>
      <c r="DHI345" s="35"/>
      <c r="DHJ345" s="35"/>
      <c r="DHK345" s="35"/>
      <c r="DHL345" s="35"/>
      <c r="DHM345" s="35"/>
      <c r="DHN345" s="35"/>
      <c r="DHO345" s="35"/>
      <c r="DHP345" s="35"/>
      <c r="DHQ345" s="35"/>
      <c r="DHR345" s="35"/>
      <c r="DHS345" s="35"/>
      <c r="DHT345" s="35"/>
      <c r="DHU345" s="35"/>
      <c r="DHV345" s="35"/>
      <c r="DHW345" s="35"/>
      <c r="DHX345" s="35"/>
      <c r="DHY345" s="35"/>
      <c r="DHZ345" s="35"/>
      <c r="DIA345" s="35"/>
      <c r="DIB345" s="35"/>
      <c r="DIC345" s="35"/>
      <c r="DID345" s="35"/>
      <c r="DIE345" s="35"/>
      <c r="DIF345" s="35"/>
      <c r="DIG345" s="35"/>
      <c r="DIH345" s="35"/>
      <c r="DII345" s="35"/>
      <c r="DIJ345" s="35"/>
      <c r="DIK345" s="35"/>
      <c r="DIL345" s="35"/>
      <c r="DIM345" s="35"/>
      <c r="DIN345" s="35"/>
      <c r="DIO345" s="35"/>
      <c r="DIP345" s="35"/>
      <c r="DIQ345" s="35"/>
      <c r="DIR345" s="35"/>
      <c r="DIS345" s="35"/>
      <c r="DIT345" s="35"/>
      <c r="DIU345" s="35"/>
      <c r="DIV345" s="35"/>
      <c r="DIW345" s="35"/>
      <c r="DIX345" s="35"/>
      <c r="DIY345" s="35"/>
      <c r="DIZ345" s="35"/>
      <c r="DJA345" s="35"/>
      <c r="DJB345" s="35"/>
      <c r="DJC345" s="35"/>
      <c r="DJD345" s="35"/>
      <c r="DJE345" s="35"/>
      <c r="DJF345" s="35"/>
      <c r="DJG345" s="35"/>
      <c r="DJH345" s="35"/>
      <c r="DJI345" s="35"/>
      <c r="DJJ345" s="35"/>
      <c r="DJK345" s="35"/>
      <c r="DJL345" s="35"/>
      <c r="DJM345" s="35"/>
      <c r="DJN345" s="35"/>
      <c r="DJO345" s="35"/>
      <c r="DJP345" s="35"/>
      <c r="DJQ345" s="35"/>
      <c r="DJR345" s="35"/>
      <c r="DJS345" s="35"/>
      <c r="DJT345" s="35"/>
      <c r="DJU345" s="35"/>
      <c r="DJV345" s="35"/>
      <c r="DJW345" s="35"/>
      <c r="DJX345" s="35"/>
      <c r="DJY345" s="35"/>
      <c r="DJZ345" s="35"/>
      <c r="DKA345" s="35"/>
      <c r="DKB345" s="35"/>
      <c r="DKC345" s="35"/>
      <c r="DKD345" s="35"/>
      <c r="DKE345" s="35"/>
      <c r="DKF345" s="35"/>
      <c r="DKG345" s="35"/>
      <c r="DKH345" s="35"/>
      <c r="DKI345" s="35"/>
      <c r="DKJ345" s="35"/>
      <c r="DKK345" s="35"/>
      <c r="DKL345" s="35"/>
      <c r="DKM345" s="35"/>
      <c r="DKN345" s="35"/>
      <c r="DKO345" s="35"/>
      <c r="DKP345" s="35"/>
      <c r="DKQ345" s="35"/>
      <c r="DKR345" s="35"/>
      <c r="DKS345" s="35"/>
      <c r="DKT345" s="35"/>
      <c r="DKU345" s="35"/>
      <c r="DKV345" s="35"/>
      <c r="DKW345" s="35"/>
      <c r="DKX345" s="35"/>
      <c r="DKY345" s="35"/>
      <c r="DKZ345" s="35"/>
      <c r="DLA345" s="35"/>
      <c r="DLB345" s="35"/>
      <c r="DLC345" s="35"/>
      <c r="DLD345" s="35"/>
      <c r="DLE345" s="35"/>
      <c r="DLF345" s="35"/>
      <c r="DLG345" s="35"/>
      <c r="DLH345" s="35"/>
      <c r="DLI345" s="35"/>
      <c r="DLJ345" s="35"/>
      <c r="DLK345" s="35"/>
      <c r="DLL345" s="35"/>
      <c r="DLM345" s="35"/>
      <c r="DLN345" s="35"/>
      <c r="DLO345" s="35"/>
      <c r="DLP345" s="35"/>
      <c r="DLQ345" s="35"/>
      <c r="DLR345" s="35"/>
      <c r="DLS345" s="35"/>
      <c r="DLT345" s="35"/>
      <c r="DLU345" s="35"/>
      <c r="DLV345" s="35"/>
      <c r="DLW345" s="35"/>
      <c r="DLX345" s="35"/>
      <c r="DLY345" s="35"/>
      <c r="DLZ345" s="35"/>
      <c r="DMA345" s="35"/>
      <c r="DMB345" s="35"/>
      <c r="DMC345" s="35"/>
      <c r="DMD345" s="35"/>
      <c r="DME345" s="35"/>
      <c r="DMF345" s="35"/>
      <c r="DMG345" s="35"/>
      <c r="DMH345" s="35"/>
      <c r="DMI345" s="35"/>
      <c r="DMJ345" s="35"/>
      <c r="DMK345" s="35"/>
      <c r="DML345" s="35"/>
      <c r="DMM345" s="35"/>
      <c r="DMN345" s="35"/>
      <c r="DMO345" s="35"/>
      <c r="DMP345" s="35"/>
      <c r="DMQ345" s="35"/>
      <c r="DMR345" s="35"/>
      <c r="DMS345" s="35"/>
      <c r="DMT345" s="35"/>
      <c r="DMU345" s="35"/>
      <c r="DMV345" s="35"/>
      <c r="DMW345" s="35"/>
      <c r="DMX345" s="35"/>
      <c r="DMY345" s="35"/>
      <c r="DMZ345" s="35"/>
      <c r="DNA345" s="35"/>
      <c r="DNB345" s="35"/>
      <c r="DNC345" s="35"/>
      <c r="DND345" s="35"/>
      <c r="DNE345" s="35"/>
      <c r="DNF345" s="35"/>
      <c r="DNG345" s="35"/>
      <c r="DNH345" s="35"/>
      <c r="DNI345" s="35"/>
      <c r="DNJ345" s="35"/>
      <c r="DNK345" s="35"/>
      <c r="DNL345" s="35"/>
      <c r="DNM345" s="35"/>
      <c r="DNN345" s="35"/>
      <c r="DNO345" s="35"/>
      <c r="DNP345" s="35"/>
      <c r="DNQ345" s="35"/>
      <c r="DNR345" s="35"/>
      <c r="DNS345" s="35"/>
      <c r="DNT345" s="35"/>
      <c r="DNU345" s="35"/>
      <c r="DNV345" s="35"/>
      <c r="DNW345" s="35"/>
      <c r="DNX345" s="35"/>
      <c r="DNY345" s="35"/>
      <c r="DNZ345" s="35"/>
      <c r="DOA345" s="35"/>
      <c r="DOB345" s="35"/>
      <c r="DOC345" s="35"/>
      <c r="DOD345" s="35"/>
      <c r="DOE345" s="35"/>
      <c r="DOF345" s="35"/>
      <c r="DOG345" s="35"/>
      <c r="DOH345" s="35"/>
      <c r="DOI345" s="35"/>
      <c r="DOJ345" s="35"/>
      <c r="DOK345" s="35"/>
      <c r="DOL345" s="35"/>
      <c r="DOM345" s="35"/>
      <c r="DON345" s="35"/>
      <c r="DOO345" s="35"/>
      <c r="DOP345" s="35"/>
      <c r="DOQ345" s="35"/>
      <c r="DOR345" s="35"/>
      <c r="DOS345" s="35"/>
      <c r="DOT345" s="35"/>
      <c r="DOU345" s="35"/>
      <c r="DOV345" s="35"/>
      <c r="DOW345" s="35"/>
      <c r="DOX345" s="35"/>
      <c r="DOY345" s="35"/>
      <c r="DOZ345" s="35"/>
      <c r="DPA345" s="35"/>
      <c r="DPB345" s="35"/>
      <c r="DPC345" s="35"/>
      <c r="DPD345" s="35"/>
      <c r="DPE345" s="35"/>
      <c r="DPF345" s="35"/>
      <c r="DPG345" s="35"/>
      <c r="DPH345" s="35"/>
      <c r="DPI345" s="35"/>
      <c r="DPJ345" s="35"/>
      <c r="DPK345" s="35"/>
      <c r="DPL345" s="35"/>
      <c r="DPM345" s="35"/>
      <c r="DPN345" s="35"/>
      <c r="DPO345" s="35"/>
      <c r="DPP345" s="35"/>
      <c r="DPQ345" s="35"/>
      <c r="DPR345" s="35"/>
      <c r="DPS345" s="35"/>
      <c r="DPT345" s="35"/>
      <c r="DPU345" s="35"/>
      <c r="DPV345" s="35"/>
      <c r="DPW345" s="35"/>
      <c r="DPX345" s="35"/>
      <c r="DPY345" s="35"/>
      <c r="DPZ345" s="35"/>
      <c r="DQA345" s="35"/>
      <c r="DQB345" s="35"/>
      <c r="DQC345" s="35"/>
      <c r="DQD345" s="35"/>
      <c r="DQE345" s="35"/>
      <c r="DQF345" s="35"/>
      <c r="DQG345" s="35"/>
      <c r="DQH345" s="35"/>
      <c r="DQI345" s="35"/>
      <c r="DQJ345" s="35"/>
      <c r="DQK345" s="35"/>
      <c r="DQL345" s="35"/>
      <c r="DQM345" s="35"/>
      <c r="DQN345" s="35"/>
      <c r="DQO345" s="35"/>
      <c r="DQP345" s="35"/>
      <c r="DQQ345" s="35"/>
      <c r="DQR345" s="35"/>
      <c r="DQS345" s="35"/>
      <c r="DQT345" s="35"/>
      <c r="DQU345" s="35"/>
      <c r="DQV345" s="35"/>
      <c r="DQW345" s="35"/>
      <c r="DQX345" s="35"/>
      <c r="DQY345" s="35"/>
      <c r="DQZ345" s="35"/>
      <c r="DRA345" s="35"/>
      <c r="DRB345" s="35"/>
      <c r="DRC345" s="35"/>
      <c r="DRD345" s="35"/>
      <c r="DRE345" s="35"/>
      <c r="DRF345" s="35"/>
      <c r="DRG345" s="35"/>
      <c r="DRH345" s="35"/>
      <c r="DRI345" s="35"/>
      <c r="DRJ345" s="35"/>
      <c r="DRK345" s="35"/>
      <c r="DRL345" s="35"/>
      <c r="DRM345" s="35"/>
      <c r="DRN345" s="35"/>
      <c r="DRO345" s="35"/>
      <c r="DRP345" s="35"/>
      <c r="DRQ345" s="35"/>
      <c r="DRR345" s="35"/>
      <c r="DRS345" s="35"/>
      <c r="DRT345" s="35"/>
      <c r="DRU345" s="35"/>
      <c r="DRV345" s="35"/>
      <c r="DRW345" s="35"/>
      <c r="DRX345" s="35"/>
      <c r="DRY345" s="35"/>
      <c r="DRZ345" s="35"/>
      <c r="DSA345" s="35"/>
      <c r="DSB345" s="35"/>
      <c r="DSC345" s="35"/>
      <c r="DSD345" s="35"/>
      <c r="DSE345" s="35"/>
      <c r="DSF345" s="35"/>
      <c r="DSG345" s="35"/>
      <c r="DSH345" s="35"/>
      <c r="DSI345" s="35"/>
      <c r="DSJ345" s="35"/>
      <c r="DSK345" s="35"/>
      <c r="DSL345" s="35"/>
      <c r="DSM345" s="35"/>
      <c r="DSN345" s="35"/>
      <c r="DSO345" s="35"/>
      <c r="DSP345" s="35"/>
      <c r="DSQ345" s="35"/>
      <c r="DSR345" s="35"/>
      <c r="DSS345" s="35"/>
      <c r="DST345" s="35"/>
      <c r="DSU345" s="35"/>
      <c r="DSV345" s="35"/>
      <c r="DSW345" s="35"/>
      <c r="DSX345" s="35"/>
      <c r="DSY345" s="35"/>
      <c r="DSZ345" s="35"/>
      <c r="DTA345" s="35"/>
      <c r="DTB345" s="35"/>
      <c r="DTC345" s="35"/>
      <c r="DTD345" s="35"/>
      <c r="DTE345" s="35"/>
      <c r="DTF345" s="35"/>
      <c r="DTG345" s="35"/>
      <c r="DTH345" s="35"/>
      <c r="DTI345" s="35"/>
      <c r="DTJ345" s="35"/>
      <c r="DTK345" s="35"/>
      <c r="DTL345" s="35"/>
      <c r="DTM345" s="35"/>
      <c r="DTN345" s="35"/>
      <c r="DTO345" s="35"/>
      <c r="DTP345" s="35"/>
      <c r="DTQ345" s="35"/>
      <c r="DTR345" s="35"/>
      <c r="DTS345" s="35"/>
      <c r="DTT345" s="35"/>
      <c r="DTU345" s="35"/>
      <c r="DTV345" s="35"/>
      <c r="DTW345" s="35"/>
      <c r="DTX345" s="35"/>
      <c r="DTY345" s="35"/>
      <c r="DTZ345" s="35"/>
      <c r="DUA345" s="35"/>
      <c r="DUB345" s="35"/>
      <c r="DUC345" s="35"/>
      <c r="DUD345" s="35"/>
      <c r="DUE345" s="35"/>
      <c r="DUF345" s="35"/>
      <c r="DUG345" s="35"/>
      <c r="DUH345" s="35"/>
      <c r="DUI345" s="35"/>
      <c r="DUJ345" s="35"/>
      <c r="DUK345" s="35"/>
      <c r="DUL345" s="35"/>
      <c r="DUM345" s="35"/>
      <c r="DUN345" s="35"/>
      <c r="DUO345" s="35"/>
      <c r="DUP345" s="35"/>
      <c r="DUQ345" s="35"/>
      <c r="DUR345" s="35"/>
      <c r="DUS345" s="35"/>
      <c r="DUT345" s="35"/>
      <c r="DUU345" s="35"/>
      <c r="DUV345" s="35"/>
      <c r="DUW345" s="35"/>
      <c r="DUX345" s="35"/>
      <c r="DUY345" s="35"/>
      <c r="DUZ345" s="35"/>
      <c r="DVA345" s="35"/>
      <c r="DVB345" s="35"/>
      <c r="DVC345" s="35"/>
      <c r="DVD345" s="35"/>
      <c r="DVE345" s="35"/>
      <c r="DVF345" s="35"/>
      <c r="DVG345" s="35"/>
      <c r="DVH345" s="35"/>
      <c r="DVI345" s="35"/>
      <c r="DVJ345" s="35"/>
      <c r="DVK345" s="35"/>
      <c r="DVL345" s="35"/>
      <c r="DVM345" s="35"/>
      <c r="DVN345" s="35"/>
      <c r="DVO345" s="35"/>
      <c r="DVP345" s="35"/>
      <c r="DVQ345" s="35"/>
      <c r="DVR345" s="35"/>
      <c r="DVS345" s="35"/>
      <c r="DVT345" s="35"/>
      <c r="DVU345" s="35"/>
      <c r="DVV345" s="35"/>
      <c r="DVW345" s="35"/>
      <c r="DVX345" s="35"/>
      <c r="DVY345" s="35"/>
      <c r="DVZ345" s="35"/>
      <c r="DWA345" s="35"/>
      <c r="DWB345" s="35"/>
      <c r="DWC345" s="35"/>
      <c r="DWD345" s="35"/>
      <c r="DWE345" s="35"/>
      <c r="DWF345" s="35"/>
      <c r="DWG345" s="35"/>
      <c r="DWH345" s="35"/>
      <c r="DWI345" s="35"/>
      <c r="DWJ345" s="35"/>
      <c r="DWK345" s="35"/>
      <c r="DWL345" s="35"/>
      <c r="DWM345" s="35"/>
      <c r="DWN345" s="35"/>
      <c r="DWO345" s="35"/>
      <c r="DWP345" s="35"/>
      <c r="DWQ345" s="35"/>
      <c r="DWR345" s="35"/>
      <c r="DWS345" s="35"/>
      <c r="DWT345" s="35"/>
      <c r="DWU345" s="35"/>
      <c r="DWV345" s="35"/>
      <c r="DWW345" s="35"/>
      <c r="DWX345" s="35"/>
      <c r="DWY345" s="35"/>
      <c r="DWZ345" s="35"/>
      <c r="DXA345" s="35"/>
      <c r="DXB345" s="35"/>
      <c r="DXC345" s="35"/>
      <c r="DXD345" s="35"/>
      <c r="DXE345" s="35"/>
      <c r="DXF345" s="35"/>
      <c r="DXG345" s="35"/>
      <c r="DXH345" s="35"/>
      <c r="DXI345" s="35"/>
      <c r="DXJ345" s="35"/>
      <c r="DXK345" s="35"/>
      <c r="DXL345" s="35"/>
      <c r="DXM345" s="35"/>
      <c r="DXN345" s="35"/>
      <c r="DXO345" s="35"/>
      <c r="DXP345" s="35"/>
      <c r="DXQ345" s="35"/>
      <c r="DXR345" s="35"/>
      <c r="DXS345" s="35"/>
      <c r="DXT345" s="35"/>
      <c r="DXU345" s="35"/>
      <c r="DXV345" s="35"/>
      <c r="DXW345" s="35"/>
      <c r="DXX345" s="35"/>
      <c r="DXY345" s="35"/>
      <c r="DXZ345" s="35"/>
      <c r="DYA345" s="35"/>
      <c r="DYB345" s="35"/>
      <c r="DYC345" s="35"/>
      <c r="DYD345" s="35"/>
      <c r="DYE345" s="35"/>
      <c r="DYF345" s="35"/>
      <c r="DYG345" s="35"/>
      <c r="DYH345" s="35"/>
      <c r="DYI345" s="35"/>
      <c r="DYJ345" s="35"/>
      <c r="DYK345" s="35"/>
      <c r="DYL345" s="35"/>
      <c r="DYM345" s="35"/>
      <c r="DYN345" s="35"/>
      <c r="DYO345" s="35"/>
      <c r="DYP345" s="35"/>
      <c r="DYQ345" s="35"/>
      <c r="DYR345" s="35"/>
      <c r="DYS345" s="35"/>
      <c r="DYT345" s="35"/>
      <c r="DYU345" s="35"/>
      <c r="DYV345" s="35"/>
      <c r="DYW345" s="35"/>
      <c r="DYX345" s="35"/>
      <c r="DYY345" s="35"/>
      <c r="DYZ345" s="35"/>
      <c r="DZA345" s="35"/>
      <c r="DZB345" s="35"/>
      <c r="DZC345" s="35"/>
      <c r="DZD345" s="35"/>
      <c r="DZE345" s="35"/>
      <c r="DZF345" s="35"/>
      <c r="DZG345" s="35"/>
      <c r="DZH345" s="35"/>
      <c r="DZI345" s="35"/>
      <c r="DZJ345" s="35"/>
      <c r="DZK345" s="35"/>
      <c r="DZL345" s="35"/>
      <c r="DZM345" s="35"/>
      <c r="DZN345" s="35"/>
      <c r="DZO345" s="35"/>
      <c r="DZP345" s="35"/>
      <c r="DZQ345" s="35"/>
      <c r="DZR345" s="35"/>
      <c r="DZS345" s="35"/>
      <c r="DZT345" s="35"/>
      <c r="DZU345" s="35"/>
      <c r="DZV345" s="35"/>
      <c r="DZW345" s="35"/>
      <c r="DZX345" s="35"/>
      <c r="DZY345" s="35"/>
      <c r="DZZ345" s="35"/>
      <c r="EAA345" s="35"/>
      <c r="EAB345" s="35"/>
      <c r="EAC345" s="35"/>
      <c r="EAD345" s="35"/>
      <c r="EAE345" s="35"/>
      <c r="EAF345" s="35"/>
      <c r="EAG345" s="35"/>
      <c r="EAH345" s="35"/>
      <c r="EAI345" s="35"/>
      <c r="EAJ345" s="35"/>
      <c r="EAK345" s="35"/>
      <c r="EAL345" s="35"/>
      <c r="EAM345" s="35"/>
      <c r="EAN345" s="35"/>
      <c r="EAO345" s="35"/>
      <c r="EAP345" s="35"/>
      <c r="EAQ345" s="35"/>
      <c r="EAR345" s="35"/>
      <c r="EAS345" s="35"/>
      <c r="EAT345" s="35"/>
      <c r="EAU345" s="35"/>
      <c r="EAV345" s="35"/>
      <c r="EAW345" s="35"/>
      <c r="EAX345" s="35"/>
      <c r="EAY345" s="35"/>
      <c r="EAZ345" s="35"/>
      <c r="EBA345" s="35"/>
      <c r="EBB345" s="35"/>
      <c r="EBC345" s="35"/>
      <c r="EBD345" s="35"/>
      <c r="EBE345" s="35"/>
      <c r="EBF345" s="35"/>
      <c r="EBG345" s="35"/>
      <c r="EBH345" s="35"/>
      <c r="EBI345" s="35"/>
      <c r="EBJ345" s="35"/>
      <c r="EBK345" s="35"/>
      <c r="EBL345" s="35"/>
      <c r="EBM345" s="35"/>
      <c r="EBN345" s="35"/>
      <c r="EBO345" s="35"/>
      <c r="EBP345" s="35"/>
      <c r="EBQ345" s="35"/>
      <c r="EBR345" s="35"/>
      <c r="EBS345" s="35"/>
      <c r="EBT345" s="35"/>
      <c r="EBU345" s="35"/>
      <c r="EBV345" s="35"/>
      <c r="EBW345" s="35"/>
      <c r="EBX345" s="35"/>
      <c r="EBY345" s="35"/>
      <c r="EBZ345" s="35"/>
      <c r="ECA345" s="35"/>
      <c r="ECB345" s="35"/>
      <c r="ECC345" s="35"/>
      <c r="ECD345" s="35"/>
      <c r="ECE345" s="35"/>
      <c r="ECF345" s="35"/>
      <c r="ECG345" s="35"/>
      <c r="ECH345" s="35"/>
      <c r="ECI345" s="35"/>
      <c r="ECJ345" s="35"/>
      <c r="ECK345" s="35"/>
      <c r="ECL345" s="35"/>
      <c r="ECM345" s="35"/>
      <c r="ECN345" s="35"/>
      <c r="ECO345" s="35"/>
      <c r="ECP345" s="35"/>
      <c r="ECQ345" s="35"/>
      <c r="ECR345" s="35"/>
      <c r="ECS345" s="35"/>
      <c r="ECT345" s="35"/>
      <c r="ECU345" s="35"/>
      <c r="ECV345" s="35"/>
      <c r="ECW345" s="35"/>
      <c r="ECX345" s="35"/>
      <c r="ECY345" s="35"/>
      <c r="ECZ345" s="35"/>
      <c r="EDA345" s="35"/>
      <c r="EDB345" s="35"/>
      <c r="EDC345" s="35"/>
      <c r="EDD345" s="35"/>
      <c r="EDE345" s="35"/>
      <c r="EDF345" s="35"/>
      <c r="EDG345" s="35"/>
      <c r="EDH345" s="35"/>
      <c r="EDI345" s="35"/>
      <c r="EDJ345" s="35"/>
      <c r="EDK345" s="35"/>
      <c r="EDL345" s="35"/>
      <c r="EDM345" s="35"/>
      <c r="EDN345" s="35"/>
      <c r="EDO345" s="35"/>
      <c r="EDP345" s="35"/>
      <c r="EDQ345" s="35"/>
      <c r="EDR345" s="35"/>
      <c r="EDS345" s="35"/>
      <c r="EDT345" s="35"/>
      <c r="EDU345" s="35"/>
      <c r="EDV345" s="35"/>
      <c r="EDW345" s="35"/>
      <c r="EDX345" s="35"/>
      <c r="EDY345" s="35"/>
      <c r="EDZ345" s="35"/>
      <c r="EEA345" s="35"/>
      <c r="EEB345" s="35"/>
      <c r="EEC345" s="35"/>
      <c r="EED345" s="35"/>
      <c r="EEE345" s="35"/>
      <c r="EEF345" s="35"/>
      <c r="EEG345" s="35"/>
      <c r="EEH345" s="35"/>
      <c r="EEI345" s="35"/>
      <c r="EEJ345" s="35"/>
      <c r="EEK345" s="35"/>
      <c r="EEL345" s="35"/>
      <c r="EEM345" s="35"/>
      <c r="EEN345" s="35"/>
      <c r="EEO345" s="35"/>
      <c r="EEP345" s="35"/>
      <c r="EEQ345" s="35"/>
      <c r="EER345" s="35"/>
      <c r="EES345" s="35"/>
      <c r="EET345" s="35"/>
      <c r="EEU345" s="35"/>
      <c r="EEV345" s="35"/>
      <c r="EEW345" s="35"/>
      <c r="EEX345" s="35"/>
      <c r="EEY345" s="35"/>
      <c r="EEZ345" s="35"/>
      <c r="EFA345" s="35"/>
      <c r="EFB345" s="35"/>
      <c r="EFC345" s="35"/>
      <c r="EFD345" s="35"/>
      <c r="EFE345" s="35"/>
      <c r="EFF345" s="35"/>
      <c r="EFG345" s="35"/>
      <c r="EFH345" s="35"/>
      <c r="EFI345" s="35"/>
      <c r="EFJ345" s="35"/>
      <c r="EFK345" s="35"/>
      <c r="EFL345" s="35"/>
      <c r="EFM345" s="35"/>
      <c r="EFN345" s="35"/>
      <c r="EFO345" s="35"/>
      <c r="EFP345" s="35"/>
      <c r="EFQ345" s="35"/>
      <c r="EFR345" s="35"/>
      <c r="EFS345" s="35"/>
      <c r="EFT345" s="35"/>
      <c r="EFU345" s="35"/>
      <c r="EFV345" s="35"/>
      <c r="EFW345" s="35"/>
      <c r="EFX345" s="35"/>
      <c r="EFY345" s="35"/>
      <c r="EFZ345" s="35"/>
      <c r="EGA345" s="35"/>
      <c r="EGB345" s="35"/>
      <c r="EGC345" s="35"/>
      <c r="EGD345" s="35"/>
      <c r="EGE345" s="35"/>
      <c r="EGF345" s="35"/>
      <c r="EGG345" s="35"/>
      <c r="EGH345" s="35"/>
      <c r="EGI345" s="35"/>
      <c r="EGJ345" s="35"/>
      <c r="EGK345" s="35"/>
      <c r="EGL345" s="35"/>
      <c r="EGM345" s="35"/>
      <c r="EGN345" s="35"/>
      <c r="EGO345" s="35"/>
      <c r="EGP345" s="35"/>
      <c r="EGQ345" s="35"/>
      <c r="EGR345" s="35"/>
      <c r="EGS345" s="35"/>
      <c r="EGT345" s="35"/>
      <c r="EGU345" s="35"/>
      <c r="EGV345" s="35"/>
      <c r="EGW345" s="35"/>
      <c r="EGX345" s="35"/>
      <c r="EGY345" s="35"/>
      <c r="EGZ345" s="35"/>
      <c r="EHA345" s="35"/>
      <c r="EHB345" s="35"/>
      <c r="EHC345" s="35"/>
      <c r="EHD345" s="35"/>
      <c r="EHE345" s="35"/>
      <c r="EHF345" s="35"/>
      <c r="EHG345" s="35"/>
      <c r="EHH345" s="35"/>
      <c r="EHI345" s="35"/>
      <c r="EHJ345" s="35"/>
      <c r="EHK345" s="35"/>
      <c r="EHL345" s="35"/>
      <c r="EHM345" s="35"/>
      <c r="EHN345" s="35"/>
      <c r="EHO345" s="35"/>
      <c r="EHP345" s="35"/>
      <c r="EHQ345" s="35"/>
      <c r="EHR345" s="35"/>
      <c r="EHS345" s="35"/>
      <c r="EHT345" s="35"/>
      <c r="EHU345" s="35"/>
      <c r="EHV345" s="35"/>
      <c r="EHW345" s="35"/>
      <c r="EHX345" s="35"/>
      <c r="EHY345" s="35"/>
      <c r="EHZ345" s="35"/>
      <c r="EIA345" s="35"/>
      <c r="EIB345" s="35"/>
      <c r="EIC345" s="35"/>
      <c r="EID345" s="35"/>
      <c r="EIE345" s="35"/>
      <c r="EIF345" s="35"/>
      <c r="EIG345" s="35"/>
      <c r="EIH345" s="35"/>
      <c r="EII345" s="35"/>
      <c r="EIJ345" s="35"/>
      <c r="EIK345" s="35"/>
      <c r="EIL345" s="35"/>
      <c r="EIM345" s="35"/>
      <c r="EIN345" s="35"/>
      <c r="EIO345" s="35"/>
      <c r="EIP345" s="35"/>
      <c r="EIQ345" s="35"/>
      <c r="EIR345" s="35"/>
      <c r="EIS345" s="35"/>
      <c r="EIT345" s="35"/>
      <c r="EIU345" s="35"/>
      <c r="EIV345" s="35"/>
      <c r="EIW345" s="35"/>
      <c r="EIX345" s="35"/>
      <c r="EIY345" s="35"/>
      <c r="EIZ345" s="35"/>
      <c r="EJA345" s="35"/>
      <c r="EJB345" s="35"/>
      <c r="EJC345" s="35"/>
      <c r="EJD345" s="35"/>
      <c r="EJE345" s="35"/>
      <c r="EJF345" s="35"/>
      <c r="EJG345" s="35"/>
      <c r="EJH345" s="35"/>
      <c r="EJI345" s="35"/>
      <c r="EJJ345" s="35"/>
      <c r="EJK345" s="35"/>
      <c r="EJL345" s="35"/>
      <c r="EJM345" s="35"/>
      <c r="EJN345" s="35"/>
      <c r="EJO345" s="35"/>
      <c r="EJP345" s="35"/>
      <c r="EJQ345" s="35"/>
      <c r="EJR345" s="35"/>
      <c r="EJS345" s="35"/>
      <c r="EJT345" s="35"/>
      <c r="EJU345" s="35"/>
      <c r="EJV345" s="35"/>
      <c r="EJW345" s="35"/>
      <c r="EJX345" s="35"/>
      <c r="EJY345" s="35"/>
      <c r="EJZ345" s="35"/>
      <c r="EKA345" s="35"/>
      <c r="EKB345" s="35"/>
      <c r="EKC345" s="35"/>
      <c r="EKD345" s="35"/>
      <c r="EKE345" s="35"/>
      <c r="EKF345" s="35"/>
      <c r="EKG345" s="35"/>
      <c r="EKH345" s="35"/>
      <c r="EKI345" s="35"/>
      <c r="EKJ345" s="35"/>
      <c r="EKK345" s="35"/>
      <c r="EKL345" s="35"/>
      <c r="EKM345" s="35"/>
      <c r="EKN345" s="35"/>
      <c r="EKO345" s="35"/>
      <c r="EKP345" s="35"/>
      <c r="EKQ345" s="35"/>
      <c r="EKR345" s="35"/>
      <c r="EKS345" s="35"/>
      <c r="EKT345" s="35"/>
      <c r="EKU345" s="35"/>
      <c r="EKV345" s="35"/>
      <c r="EKW345" s="35"/>
      <c r="EKX345" s="35"/>
      <c r="EKY345" s="35"/>
      <c r="EKZ345" s="35"/>
      <c r="ELA345" s="35"/>
      <c r="ELB345" s="35"/>
      <c r="ELC345" s="35"/>
      <c r="ELD345" s="35"/>
      <c r="ELE345" s="35"/>
      <c r="ELF345" s="35"/>
      <c r="ELG345" s="35"/>
      <c r="ELH345" s="35"/>
      <c r="ELI345" s="35"/>
      <c r="ELJ345" s="35"/>
      <c r="ELK345" s="35"/>
      <c r="ELL345" s="35"/>
      <c r="ELM345" s="35"/>
      <c r="ELN345" s="35"/>
      <c r="ELO345" s="35"/>
      <c r="ELP345" s="35"/>
      <c r="ELQ345" s="35"/>
      <c r="ELR345" s="35"/>
      <c r="ELS345" s="35"/>
      <c r="ELT345" s="35"/>
      <c r="ELU345" s="35"/>
      <c r="ELV345" s="35"/>
      <c r="ELW345" s="35"/>
      <c r="ELX345" s="35"/>
      <c r="ELY345" s="35"/>
      <c r="ELZ345" s="35"/>
      <c r="EMA345" s="35"/>
      <c r="EMB345" s="35"/>
      <c r="EMC345" s="35"/>
      <c r="EMD345" s="35"/>
      <c r="EME345" s="35"/>
      <c r="EMF345" s="35"/>
      <c r="EMG345" s="35"/>
      <c r="EMH345" s="35"/>
      <c r="EMI345" s="35"/>
      <c r="EMJ345" s="35"/>
      <c r="EMK345" s="35"/>
      <c r="EML345" s="35"/>
      <c r="EMM345" s="35"/>
      <c r="EMN345" s="35"/>
      <c r="EMO345" s="35"/>
      <c r="EMP345" s="35"/>
      <c r="EMQ345" s="35"/>
      <c r="EMR345" s="35"/>
      <c r="EMS345" s="35"/>
      <c r="EMT345" s="35"/>
      <c r="EMU345" s="35"/>
      <c r="EMV345" s="35"/>
      <c r="EMW345" s="35"/>
      <c r="EMX345" s="35"/>
      <c r="EMY345" s="35"/>
      <c r="EMZ345" s="35"/>
      <c r="ENA345" s="35"/>
      <c r="ENB345" s="35"/>
      <c r="ENC345" s="35"/>
      <c r="END345" s="35"/>
      <c r="ENE345" s="35"/>
      <c r="ENF345" s="35"/>
      <c r="ENG345" s="35"/>
      <c r="ENH345" s="35"/>
      <c r="ENI345" s="35"/>
      <c r="ENJ345" s="35"/>
      <c r="ENK345" s="35"/>
      <c r="ENL345" s="35"/>
      <c r="ENM345" s="35"/>
      <c r="ENN345" s="35"/>
      <c r="ENO345" s="35"/>
      <c r="ENP345" s="35"/>
      <c r="ENQ345" s="35"/>
      <c r="ENR345" s="35"/>
      <c r="ENS345" s="35"/>
      <c r="ENT345" s="35"/>
      <c r="ENU345" s="35"/>
      <c r="ENV345" s="35"/>
      <c r="ENW345" s="35"/>
      <c r="ENX345" s="35"/>
      <c r="ENY345" s="35"/>
      <c r="ENZ345" s="35"/>
      <c r="EOA345" s="35"/>
      <c r="EOB345" s="35"/>
      <c r="EOC345" s="35"/>
      <c r="EOD345" s="35"/>
      <c r="EOE345" s="35"/>
      <c r="EOF345" s="35"/>
      <c r="EOG345" s="35"/>
      <c r="EOH345" s="35"/>
      <c r="EOI345" s="35"/>
      <c r="EOJ345" s="35"/>
      <c r="EOK345" s="35"/>
      <c r="EOL345" s="35"/>
      <c r="EOM345" s="35"/>
      <c r="EON345" s="35"/>
      <c r="EOO345" s="35"/>
      <c r="EOP345" s="35"/>
      <c r="EOQ345" s="35"/>
      <c r="EOR345" s="35"/>
      <c r="EOS345" s="35"/>
      <c r="EOT345" s="35"/>
      <c r="EOU345" s="35"/>
      <c r="EOV345" s="35"/>
      <c r="EOW345" s="35"/>
      <c r="EOX345" s="35"/>
      <c r="EOY345" s="35"/>
      <c r="EOZ345" s="35"/>
      <c r="EPA345" s="35"/>
      <c r="EPB345" s="35"/>
      <c r="EPC345" s="35"/>
      <c r="EPD345" s="35"/>
      <c r="EPE345" s="35"/>
      <c r="EPF345" s="35"/>
      <c r="EPG345" s="35"/>
      <c r="EPH345" s="35"/>
      <c r="EPI345" s="35"/>
      <c r="EPJ345" s="35"/>
      <c r="EPK345" s="35"/>
      <c r="EPL345" s="35"/>
      <c r="EPM345" s="35"/>
      <c r="EPN345" s="35"/>
      <c r="EPO345" s="35"/>
      <c r="EPP345" s="35"/>
      <c r="EPQ345" s="35"/>
      <c r="EPR345" s="35"/>
      <c r="EPS345" s="35"/>
      <c r="EPT345" s="35"/>
      <c r="EPU345" s="35"/>
      <c r="EPV345" s="35"/>
      <c r="EPW345" s="35"/>
      <c r="EPX345" s="35"/>
      <c r="EPY345" s="35"/>
      <c r="EPZ345" s="35"/>
      <c r="EQA345" s="35"/>
      <c r="EQB345" s="35"/>
      <c r="EQC345" s="35"/>
      <c r="EQD345" s="35"/>
      <c r="EQE345" s="35"/>
      <c r="EQF345" s="35"/>
      <c r="EQG345" s="35"/>
      <c r="EQH345" s="35"/>
      <c r="EQI345" s="35"/>
      <c r="EQJ345" s="35"/>
      <c r="EQK345" s="35"/>
      <c r="EQL345" s="35"/>
      <c r="EQM345" s="35"/>
      <c r="EQN345" s="35"/>
      <c r="EQO345" s="35"/>
      <c r="EQP345" s="35"/>
      <c r="EQQ345" s="35"/>
      <c r="EQR345" s="35"/>
      <c r="EQS345" s="35"/>
      <c r="EQT345" s="35"/>
      <c r="EQU345" s="35"/>
      <c r="EQV345" s="35"/>
      <c r="EQW345" s="35"/>
      <c r="EQX345" s="35"/>
      <c r="EQY345" s="35"/>
      <c r="EQZ345" s="35"/>
      <c r="ERA345" s="35"/>
      <c r="ERB345" s="35"/>
      <c r="ERC345" s="35"/>
      <c r="ERD345" s="35"/>
      <c r="ERE345" s="35"/>
      <c r="ERF345" s="35"/>
      <c r="ERG345" s="35"/>
      <c r="ERH345" s="35"/>
      <c r="ERI345" s="35"/>
      <c r="ERJ345" s="35"/>
      <c r="ERK345" s="35"/>
      <c r="ERL345" s="35"/>
      <c r="ERM345" s="35"/>
      <c r="ERN345" s="35"/>
      <c r="ERO345" s="35"/>
      <c r="ERP345" s="35"/>
      <c r="ERQ345" s="35"/>
      <c r="ERR345" s="35"/>
      <c r="ERS345" s="35"/>
      <c r="ERT345" s="35"/>
      <c r="ERU345" s="35"/>
      <c r="ERV345" s="35"/>
      <c r="ERW345" s="35"/>
      <c r="ERX345" s="35"/>
      <c r="ERY345" s="35"/>
      <c r="ERZ345" s="35"/>
      <c r="ESA345" s="35"/>
      <c r="ESB345" s="35"/>
      <c r="ESC345" s="35"/>
      <c r="ESD345" s="35"/>
      <c r="ESE345" s="35"/>
      <c r="ESF345" s="35"/>
      <c r="ESG345" s="35"/>
      <c r="ESH345" s="35"/>
      <c r="ESI345" s="35"/>
      <c r="ESJ345" s="35"/>
      <c r="ESK345" s="35"/>
      <c r="ESL345" s="35"/>
      <c r="ESM345" s="35"/>
      <c r="ESN345" s="35"/>
      <c r="ESO345" s="35"/>
      <c r="ESP345" s="35"/>
      <c r="ESQ345" s="35"/>
      <c r="ESR345" s="35"/>
      <c r="ESS345" s="35"/>
      <c r="EST345" s="35"/>
      <c r="ESU345" s="35"/>
      <c r="ESV345" s="35"/>
      <c r="ESW345" s="35"/>
      <c r="ESX345" s="35"/>
      <c r="ESY345" s="35"/>
      <c r="ESZ345" s="35"/>
      <c r="ETA345" s="35"/>
      <c r="ETB345" s="35"/>
      <c r="ETC345" s="35"/>
      <c r="ETD345" s="35"/>
      <c r="ETE345" s="35"/>
      <c r="ETF345" s="35"/>
      <c r="ETG345" s="35"/>
      <c r="ETH345" s="35"/>
      <c r="ETI345" s="35"/>
      <c r="ETJ345" s="35"/>
      <c r="ETK345" s="35"/>
      <c r="ETL345" s="35"/>
      <c r="ETM345" s="35"/>
      <c r="ETN345" s="35"/>
      <c r="ETO345" s="35"/>
      <c r="ETP345" s="35"/>
      <c r="ETQ345" s="35"/>
      <c r="ETR345" s="35"/>
      <c r="ETS345" s="35"/>
      <c r="ETT345" s="35"/>
      <c r="ETU345" s="35"/>
      <c r="ETV345" s="35"/>
      <c r="ETW345" s="35"/>
      <c r="ETX345" s="35"/>
      <c r="ETY345" s="35"/>
      <c r="ETZ345" s="35"/>
      <c r="EUA345" s="35"/>
      <c r="EUB345" s="35"/>
      <c r="EUC345" s="35"/>
      <c r="EUD345" s="35"/>
      <c r="EUE345" s="35"/>
      <c r="EUF345" s="35"/>
      <c r="EUG345" s="35"/>
      <c r="EUH345" s="35"/>
      <c r="EUI345" s="35"/>
      <c r="EUJ345" s="35"/>
      <c r="EUK345" s="35"/>
      <c r="EUL345" s="35"/>
      <c r="EUM345" s="35"/>
      <c r="EUN345" s="35"/>
      <c r="EUO345" s="35"/>
      <c r="EUP345" s="35"/>
      <c r="EUQ345" s="35"/>
      <c r="EUR345" s="35"/>
      <c r="EUS345" s="35"/>
      <c r="EUT345" s="35"/>
      <c r="EUU345" s="35"/>
      <c r="EUV345" s="35"/>
      <c r="EUW345" s="35"/>
      <c r="EUX345" s="35"/>
      <c r="EUY345" s="35"/>
      <c r="EUZ345" s="35"/>
      <c r="EVA345" s="35"/>
      <c r="EVB345" s="35"/>
      <c r="EVC345" s="35"/>
      <c r="EVD345" s="35"/>
      <c r="EVE345" s="35"/>
      <c r="EVF345" s="35"/>
      <c r="EVG345" s="35"/>
      <c r="EVH345" s="35"/>
      <c r="EVI345" s="35"/>
      <c r="EVJ345" s="35"/>
      <c r="EVK345" s="35"/>
      <c r="EVL345" s="35"/>
      <c r="EVM345" s="35"/>
      <c r="EVN345" s="35"/>
      <c r="EVO345" s="35"/>
      <c r="EVP345" s="35"/>
      <c r="EVQ345" s="35"/>
      <c r="EVR345" s="35"/>
      <c r="EVS345" s="35"/>
      <c r="EVT345" s="35"/>
      <c r="EVU345" s="35"/>
      <c r="EVV345" s="35"/>
      <c r="EVW345" s="35"/>
      <c r="EVX345" s="35"/>
      <c r="EVY345" s="35"/>
      <c r="EVZ345" s="35"/>
      <c r="EWA345" s="35"/>
      <c r="EWB345" s="35"/>
      <c r="EWC345" s="35"/>
      <c r="EWD345" s="35"/>
      <c r="EWE345" s="35"/>
      <c r="EWF345" s="35"/>
      <c r="EWG345" s="35"/>
      <c r="EWH345" s="35"/>
      <c r="EWI345" s="35"/>
      <c r="EWJ345" s="35"/>
      <c r="EWK345" s="35"/>
      <c r="EWL345" s="35"/>
      <c r="EWM345" s="35"/>
      <c r="EWN345" s="35"/>
      <c r="EWO345" s="35"/>
      <c r="EWP345" s="35"/>
      <c r="EWQ345" s="35"/>
      <c r="EWR345" s="35"/>
      <c r="EWS345" s="35"/>
      <c r="EWT345" s="35"/>
      <c r="EWU345" s="35"/>
      <c r="EWV345" s="35"/>
      <c r="EWW345" s="35"/>
      <c r="EWX345" s="35"/>
      <c r="EWY345" s="35"/>
      <c r="EWZ345" s="35"/>
      <c r="EXA345" s="35"/>
      <c r="EXB345" s="35"/>
      <c r="EXC345" s="35"/>
      <c r="EXD345" s="35"/>
      <c r="EXE345" s="35"/>
      <c r="EXF345" s="35"/>
      <c r="EXG345" s="35"/>
      <c r="EXH345" s="35"/>
      <c r="EXI345" s="35"/>
      <c r="EXJ345" s="35"/>
      <c r="EXK345" s="35"/>
      <c r="EXL345" s="35"/>
      <c r="EXM345" s="35"/>
      <c r="EXN345" s="35"/>
      <c r="EXO345" s="35"/>
      <c r="EXP345" s="35"/>
      <c r="EXQ345" s="35"/>
      <c r="EXR345" s="35"/>
      <c r="EXS345" s="35"/>
      <c r="EXT345" s="35"/>
      <c r="EXU345" s="35"/>
      <c r="EXV345" s="35"/>
      <c r="EXW345" s="35"/>
      <c r="EXX345" s="35"/>
      <c r="EXY345" s="35"/>
      <c r="EXZ345" s="35"/>
      <c r="EYA345" s="35"/>
      <c r="EYB345" s="35"/>
      <c r="EYC345" s="35"/>
      <c r="EYD345" s="35"/>
      <c r="EYE345" s="35"/>
      <c r="EYF345" s="35"/>
      <c r="EYG345" s="35"/>
      <c r="EYH345" s="35"/>
      <c r="EYI345" s="35"/>
      <c r="EYJ345" s="35"/>
      <c r="EYK345" s="35"/>
      <c r="EYL345" s="35"/>
      <c r="EYM345" s="35"/>
      <c r="EYN345" s="35"/>
      <c r="EYO345" s="35"/>
      <c r="EYP345" s="35"/>
      <c r="EYQ345" s="35"/>
      <c r="EYR345" s="35"/>
      <c r="EYS345" s="35"/>
      <c r="EYT345" s="35"/>
      <c r="EYU345" s="35"/>
      <c r="EYV345" s="35"/>
      <c r="EYW345" s="35"/>
      <c r="EYX345" s="35"/>
      <c r="EYY345" s="35"/>
      <c r="EYZ345" s="35"/>
      <c r="EZA345" s="35"/>
      <c r="EZB345" s="35"/>
      <c r="EZC345" s="35"/>
      <c r="EZD345" s="35"/>
      <c r="EZE345" s="35"/>
      <c r="EZF345" s="35"/>
      <c r="EZG345" s="35"/>
      <c r="EZH345" s="35"/>
      <c r="EZI345" s="35"/>
      <c r="EZJ345" s="35"/>
      <c r="EZK345" s="35"/>
      <c r="EZL345" s="35"/>
      <c r="EZM345" s="35"/>
      <c r="EZN345" s="35"/>
      <c r="EZO345" s="35"/>
      <c r="EZP345" s="35"/>
      <c r="EZQ345" s="35"/>
      <c r="EZR345" s="35"/>
      <c r="EZS345" s="35"/>
      <c r="EZT345" s="35"/>
      <c r="EZU345" s="35"/>
      <c r="EZV345" s="35"/>
      <c r="EZW345" s="35"/>
      <c r="EZX345" s="35"/>
      <c r="EZY345" s="35"/>
      <c r="EZZ345" s="35"/>
      <c r="FAA345" s="35"/>
      <c r="FAB345" s="35"/>
      <c r="FAC345" s="35"/>
      <c r="FAD345" s="35"/>
      <c r="FAE345" s="35"/>
      <c r="FAF345" s="35"/>
      <c r="FAG345" s="35"/>
      <c r="FAH345" s="35"/>
      <c r="FAI345" s="35"/>
      <c r="FAJ345" s="35"/>
      <c r="FAK345" s="35"/>
      <c r="FAL345" s="35"/>
      <c r="FAM345" s="35"/>
      <c r="FAN345" s="35"/>
      <c r="FAO345" s="35"/>
      <c r="FAP345" s="35"/>
      <c r="FAQ345" s="35"/>
      <c r="FAR345" s="35"/>
      <c r="FAS345" s="35"/>
      <c r="FAT345" s="35"/>
      <c r="FAU345" s="35"/>
      <c r="FAV345" s="35"/>
      <c r="FAW345" s="35"/>
      <c r="FAX345" s="35"/>
      <c r="FAY345" s="35"/>
      <c r="FAZ345" s="35"/>
      <c r="FBA345" s="35"/>
      <c r="FBB345" s="35"/>
      <c r="FBC345" s="35"/>
      <c r="FBD345" s="35"/>
      <c r="FBE345" s="35"/>
      <c r="FBF345" s="35"/>
      <c r="FBG345" s="35"/>
      <c r="FBH345" s="35"/>
      <c r="FBI345" s="35"/>
      <c r="FBJ345" s="35"/>
      <c r="FBK345" s="35"/>
      <c r="FBL345" s="35"/>
      <c r="FBM345" s="35"/>
      <c r="FBN345" s="35"/>
      <c r="FBO345" s="35"/>
      <c r="FBP345" s="35"/>
      <c r="FBQ345" s="35"/>
      <c r="FBR345" s="35"/>
      <c r="FBS345" s="35"/>
      <c r="FBT345" s="35"/>
      <c r="FBU345" s="35"/>
      <c r="FBV345" s="35"/>
      <c r="FBW345" s="35"/>
      <c r="FBX345" s="35"/>
      <c r="FBY345" s="35"/>
      <c r="FBZ345" s="35"/>
      <c r="FCA345" s="35"/>
      <c r="FCB345" s="35"/>
      <c r="FCC345" s="35"/>
      <c r="FCD345" s="35"/>
      <c r="FCE345" s="35"/>
      <c r="FCF345" s="35"/>
      <c r="FCG345" s="35"/>
      <c r="FCH345" s="35"/>
      <c r="FCI345" s="35"/>
      <c r="FCJ345" s="35"/>
      <c r="FCK345" s="35"/>
      <c r="FCL345" s="35"/>
      <c r="FCM345" s="35"/>
      <c r="FCN345" s="35"/>
      <c r="FCO345" s="35"/>
      <c r="FCP345" s="35"/>
      <c r="FCQ345" s="35"/>
      <c r="FCR345" s="35"/>
      <c r="FCS345" s="35"/>
      <c r="FCT345" s="35"/>
      <c r="FCU345" s="35"/>
      <c r="FCV345" s="35"/>
      <c r="FCW345" s="35"/>
      <c r="FCX345" s="35"/>
      <c r="FCY345" s="35"/>
      <c r="FCZ345" s="35"/>
      <c r="FDA345" s="35"/>
      <c r="FDB345" s="35"/>
      <c r="FDC345" s="35"/>
      <c r="FDD345" s="35"/>
      <c r="FDE345" s="35"/>
      <c r="FDF345" s="35"/>
      <c r="FDG345" s="35"/>
      <c r="FDH345" s="35"/>
      <c r="FDI345" s="35"/>
      <c r="FDJ345" s="35"/>
      <c r="FDK345" s="35"/>
      <c r="FDL345" s="35"/>
      <c r="FDM345" s="35"/>
      <c r="FDN345" s="35"/>
      <c r="FDO345" s="35"/>
      <c r="FDP345" s="35"/>
      <c r="FDQ345" s="35"/>
      <c r="FDR345" s="35"/>
      <c r="FDS345" s="35"/>
      <c r="FDT345" s="35"/>
      <c r="FDU345" s="35"/>
      <c r="FDV345" s="35"/>
      <c r="FDW345" s="35"/>
      <c r="FDX345" s="35"/>
      <c r="FDY345" s="35"/>
      <c r="FDZ345" s="35"/>
      <c r="FEA345" s="35"/>
      <c r="FEB345" s="35"/>
      <c r="FEC345" s="35"/>
      <c r="FED345" s="35"/>
      <c r="FEE345" s="35"/>
      <c r="FEF345" s="35"/>
      <c r="FEG345" s="35"/>
      <c r="FEH345" s="35"/>
      <c r="FEI345" s="35"/>
      <c r="FEJ345" s="35"/>
      <c r="FEK345" s="35"/>
      <c r="FEL345" s="35"/>
      <c r="FEM345" s="35"/>
      <c r="FEN345" s="35"/>
      <c r="FEO345" s="35"/>
      <c r="FEP345" s="35"/>
      <c r="FEQ345" s="35"/>
      <c r="FER345" s="35"/>
      <c r="FES345" s="35"/>
      <c r="FET345" s="35"/>
      <c r="FEU345" s="35"/>
      <c r="FEV345" s="35"/>
      <c r="FEW345" s="35"/>
      <c r="FEX345" s="35"/>
      <c r="FEY345" s="35"/>
      <c r="FEZ345" s="35"/>
      <c r="FFA345" s="35"/>
      <c r="FFB345" s="35"/>
      <c r="FFC345" s="35"/>
      <c r="FFD345" s="35"/>
      <c r="FFE345" s="35"/>
      <c r="FFF345" s="35"/>
      <c r="FFG345" s="35"/>
      <c r="FFH345" s="35"/>
      <c r="FFI345" s="35"/>
      <c r="FFJ345" s="35"/>
      <c r="FFK345" s="35"/>
      <c r="FFL345" s="35"/>
      <c r="FFM345" s="35"/>
      <c r="FFN345" s="35"/>
      <c r="FFO345" s="35"/>
      <c r="FFP345" s="35"/>
      <c r="FFQ345" s="35"/>
      <c r="FFR345" s="35"/>
      <c r="FFS345" s="35"/>
      <c r="FFT345" s="35"/>
      <c r="FFU345" s="35"/>
      <c r="FFV345" s="35"/>
      <c r="FFW345" s="35"/>
      <c r="FFX345" s="35"/>
      <c r="FFY345" s="35"/>
      <c r="FFZ345" s="35"/>
      <c r="FGA345" s="35"/>
      <c r="FGB345" s="35"/>
      <c r="FGC345" s="35"/>
      <c r="FGD345" s="35"/>
      <c r="FGE345" s="35"/>
      <c r="FGF345" s="35"/>
      <c r="FGG345" s="35"/>
      <c r="FGH345" s="35"/>
      <c r="FGI345" s="35"/>
      <c r="FGJ345" s="35"/>
      <c r="FGK345" s="35"/>
      <c r="FGL345" s="35"/>
      <c r="FGM345" s="35"/>
      <c r="FGN345" s="35"/>
      <c r="FGO345" s="35"/>
      <c r="FGP345" s="35"/>
      <c r="FGQ345" s="35"/>
      <c r="FGR345" s="35"/>
      <c r="FGS345" s="35"/>
      <c r="FGT345" s="35"/>
      <c r="FGU345" s="35"/>
      <c r="FGV345" s="35"/>
      <c r="FGW345" s="35"/>
      <c r="FGX345" s="35"/>
      <c r="FGY345" s="35"/>
      <c r="FGZ345" s="35"/>
      <c r="FHA345" s="35"/>
      <c r="FHB345" s="35"/>
      <c r="FHC345" s="35"/>
      <c r="FHD345" s="35"/>
      <c r="FHE345" s="35"/>
      <c r="FHF345" s="35"/>
      <c r="FHG345" s="35"/>
      <c r="FHH345" s="35"/>
      <c r="FHI345" s="35"/>
      <c r="FHJ345" s="35"/>
      <c r="FHK345" s="35"/>
      <c r="FHL345" s="35"/>
      <c r="FHM345" s="35"/>
      <c r="FHN345" s="35"/>
      <c r="FHO345" s="35"/>
      <c r="FHP345" s="35"/>
      <c r="FHQ345" s="35"/>
      <c r="FHR345" s="35"/>
      <c r="FHS345" s="35"/>
      <c r="FHT345" s="35"/>
      <c r="FHU345" s="35"/>
      <c r="FHV345" s="35"/>
      <c r="FHW345" s="35"/>
      <c r="FHX345" s="35"/>
      <c r="FHY345" s="35"/>
      <c r="FHZ345" s="35"/>
      <c r="FIA345" s="35"/>
      <c r="FIB345" s="35"/>
      <c r="FIC345" s="35"/>
      <c r="FID345" s="35"/>
      <c r="FIE345" s="35"/>
      <c r="FIF345" s="35"/>
      <c r="FIG345" s="35"/>
      <c r="FIH345" s="35"/>
      <c r="FII345" s="35"/>
      <c r="FIJ345" s="35"/>
      <c r="FIK345" s="35"/>
      <c r="FIL345" s="35"/>
      <c r="FIM345" s="35"/>
      <c r="FIN345" s="35"/>
      <c r="FIO345" s="35"/>
      <c r="FIP345" s="35"/>
      <c r="FIQ345" s="35"/>
      <c r="FIR345" s="35"/>
      <c r="FIS345" s="35"/>
      <c r="FIT345" s="35"/>
      <c r="FIU345" s="35"/>
      <c r="FIV345" s="35"/>
      <c r="FIW345" s="35"/>
      <c r="FIX345" s="35"/>
      <c r="FIY345" s="35"/>
      <c r="FIZ345" s="35"/>
      <c r="FJA345" s="35"/>
      <c r="FJB345" s="35"/>
      <c r="FJC345" s="35"/>
      <c r="FJD345" s="35"/>
      <c r="FJE345" s="35"/>
      <c r="FJF345" s="35"/>
      <c r="FJG345" s="35"/>
      <c r="FJH345" s="35"/>
      <c r="FJI345" s="35"/>
      <c r="FJJ345" s="35"/>
      <c r="FJK345" s="35"/>
      <c r="FJL345" s="35"/>
      <c r="FJM345" s="35"/>
      <c r="FJN345" s="35"/>
      <c r="FJO345" s="35"/>
      <c r="FJP345" s="35"/>
      <c r="FJQ345" s="35"/>
      <c r="FJR345" s="35"/>
      <c r="FJS345" s="35"/>
      <c r="FJT345" s="35"/>
      <c r="FJU345" s="35"/>
      <c r="FJV345" s="35"/>
      <c r="FJW345" s="35"/>
      <c r="FJX345" s="35"/>
      <c r="FJY345" s="35"/>
      <c r="FJZ345" s="35"/>
      <c r="FKA345" s="35"/>
      <c r="FKB345" s="35"/>
      <c r="FKC345" s="35"/>
      <c r="FKD345" s="35"/>
      <c r="FKE345" s="35"/>
      <c r="FKF345" s="35"/>
      <c r="FKG345" s="35"/>
      <c r="FKH345" s="35"/>
      <c r="FKI345" s="35"/>
      <c r="FKJ345" s="35"/>
      <c r="FKK345" s="35"/>
      <c r="FKL345" s="35"/>
      <c r="FKM345" s="35"/>
      <c r="FKN345" s="35"/>
      <c r="FKO345" s="35"/>
      <c r="FKP345" s="35"/>
      <c r="FKQ345" s="35"/>
      <c r="FKR345" s="35"/>
      <c r="FKS345" s="35"/>
      <c r="FKT345" s="35"/>
      <c r="FKU345" s="35"/>
      <c r="FKV345" s="35"/>
      <c r="FKW345" s="35"/>
      <c r="FKX345" s="35"/>
      <c r="FKY345" s="35"/>
      <c r="FKZ345" s="35"/>
      <c r="FLA345" s="35"/>
      <c r="FLB345" s="35"/>
      <c r="FLC345" s="35"/>
      <c r="FLD345" s="35"/>
      <c r="FLE345" s="35"/>
      <c r="FLF345" s="35"/>
      <c r="FLG345" s="35"/>
      <c r="FLH345" s="35"/>
      <c r="FLI345" s="35"/>
      <c r="FLJ345" s="35"/>
      <c r="FLK345" s="35"/>
      <c r="FLL345" s="35"/>
      <c r="FLM345" s="35"/>
      <c r="FLN345" s="35"/>
      <c r="FLO345" s="35"/>
      <c r="FLP345" s="35"/>
      <c r="FLQ345" s="35"/>
      <c r="FLR345" s="35"/>
      <c r="FLS345" s="35"/>
      <c r="FLT345" s="35"/>
      <c r="FLU345" s="35"/>
      <c r="FLV345" s="35"/>
      <c r="FLW345" s="35"/>
      <c r="FLX345" s="35"/>
      <c r="FLY345" s="35"/>
      <c r="FLZ345" s="35"/>
      <c r="FMA345" s="35"/>
      <c r="FMB345" s="35"/>
      <c r="FMC345" s="35"/>
      <c r="FMD345" s="35"/>
      <c r="FME345" s="35"/>
      <c r="FMF345" s="35"/>
      <c r="FMG345" s="35"/>
      <c r="FMH345" s="35"/>
      <c r="FMI345" s="35"/>
      <c r="FMJ345" s="35"/>
      <c r="FMK345" s="35"/>
      <c r="FML345" s="35"/>
      <c r="FMM345" s="35"/>
      <c r="FMN345" s="35"/>
      <c r="FMO345" s="35"/>
      <c r="FMP345" s="35"/>
      <c r="FMQ345" s="35"/>
      <c r="FMR345" s="35"/>
      <c r="FMS345" s="35"/>
      <c r="FMT345" s="35"/>
      <c r="FMU345" s="35"/>
      <c r="FMV345" s="35"/>
      <c r="FMW345" s="35"/>
      <c r="FMX345" s="35"/>
      <c r="FMY345" s="35"/>
      <c r="FMZ345" s="35"/>
      <c r="FNA345" s="35"/>
      <c r="FNB345" s="35"/>
      <c r="FNC345" s="35"/>
      <c r="FND345" s="35"/>
      <c r="FNE345" s="35"/>
      <c r="FNF345" s="35"/>
      <c r="FNG345" s="35"/>
      <c r="FNH345" s="35"/>
      <c r="FNI345" s="35"/>
      <c r="FNJ345" s="35"/>
      <c r="FNK345" s="35"/>
      <c r="FNL345" s="35"/>
      <c r="FNM345" s="35"/>
      <c r="FNN345" s="35"/>
      <c r="FNO345" s="35"/>
      <c r="FNP345" s="35"/>
      <c r="FNQ345" s="35"/>
      <c r="FNR345" s="35"/>
      <c r="FNS345" s="35"/>
      <c r="FNT345" s="35"/>
      <c r="FNU345" s="35"/>
      <c r="FNV345" s="35"/>
      <c r="FNW345" s="35"/>
      <c r="FNX345" s="35"/>
      <c r="FNY345" s="35"/>
      <c r="FNZ345" s="35"/>
      <c r="FOA345" s="35"/>
      <c r="FOB345" s="35"/>
      <c r="FOC345" s="35"/>
      <c r="FOD345" s="35"/>
      <c r="FOE345" s="35"/>
      <c r="FOF345" s="35"/>
      <c r="FOG345" s="35"/>
      <c r="FOH345" s="35"/>
      <c r="FOI345" s="35"/>
      <c r="FOJ345" s="35"/>
      <c r="FOK345" s="35"/>
      <c r="FOL345" s="35"/>
      <c r="FOM345" s="35"/>
      <c r="FON345" s="35"/>
      <c r="FOO345" s="35"/>
      <c r="FOP345" s="35"/>
      <c r="FOQ345" s="35"/>
      <c r="FOR345" s="35"/>
      <c r="FOS345" s="35"/>
      <c r="FOT345" s="35"/>
      <c r="FOU345" s="35"/>
      <c r="FOV345" s="35"/>
      <c r="FOW345" s="35"/>
      <c r="FOX345" s="35"/>
      <c r="FOY345" s="35"/>
      <c r="FOZ345" s="35"/>
      <c r="FPA345" s="35"/>
      <c r="FPB345" s="35"/>
      <c r="FPC345" s="35"/>
      <c r="FPD345" s="35"/>
      <c r="FPE345" s="35"/>
      <c r="FPF345" s="35"/>
      <c r="FPG345" s="35"/>
      <c r="FPH345" s="35"/>
      <c r="FPI345" s="35"/>
      <c r="FPJ345" s="35"/>
      <c r="FPK345" s="35"/>
      <c r="FPL345" s="35"/>
      <c r="FPM345" s="35"/>
      <c r="FPN345" s="35"/>
      <c r="FPO345" s="35"/>
      <c r="FPP345" s="35"/>
      <c r="FPQ345" s="35"/>
      <c r="FPR345" s="35"/>
      <c r="FPS345" s="35"/>
      <c r="FPT345" s="35"/>
      <c r="FPU345" s="35"/>
      <c r="FPV345" s="35"/>
      <c r="FPW345" s="35"/>
      <c r="FPX345" s="35"/>
      <c r="FPY345" s="35"/>
      <c r="FPZ345" s="35"/>
      <c r="FQA345" s="35"/>
      <c r="FQB345" s="35"/>
      <c r="FQC345" s="35"/>
      <c r="FQD345" s="35"/>
      <c r="FQE345" s="35"/>
      <c r="FQF345" s="35"/>
      <c r="FQG345" s="35"/>
      <c r="FQH345" s="35"/>
      <c r="FQI345" s="35"/>
      <c r="FQJ345" s="35"/>
      <c r="FQK345" s="35"/>
      <c r="FQL345" s="35"/>
      <c r="FQM345" s="35"/>
      <c r="FQN345" s="35"/>
      <c r="FQO345" s="35"/>
      <c r="FQP345" s="35"/>
      <c r="FQQ345" s="35"/>
      <c r="FQR345" s="35"/>
      <c r="FQS345" s="35"/>
      <c r="FQT345" s="35"/>
      <c r="FQU345" s="35"/>
      <c r="FQV345" s="35"/>
      <c r="FQW345" s="35"/>
      <c r="FQX345" s="35"/>
      <c r="FQY345" s="35"/>
      <c r="FQZ345" s="35"/>
      <c r="FRA345" s="35"/>
      <c r="FRB345" s="35"/>
      <c r="FRC345" s="35"/>
      <c r="FRD345" s="35"/>
      <c r="FRE345" s="35"/>
      <c r="FRF345" s="35"/>
      <c r="FRG345" s="35"/>
      <c r="FRH345" s="35"/>
      <c r="FRI345" s="35"/>
      <c r="FRJ345" s="35"/>
      <c r="FRK345" s="35"/>
      <c r="FRL345" s="35"/>
      <c r="FRM345" s="35"/>
      <c r="FRN345" s="35"/>
      <c r="FRO345" s="35"/>
      <c r="FRP345" s="35"/>
      <c r="FRQ345" s="35"/>
      <c r="FRR345" s="35"/>
      <c r="FRS345" s="35"/>
      <c r="FRT345" s="35"/>
      <c r="FRU345" s="35"/>
      <c r="FRV345" s="35"/>
      <c r="FRW345" s="35"/>
      <c r="FRX345" s="35"/>
      <c r="FRY345" s="35"/>
      <c r="FRZ345" s="35"/>
      <c r="FSA345" s="35"/>
      <c r="FSB345" s="35"/>
      <c r="FSC345" s="35"/>
      <c r="FSD345" s="35"/>
      <c r="FSE345" s="35"/>
      <c r="FSF345" s="35"/>
      <c r="FSG345" s="35"/>
      <c r="FSH345" s="35"/>
      <c r="FSI345" s="35"/>
      <c r="FSJ345" s="35"/>
      <c r="FSK345" s="35"/>
      <c r="FSL345" s="35"/>
      <c r="FSM345" s="35"/>
      <c r="FSN345" s="35"/>
      <c r="FSO345" s="35"/>
      <c r="FSP345" s="35"/>
      <c r="FSQ345" s="35"/>
      <c r="FSR345" s="35"/>
      <c r="FSS345" s="35"/>
      <c r="FST345" s="35"/>
      <c r="FSU345" s="35"/>
      <c r="FSV345" s="35"/>
      <c r="FSW345" s="35"/>
      <c r="FSX345" s="35"/>
      <c r="FSY345" s="35"/>
      <c r="FSZ345" s="35"/>
      <c r="FTA345" s="35"/>
      <c r="FTB345" s="35"/>
      <c r="FTC345" s="35"/>
      <c r="FTD345" s="35"/>
      <c r="FTE345" s="35"/>
      <c r="FTF345" s="35"/>
      <c r="FTG345" s="35"/>
      <c r="FTH345" s="35"/>
      <c r="FTI345" s="35"/>
      <c r="FTJ345" s="35"/>
      <c r="FTK345" s="35"/>
      <c r="FTL345" s="35"/>
      <c r="FTM345" s="35"/>
      <c r="FTN345" s="35"/>
      <c r="FTO345" s="35"/>
      <c r="FTP345" s="35"/>
      <c r="FTQ345" s="35"/>
      <c r="FTR345" s="35"/>
      <c r="FTS345" s="35"/>
      <c r="FTT345" s="35"/>
      <c r="FTU345" s="35"/>
      <c r="FTV345" s="35"/>
      <c r="FTW345" s="35"/>
      <c r="FTX345" s="35"/>
      <c r="FTY345" s="35"/>
      <c r="FTZ345" s="35"/>
      <c r="FUA345" s="35"/>
      <c r="FUB345" s="35"/>
      <c r="FUC345" s="35"/>
      <c r="FUD345" s="35"/>
      <c r="FUE345" s="35"/>
      <c r="FUF345" s="35"/>
      <c r="FUG345" s="35"/>
      <c r="FUH345" s="35"/>
      <c r="FUI345" s="35"/>
      <c r="FUJ345" s="35"/>
      <c r="FUK345" s="35"/>
      <c r="FUL345" s="35"/>
      <c r="FUM345" s="35"/>
      <c r="FUN345" s="35"/>
      <c r="FUO345" s="35"/>
      <c r="FUP345" s="35"/>
      <c r="FUQ345" s="35"/>
      <c r="FUR345" s="35"/>
      <c r="FUS345" s="35"/>
      <c r="FUT345" s="35"/>
      <c r="FUU345" s="35"/>
      <c r="FUV345" s="35"/>
      <c r="FUW345" s="35"/>
      <c r="FUX345" s="35"/>
      <c r="FUY345" s="35"/>
      <c r="FUZ345" s="35"/>
      <c r="FVA345" s="35"/>
      <c r="FVB345" s="35"/>
      <c r="FVC345" s="35"/>
      <c r="FVD345" s="35"/>
      <c r="FVE345" s="35"/>
      <c r="FVF345" s="35"/>
      <c r="FVG345" s="35"/>
      <c r="FVH345" s="35"/>
      <c r="FVI345" s="35"/>
      <c r="FVJ345" s="35"/>
      <c r="FVK345" s="35"/>
      <c r="FVL345" s="35"/>
      <c r="FVM345" s="35"/>
      <c r="FVN345" s="35"/>
      <c r="FVO345" s="35"/>
      <c r="FVP345" s="35"/>
      <c r="FVQ345" s="35"/>
      <c r="FVR345" s="35"/>
      <c r="FVS345" s="35"/>
      <c r="FVT345" s="35"/>
      <c r="FVU345" s="35"/>
      <c r="FVV345" s="35"/>
      <c r="FVW345" s="35"/>
      <c r="FVX345" s="35"/>
      <c r="FVY345" s="35"/>
      <c r="FVZ345" s="35"/>
      <c r="FWA345" s="35"/>
      <c r="FWB345" s="35"/>
      <c r="FWC345" s="35"/>
      <c r="FWD345" s="35"/>
      <c r="FWE345" s="35"/>
      <c r="FWF345" s="35"/>
      <c r="FWG345" s="35"/>
      <c r="FWH345" s="35"/>
      <c r="FWI345" s="35"/>
      <c r="FWJ345" s="35"/>
      <c r="FWK345" s="35"/>
      <c r="FWL345" s="35"/>
      <c r="FWM345" s="35"/>
      <c r="FWN345" s="35"/>
      <c r="FWO345" s="35"/>
      <c r="FWP345" s="35"/>
      <c r="FWQ345" s="35"/>
      <c r="FWR345" s="35"/>
      <c r="FWS345" s="35"/>
      <c r="FWT345" s="35"/>
      <c r="FWU345" s="35"/>
      <c r="FWV345" s="35"/>
      <c r="FWW345" s="35"/>
      <c r="FWX345" s="35"/>
      <c r="FWY345" s="35"/>
      <c r="FWZ345" s="35"/>
      <c r="FXA345" s="35"/>
      <c r="FXB345" s="35"/>
      <c r="FXC345" s="35"/>
      <c r="FXD345" s="35"/>
      <c r="FXE345" s="35"/>
      <c r="FXF345" s="35"/>
      <c r="FXG345" s="35"/>
      <c r="FXH345" s="35"/>
      <c r="FXI345" s="35"/>
      <c r="FXJ345" s="35"/>
      <c r="FXK345" s="35"/>
      <c r="FXL345" s="35"/>
      <c r="FXM345" s="35"/>
      <c r="FXN345" s="35"/>
      <c r="FXO345" s="35"/>
      <c r="FXP345" s="35"/>
      <c r="FXQ345" s="35"/>
      <c r="FXR345" s="35"/>
      <c r="FXS345" s="35"/>
      <c r="FXT345" s="35"/>
      <c r="FXU345" s="35"/>
      <c r="FXV345" s="35"/>
      <c r="FXW345" s="35"/>
      <c r="FXX345" s="35"/>
      <c r="FXY345" s="35"/>
      <c r="FXZ345" s="35"/>
      <c r="FYA345" s="35"/>
      <c r="FYB345" s="35"/>
      <c r="FYC345" s="35"/>
      <c r="FYD345" s="35"/>
      <c r="FYE345" s="35"/>
      <c r="FYF345" s="35"/>
      <c r="FYG345" s="35"/>
      <c r="FYH345" s="35"/>
      <c r="FYI345" s="35"/>
      <c r="FYJ345" s="35"/>
      <c r="FYK345" s="35"/>
      <c r="FYL345" s="35"/>
      <c r="FYM345" s="35"/>
      <c r="FYN345" s="35"/>
      <c r="FYO345" s="35"/>
      <c r="FYP345" s="35"/>
      <c r="FYQ345" s="35"/>
      <c r="FYR345" s="35"/>
      <c r="FYS345" s="35"/>
      <c r="FYT345" s="35"/>
      <c r="FYU345" s="35"/>
      <c r="FYV345" s="35"/>
      <c r="FYW345" s="35"/>
      <c r="FYX345" s="35"/>
      <c r="FYY345" s="35"/>
      <c r="FYZ345" s="35"/>
      <c r="FZA345" s="35"/>
      <c r="FZB345" s="35"/>
      <c r="FZC345" s="35"/>
      <c r="FZD345" s="35"/>
      <c r="FZE345" s="35"/>
      <c r="FZF345" s="35"/>
      <c r="FZG345" s="35"/>
      <c r="FZH345" s="35"/>
      <c r="FZI345" s="35"/>
      <c r="FZJ345" s="35"/>
      <c r="FZK345" s="35"/>
      <c r="FZL345" s="35"/>
      <c r="FZM345" s="35"/>
      <c r="FZN345" s="35"/>
      <c r="FZO345" s="35"/>
      <c r="FZP345" s="35"/>
      <c r="FZQ345" s="35"/>
      <c r="FZR345" s="35"/>
      <c r="FZS345" s="35"/>
      <c r="FZT345" s="35"/>
      <c r="FZU345" s="35"/>
      <c r="FZV345" s="35"/>
      <c r="FZW345" s="35"/>
      <c r="FZX345" s="35"/>
      <c r="FZY345" s="35"/>
      <c r="FZZ345" s="35"/>
      <c r="GAA345" s="35"/>
      <c r="GAB345" s="35"/>
      <c r="GAC345" s="35"/>
      <c r="GAD345" s="35"/>
      <c r="GAE345" s="35"/>
      <c r="GAF345" s="35"/>
      <c r="GAG345" s="35"/>
      <c r="GAH345" s="35"/>
      <c r="GAI345" s="35"/>
      <c r="GAJ345" s="35"/>
      <c r="GAK345" s="35"/>
      <c r="GAL345" s="35"/>
      <c r="GAM345" s="35"/>
      <c r="GAN345" s="35"/>
      <c r="GAO345" s="35"/>
      <c r="GAP345" s="35"/>
      <c r="GAQ345" s="35"/>
      <c r="GAR345" s="35"/>
      <c r="GAS345" s="35"/>
      <c r="GAT345" s="35"/>
      <c r="GAU345" s="35"/>
      <c r="GAV345" s="35"/>
      <c r="GAW345" s="35"/>
      <c r="GAX345" s="35"/>
      <c r="GAY345" s="35"/>
      <c r="GAZ345" s="35"/>
      <c r="GBA345" s="35"/>
      <c r="GBB345" s="35"/>
      <c r="GBC345" s="35"/>
      <c r="GBD345" s="35"/>
      <c r="GBE345" s="35"/>
      <c r="GBF345" s="35"/>
      <c r="GBG345" s="35"/>
      <c r="GBH345" s="35"/>
      <c r="GBI345" s="35"/>
      <c r="GBJ345" s="35"/>
      <c r="GBK345" s="35"/>
      <c r="GBL345" s="35"/>
      <c r="GBM345" s="35"/>
      <c r="GBN345" s="35"/>
      <c r="GBO345" s="35"/>
      <c r="GBP345" s="35"/>
      <c r="GBQ345" s="35"/>
      <c r="GBR345" s="35"/>
      <c r="GBS345" s="35"/>
      <c r="GBT345" s="35"/>
      <c r="GBU345" s="35"/>
      <c r="GBV345" s="35"/>
      <c r="GBW345" s="35"/>
      <c r="GBX345" s="35"/>
      <c r="GBY345" s="35"/>
      <c r="GBZ345" s="35"/>
      <c r="GCA345" s="35"/>
      <c r="GCB345" s="35"/>
      <c r="GCC345" s="35"/>
      <c r="GCD345" s="35"/>
      <c r="GCE345" s="35"/>
      <c r="GCF345" s="35"/>
      <c r="GCG345" s="35"/>
      <c r="GCH345" s="35"/>
      <c r="GCI345" s="35"/>
      <c r="GCJ345" s="35"/>
      <c r="GCK345" s="35"/>
      <c r="GCL345" s="35"/>
      <c r="GCM345" s="35"/>
      <c r="GCN345" s="35"/>
      <c r="GCO345" s="35"/>
      <c r="GCP345" s="35"/>
      <c r="GCQ345" s="35"/>
      <c r="GCR345" s="35"/>
      <c r="GCS345" s="35"/>
      <c r="GCT345" s="35"/>
      <c r="GCU345" s="35"/>
      <c r="GCV345" s="35"/>
      <c r="GCW345" s="35"/>
      <c r="GCX345" s="35"/>
      <c r="GCY345" s="35"/>
      <c r="GCZ345" s="35"/>
      <c r="GDA345" s="35"/>
      <c r="GDB345" s="35"/>
      <c r="GDC345" s="35"/>
      <c r="GDD345" s="35"/>
      <c r="GDE345" s="35"/>
      <c r="GDF345" s="35"/>
      <c r="GDG345" s="35"/>
      <c r="GDH345" s="35"/>
      <c r="GDI345" s="35"/>
      <c r="GDJ345" s="35"/>
      <c r="GDK345" s="35"/>
      <c r="GDL345" s="35"/>
      <c r="GDM345" s="35"/>
      <c r="GDN345" s="35"/>
      <c r="GDO345" s="35"/>
      <c r="GDP345" s="35"/>
      <c r="GDQ345" s="35"/>
      <c r="GDR345" s="35"/>
      <c r="GDS345" s="35"/>
      <c r="GDT345" s="35"/>
      <c r="GDU345" s="35"/>
      <c r="GDV345" s="35"/>
      <c r="GDW345" s="35"/>
      <c r="GDX345" s="35"/>
      <c r="GDY345" s="35"/>
      <c r="GDZ345" s="35"/>
      <c r="GEA345" s="35"/>
      <c r="GEB345" s="35"/>
      <c r="GEC345" s="35"/>
      <c r="GED345" s="35"/>
      <c r="GEE345" s="35"/>
      <c r="GEF345" s="35"/>
      <c r="GEG345" s="35"/>
      <c r="GEH345" s="35"/>
      <c r="GEI345" s="35"/>
      <c r="GEJ345" s="35"/>
      <c r="GEK345" s="35"/>
      <c r="GEL345" s="35"/>
      <c r="GEM345" s="35"/>
      <c r="GEN345" s="35"/>
      <c r="GEO345" s="35"/>
      <c r="GEP345" s="35"/>
      <c r="GEQ345" s="35"/>
      <c r="GER345" s="35"/>
      <c r="GES345" s="35"/>
      <c r="GET345" s="35"/>
      <c r="GEU345" s="35"/>
      <c r="GEV345" s="35"/>
      <c r="GEW345" s="35"/>
      <c r="GEX345" s="35"/>
      <c r="GEY345" s="35"/>
      <c r="GEZ345" s="35"/>
      <c r="GFA345" s="35"/>
      <c r="GFB345" s="35"/>
      <c r="GFC345" s="35"/>
      <c r="GFD345" s="35"/>
      <c r="GFE345" s="35"/>
      <c r="GFF345" s="35"/>
      <c r="GFG345" s="35"/>
      <c r="GFH345" s="35"/>
      <c r="GFI345" s="35"/>
      <c r="GFJ345" s="35"/>
      <c r="GFK345" s="35"/>
      <c r="GFL345" s="35"/>
      <c r="GFM345" s="35"/>
      <c r="GFN345" s="35"/>
      <c r="GFO345" s="35"/>
      <c r="GFP345" s="35"/>
      <c r="GFQ345" s="35"/>
      <c r="GFR345" s="35"/>
      <c r="GFS345" s="35"/>
      <c r="GFT345" s="35"/>
      <c r="GFU345" s="35"/>
      <c r="GFV345" s="35"/>
      <c r="GFW345" s="35"/>
      <c r="GFX345" s="35"/>
      <c r="GFY345" s="35"/>
      <c r="GFZ345" s="35"/>
      <c r="GGA345" s="35"/>
      <c r="GGB345" s="35"/>
      <c r="GGC345" s="35"/>
      <c r="GGD345" s="35"/>
      <c r="GGE345" s="35"/>
      <c r="GGF345" s="35"/>
      <c r="GGG345" s="35"/>
      <c r="GGH345" s="35"/>
      <c r="GGI345" s="35"/>
      <c r="GGJ345" s="35"/>
      <c r="GGK345" s="35"/>
      <c r="GGL345" s="35"/>
      <c r="GGM345" s="35"/>
      <c r="GGN345" s="35"/>
      <c r="GGO345" s="35"/>
      <c r="GGP345" s="35"/>
      <c r="GGQ345" s="35"/>
      <c r="GGR345" s="35"/>
      <c r="GGS345" s="35"/>
      <c r="GGT345" s="35"/>
      <c r="GGU345" s="35"/>
      <c r="GGV345" s="35"/>
      <c r="GGW345" s="35"/>
      <c r="GGX345" s="35"/>
      <c r="GGY345" s="35"/>
      <c r="GGZ345" s="35"/>
      <c r="GHA345" s="35"/>
      <c r="GHB345" s="35"/>
      <c r="GHC345" s="35"/>
      <c r="GHD345" s="35"/>
      <c r="GHE345" s="35"/>
      <c r="GHF345" s="35"/>
      <c r="GHG345" s="35"/>
      <c r="GHH345" s="35"/>
      <c r="GHI345" s="35"/>
      <c r="GHJ345" s="35"/>
      <c r="GHK345" s="35"/>
      <c r="GHL345" s="35"/>
      <c r="GHM345" s="35"/>
      <c r="GHN345" s="35"/>
      <c r="GHO345" s="35"/>
      <c r="GHP345" s="35"/>
      <c r="GHQ345" s="35"/>
      <c r="GHR345" s="35"/>
      <c r="GHS345" s="35"/>
      <c r="GHT345" s="35"/>
      <c r="GHU345" s="35"/>
      <c r="GHV345" s="35"/>
      <c r="GHW345" s="35"/>
      <c r="GHX345" s="35"/>
      <c r="GHY345" s="35"/>
      <c r="GHZ345" s="35"/>
      <c r="GIA345" s="35"/>
      <c r="GIB345" s="35"/>
      <c r="GIC345" s="35"/>
      <c r="GID345" s="35"/>
      <c r="GIE345" s="35"/>
      <c r="GIF345" s="35"/>
      <c r="GIG345" s="35"/>
      <c r="GIH345" s="35"/>
      <c r="GII345" s="35"/>
      <c r="GIJ345" s="35"/>
      <c r="GIK345" s="35"/>
      <c r="GIL345" s="35"/>
      <c r="GIM345" s="35"/>
      <c r="GIN345" s="35"/>
      <c r="GIO345" s="35"/>
      <c r="GIP345" s="35"/>
      <c r="GIQ345" s="35"/>
      <c r="GIR345" s="35"/>
      <c r="GIS345" s="35"/>
      <c r="GIT345" s="35"/>
      <c r="GIU345" s="35"/>
      <c r="GIV345" s="35"/>
      <c r="GIW345" s="35"/>
      <c r="GIX345" s="35"/>
      <c r="GIY345" s="35"/>
      <c r="GIZ345" s="35"/>
      <c r="GJA345" s="35"/>
      <c r="GJB345" s="35"/>
      <c r="GJC345" s="35"/>
      <c r="GJD345" s="35"/>
      <c r="GJE345" s="35"/>
      <c r="GJF345" s="35"/>
      <c r="GJG345" s="35"/>
      <c r="GJH345" s="35"/>
      <c r="GJI345" s="35"/>
      <c r="GJJ345" s="35"/>
      <c r="GJK345" s="35"/>
      <c r="GJL345" s="35"/>
      <c r="GJM345" s="35"/>
      <c r="GJN345" s="35"/>
      <c r="GJO345" s="35"/>
      <c r="GJP345" s="35"/>
      <c r="GJQ345" s="35"/>
      <c r="GJR345" s="35"/>
      <c r="GJS345" s="35"/>
      <c r="GJT345" s="35"/>
      <c r="GJU345" s="35"/>
      <c r="GJV345" s="35"/>
      <c r="GJW345" s="35"/>
      <c r="GJX345" s="35"/>
      <c r="GJY345" s="35"/>
      <c r="GJZ345" s="35"/>
      <c r="GKA345" s="35"/>
      <c r="GKB345" s="35"/>
      <c r="GKC345" s="35"/>
      <c r="GKD345" s="35"/>
      <c r="GKE345" s="35"/>
      <c r="GKF345" s="35"/>
      <c r="GKG345" s="35"/>
      <c r="GKH345" s="35"/>
      <c r="GKI345" s="35"/>
      <c r="GKJ345" s="35"/>
      <c r="GKK345" s="35"/>
      <c r="GKL345" s="35"/>
      <c r="GKM345" s="35"/>
      <c r="GKN345" s="35"/>
      <c r="GKO345" s="35"/>
      <c r="GKP345" s="35"/>
      <c r="GKQ345" s="35"/>
      <c r="GKR345" s="35"/>
      <c r="GKS345" s="35"/>
      <c r="GKT345" s="35"/>
      <c r="GKU345" s="35"/>
      <c r="GKV345" s="35"/>
      <c r="GKW345" s="35"/>
      <c r="GKX345" s="35"/>
      <c r="GKY345" s="35"/>
      <c r="GKZ345" s="35"/>
      <c r="GLA345" s="35"/>
      <c r="GLB345" s="35"/>
      <c r="GLC345" s="35"/>
      <c r="GLD345" s="35"/>
      <c r="GLE345" s="35"/>
      <c r="GLF345" s="35"/>
      <c r="GLG345" s="35"/>
      <c r="GLH345" s="35"/>
      <c r="GLI345" s="35"/>
      <c r="GLJ345" s="35"/>
      <c r="GLK345" s="35"/>
      <c r="GLL345" s="35"/>
      <c r="GLM345" s="35"/>
      <c r="GLN345" s="35"/>
      <c r="GLO345" s="35"/>
      <c r="GLP345" s="35"/>
      <c r="GLQ345" s="35"/>
      <c r="GLR345" s="35"/>
      <c r="GLS345" s="35"/>
      <c r="GLT345" s="35"/>
      <c r="GLU345" s="35"/>
      <c r="GLV345" s="35"/>
      <c r="GLW345" s="35"/>
      <c r="GLX345" s="35"/>
      <c r="GLY345" s="35"/>
      <c r="GLZ345" s="35"/>
      <c r="GMA345" s="35"/>
      <c r="GMB345" s="35"/>
      <c r="GMC345" s="35"/>
      <c r="GMD345" s="35"/>
      <c r="GME345" s="35"/>
      <c r="GMF345" s="35"/>
      <c r="GMG345" s="35"/>
      <c r="GMH345" s="35"/>
      <c r="GMI345" s="35"/>
      <c r="GMJ345" s="35"/>
      <c r="GMK345" s="35"/>
      <c r="GML345" s="35"/>
      <c r="GMM345" s="35"/>
      <c r="GMN345" s="35"/>
      <c r="GMO345" s="35"/>
      <c r="GMP345" s="35"/>
      <c r="GMQ345" s="35"/>
      <c r="GMR345" s="35"/>
      <c r="GMS345" s="35"/>
      <c r="GMT345" s="35"/>
      <c r="GMU345" s="35"/>
      <c r="GMV345" s="35"/>
      <c r="GMW345" s="35"/>
      <c r="GMX345" s="35"/>
      <c r="GMY345" s="35"/>
      <c r="GMZ345" s="35"/>
      <c r="GNA345" s="35"/>
      <c r="GNB345" s="35"/>
      <c r="GNC345" s="35"/>
      <c r="GND345" s="35"/>
      <c r="GNE345" s="35"/>
      <c r="GNF345" s="35"/>
      <c r="GNG345" s="35"/>
      <c r="GNH345" s="35"/>
      <c r="GNI345" s="35"/>
      <c r="GNJ345" s="35"/>
      <c r="GNK345" s="35"/>
      <c r="GNL345" s="35"/>
      <c r="GNM345" s="35"/>
      <c r="GNN345" s="35"/>
      <c r="GNO345" s="35"/>
      <c r="GNP345" s="35"/>
      <c r="GNQ345" s="35"/>
      <c r="GNR345" s="35"/>
      <c r="GNS345" s="35"/>
      <c r="GNT345" s="35"/>
      <c r="GNU345" s="35"/>
      <c r="GNV345" s="35"/>
      <c r="GNW345" s="35"/>
      <c r="GNX345" s="35"/>
      <c r="GNY345" s="35"/>
      <c r="GNZ345" s="35"/>
      <c r="GOA345" s="35"/>
      <c r="GOB345" s="35"/>
      <c r="GOC345" s="35"/>
      <c r="GOD345" s="35"/>
      <c r="GOE345" s="35"/>
      <c r="GOF345" s="35"/>
      <c r="GOG345" s="35"/>
      <c r="GOH345" s="35"/>
      <c r="GOI345" s="35"/>
      <c r="GOJ345" s="35"/>
      <c r="GOK345" s="35"/>
      <c r="GOL345" s="35"/>
      <c r="GOM345" s="35"/>
      <c r="GON345" s="35"/>
      <c r="GOO345" s="35"/>
      <c r="GOP345" s="35"/>
      <c r="GOQ345" s="35"/>
      <c r="GOR345" s="35"/>
      <c r="GOS345" s="35"/>
      <c r="GOT345" s="35"/>
      <c r="GOU345" s="35"/>
      <c r="GOV345" s="35"/>
      <c r="GOW345" s="35"/>
      <c r="GOX345" s="35"/>
      <c r="GOY345" s="35"/>
      <c r="GOZ345" s="35"/>
      <c r="GPA345" s="35"/>
      <c r="GPB345" s="35"/>
      <c r="GPC345" s="35"/>
      <c r="GPD345" s="35"/>
      <c r="GPE345" s="35"/>
      <c r="GPF345" s="35"/>
      <c r="GPG345" s="35"/>
      <c r="GPH345" s="35"/>
      <c r="GPI345" s="35"/>
      <c r="GPJ345" s="35"/>
      <c r="GPK345" s="35"/>
      <c r="GPL345" s="35"/>
      <c r="GPM345" s="35"/>
      <c r="GPN345" s="35"/>
      <c r="GPO345" s="35"/>
      <c r="GPP345" s="35"/>
      <c r="GPQ345" s="35"/>
      <c r="GPR345" s="35"/>
      <c r="GPS345" s="35"/>
      <c r="GPT345" s="35"/>
      <c r="GPU345" s="35"/>
      <c r="GPV345" s="35"/>
      <c r="GPW345" s="35"/>
      <c r="GPX345" s="35"/>
      <c r="GPY345" s="35"/>
      <c r="GPZ345" s="35"/>
      <c r="GQA345" s="35"/>
      <c r="GQB345" s="35"/>
      <c r="GQC345" s="35"/>
      <c r="GQD345" s="35"/>
      <c r="GQE345" s="35"/>
      <c r="GQF345" s="35"/>
      <c r="GQG345" s="35"/>
      <c r="GQH345" s="35"/>
      <c r="GQI345" s="35"/>
      <c r="GQJ345" s="35"/>
      <c r="GQK345" s="35"/>
      <c r="GQL345" s="35"/>
      <c r="GQM345" s="35"/>
      <c r="GQN345" s="35"/>
      <c r="GQO345" s="35"/>
      <c r="GQP345" s="35"/>
      <c r="GQQ345" s="35"/>
      <c r="GQR345" s="35"/>
      <c r="GQS345" s="35"/>
      <c r="GQT345" s="35"/>
      <c r="GQU345" s="35"/>
      <c r="GQV345" s="35"/>
      <c r="GQW345" s="35"/>
      <c r="GQX345" s="35"/>
      <c r="GQY345" s="35"/>
      <c r="GQZ345" s="35"/>
      <c r="GRA345" s="35"/>
      <c r="GRB345" s="35"/>
      <c r="GRC345" s="35"/>
      <c r="GRD345" s="35"/>
      <c r="GRE345" s="35"/>
      <c r="GRF345" s="35"/>
      <c r="GRG345" s="35"/>
      <c r="GRH345" s="35"/>
      <c r="GRI345" s="35"/>
      <c r="GRJ345" s="35"/>
      <c r="GRK345" s="35"/>
      <c r="GRL345" s="35"/>
      <c r="GRM345" s="35"/>
      <c r="GRN345" s="35"/>
      <c r="GRO345" s="35"/>
      <c r="GRP345" s="35"/>
      <c r="GRQ345" s="35"/>
      <c r="GRR345" s="35"/>
      <c r="GRS345" s="35"/>
      <c r="GRT345" s="35"/>
      <c r="GRU345" s="35"/>
      <c r="GRV345" s="35"/>
      <c r="GRW345" s="35"/>
      <c r="GRX345" s="35"/>
      <c r="GRY345" s="35"/>
      <c r="GRZ345" s="35"/>
      <c r="GSA345" s="35"/>
      <c r="GSB345" s="35"/>
      <c r="GSC345" s="35"/>
      <c r="GSD345" s="35"/>
      <c r="GSE345" s="35"/>
      <c r="GSF345" s="35"/>
      <c r="GSG345" s="35"/>
      <c r="GSH345" s="35"/>
      <c r="GSI345" s="35"/>
      <c r="GSJ345" s="35"/>
      <c r="GSK345" s="35"/>
      <c r="GSL345" s="35"/>
      <c r="GSM345" s="35"/>
      <c r="GSN345" s="35"/>
      <c r="GSO345" s="35"/>
      <c r="GSP345" s="35"/>
      <c r="GSQ345" s="35"/>
      <c r="GSR345" s="35"/>
      <c r="GSS345" s="35"/>
      <c r="GST345" s="35"/>
      <c r="GSU345" s="35"/>
      <c r="GSV345" s="35"/>
      <c r="GSW345" s="35"/>
      <c r="GSX345" s="35"/>
      <c r="GSY345" s="35"/>
      <c r="GSZ345" s="35"/>
      <c r="GTA345" s="35"/>
      <c r="GTB345" s="35"/>
      <c r="GTC345" s="35"/>
      <c r="GTD345" s="35"/>
      <c r="GTE345" s="35"/>
      <c r="GTF345" s="35"/>
      <c r="GTG345" s="35"/>
      <c r="GTH345" s="35"/>
      <c r="GTI345" s="35"/>
      <c r="GTJ345" s="35"/>
      <c r="GTK345" s="35"/>
      <c r="GTL345" s="35"/>
      <c r="GTM345" s="35"/>
      <c r="GTN345" s="35"/>
      <c r="GTO345" s="35"/>
      <c r="GTP345" s="35"/>
      <c r="GTQ345" s="35"/>
      <c r="GTR345" s="35"/>
      <c r="GTS345" s="35"/>
      <c r="GTT345" s="35"/>
      <c r="GTU345" s="35"/>
      <c r="GTV345" s="35"/>
      <c r="GTW345" s="35"/>
      <c r="GTX345" s="35"/>
      <c r="GTY345" s="35"/>
      <c r="GTZ345" s="35"/>
      <c r="GUA345" s="35"/>
      <c r="GUB345" s="35"/>
      <c r="GUC345" s="35"/>
      <c r="GUD345" s="35"/>
      <c r="GUE345" s="35"/>
      <c r="GUF345" s="35"/>
      <c r="GUG345" s="35"/>
      <c r="GUH345" s="35"/>
      <c r="GUI345" s="35"/>
      <c r="GUJ345" s="35"/>
      <c r="GUK345" s="35"/>
      <c r="GUL345" s="35"/>
      <c r="GUM345" s="35"/>
      <c r="GUN345" s="35"/>
      <c r="GUO345" s="35"/>
      <c r="GUP345" s="35"/>
      <c r="GUQ345" s="35"/>
      <c r="GUR345" s="35"/>
      <c r="GUS345" s="35"/>
      <c r="GUT345" s="35"/>
      <c r="GUU345" s="35"/>
      <c r="GUV345" s="35"/>
      <c r="GUW345" s="35"/>
      <c r="GUX345" s="35"/>
      <c r="GUY345" s="35"/>
      <c r="GUZ345" s="35"/>
      <c r="GVA345" s="35"/>
      <c r="GVB345" s="35"/>
      <c r="GVC345" s="35"/>
      <c r="GVD345" s="35"/>
      <c r="GVE345" s="35"/>
      <c r="GVF345" s="35"/>
      <c r="GVG345" s="35"/>
      <c r="GVH345" s="35"/>
      <c r="GVI345" s="35"/>
      <c r="GVJ345" s="35"/>
      <c r="GVK345" s="35"/>
      <c r="GVL345" s="35"/>
      <c r="GVM345" s="35"/>
      <c r="GVN345" s="35"/>
      <c r="GVO345" s="35"/>
      <c r="GVP345" s="35"/>
      <c r="GVQ345" s="35"/>
      <c r="GVR345" s="35"/>
      <c r="GVS345" s="35"/>
      <c r="GVT345" s="35"/>
      <c r="GVU345" s="35"/>
      <c r="GVV345" s="35"/>
      <c r="GVW345" s="35"/>
      <c r="GVX345" s="35"/>
      <c r="GVY345" s="35"/>
      <c r="GVZ345" s="35"/>
      <c r="GWA345" s="35"/>
      <c r="GWB345" s="35"/>
      <c r="GWC345" s="35"/>
      <c r="GWD345" s="35"/>
      <c r="GWE345" s="35"/>
      <c r="GWF345" s="35"/>
      <c r="GWG345" s="35"/>
      <c r="GWH345" s="35"/>
      <c r="GWI345" s="35"/>
      <c r="GWJ345" s="35"/>
      <c r="GWK345" s="35"/>
      <c r="GWL345" s="35"/>
      <c r="GWM345" s="35"/>
      <c r="GWN345" s="35"/>
      <c r="GWO345" s="35"/>
      <c r="GWP345" s="35"/>
      <c r="GWQ345" s="35"/>
      <c r="GWR345" s="35"/>
      <c r="GWS345" s="35"/>
      <c r="GWT345" s="35"/>
      <c r="GWU345" s="35"/>
      <c r="GWV345" s="35"/>
      <c r="GWW345" s="35"/>
      <c r="GWX345" s="35"/>
      <c r="GWY345" s="35"/>
      <c r="GWZ345" s="35"/>
      <c r="GXA345" s="35"/>
      <c r="GXB345" s="35"/>
      <c r="GXC345" s="35"/>
      <c r="GXD345" s="35"/>
      <c r="GXE345" s="35"/>
      <c r="GXF345" s="35"/>
      <c r="GXG345" s="35"/>
      <c r="GXH345" s="35"/>
      <c r="GXI345" s="35"/>
      <c r="GXJ345" s="35"/>
      <c r="GXK345" s="35"/>
      <c r="GXL345" s="35"/>
      <c r="GXM345" s="35"/>
      <c r="GXN345" s="35"/>
      <c r="GXO345" s="35"/>
      <c r="GXP345" s="35"/>
      <c r="GXQ345" s="35"/>
      <c r="GXR345" s="35"/>
      <c r="GXS345" s="35"/>
      <c r="GXT345" s="35"/>
      <c r="GXU345" s="35"/>
      <c r="GXV345" s="35"/>
      <c r="GXW345" s="35"/>
      <c r="GXX345" s="35"/>
      <c r="GXY345" s="35"/>
      <c r="GXZ345" s="35"/>
      <c r="GYA345" s="35"/>
      <c r="GYB345" s="35"/>
      <c r="GYC345" s="35"/>
      <c r="GYD345" s="35"/>
      <c r="GYE345" s="35"/>
      <c r="GYF345" s="35"/>
      <c r="GYG345" s="35"/>
      <c r="GYH345" s="35"/>
      <c r="GYI345" s="35"/>
      <c r="GYJ345" s="35"/>
      <c r="GYK345" s="35"/>
      <c r="GYL345" s="35"/>
      <c r="GYM345" s="35"/>
      <c r="GYN345" s="35"/>
      <c r="GYO345" s="35"/>
      <c r="GYP345" s="35"/>
      <c r="GYQ345" s="35"/>
      <c r="GYR345" s="35"/>
      <c r="GYS345" s="35"/>
      <c r="GYT345" s="35"/>
      <c r="GYU345" s="35"/>
      <c r="GYV345" s="35"/>
      <c r="GYW345" s="35"/>
      <c r="GYX345" s="35"/>
      <c r="GYY345" s="35"/>
      <c r="GYZ345" s="35"/>
      <c r="GZA345" s="35"/>
      <c r="GZB345" s="35"/>
      <c r="GZC345" s="35"/>
      <c r="GZD345" s="35"/>
      <c r="GZE345" s="35"/>
      <c r="GZF345" s="35"/>
      <c r="GZG345" s="35"/>
      <c r="GZH345" s="35"/>
      <c r="GZI345" s="35"/>
      <c r="GZJ345" s="35"/>
      <c r="GZK345" s="35"/>
      <c r="GZL345" s="35"/>
      <c r="GZM345" s="35"/>
      <c r="GZN345" s="35"/>
      <c r="GZO345" s="35"/>
      <c r="GZP345" s="35"/>
      <c r="GZQ345" s="35"/>
      <c r="GZR345" s="35"/>
      <c r="GZS345" s="35"/>
      <c r="GZT345" s="35"/>
      <c r="GZU345" s="35"/>
      <c r="GZV345" s="35"/>
      <c r="GZW345" s="35"/>
      <c r="GZX345" s="35"/>
      <c r="GZY345" s="35"/>
      <c r="GZZ345" s="35"/>
      <c r="HAA345" s="35"/>
      <c r="HAB345" s="35"/>
      <c r="HAC345" s="35"/>
      <c r="HAD345" s="35"/>
      <c r="HAE345" s="35"/>
      <c r="HAF345" s="35"/>
      <c r="HAG345" s="35"/>
      <c r="HAH345" s="35"/>
      <c r="HAI345" s="35"/>
      <c r="HAJ345" s="35"/>
      <c r="HAK345" s="35"/>
      <c r="HAL345" s="35"/>
      <c r="HAM345" s="35"/>
      <c r="HAN345" s="35"/>
      <c r="HAO345" s="35"/>
      <c r="HAP345" s="35"/>
      <c r="HAQ345" s="35"/>
      <c r="HAR345" s="35"/>
      <c r="HAS345" s="35"/>
      <c r="HAT345" s="35"/>
      <c r="HAU345" s="35"/>
      <c r="HAV345" s="35"/>
      <c r="HAW345" s="35"/>
      <c r="HAX345" s="35"/>
      <c r="HAY345" s="35"/>
      <c r="HAZ345" s="35"/>
      <c r="HBA345" s="35"/>
      <c r="HBB345" s="35"/>
      <c r="HBC345" s="35"/>
      <c r="HBD345" s="35"/>
      <c r="HBE345" s="35"/>
      <c r="HBF345" s="35"/>
      <c r="HBG345" s="35"/>
      <c r="HBH345" s="35"/>
      <c r="HBI345" s="35"/>
      <c r="HBJ345" s="35"/>
      <c r="HBK345" s="35"/>
      <c r="HBL345" s="35"/>
      <c r="HBM345" s="35"/>
      <c r="HBN345" s="35"/>
      <c r="HBO345" s="35"/>
      <c r="HBP345" s="35"/>
      <c r="HBQ345" s="35"/>
      <c r="HBR345" s="35"/>
      <c r="HBS345" s="35"/>
      <c r="HBT345" s="35"/>
      <c r="HBU345" s="35"/>
      <c r="HBV345" s="35"/>
      <c r="HBW345" s="35"/>
      <c r="HBX345" s="35"/>
      <c r="HBY345" s="35"/>
      <c r="HBZ345" s="35"/>
      <c r="HCA345" s="35"/>
      <c r="HCB345" s="35"/>
      <c r="HCC345" s="35"/>
      <c r="HCD345" s="35"/>
      <c r="HCE345" s="35"/>
      <c r="HCF345" s="35"/>
      <c r="HCG345" s="35"/>
      <c r="HCH345" s="35"/>
      <c r="HCI345" s="35"/>
      <c r="HCJ345" s="35"/>
      <c r="HCK345" s="35"/>
      <c r="HCL345" s="35"/>
      <c r="HCM345" s="35"/>
      <c r="HCN345" s="35"/>
      <c r="HCO345" s="35"/>
      <c r="HCP345" s="35"/>
      <c r="HCQ345" s="35"/>
      <c r="HCR345" s="35"/>
      <c r="HCS345" s="35"/>
      <c r="HCT345" s="35"/>
      <c r="HCU345" s="35"/>
      <c r="HCV345" s="35"/>
      <c r="HCW345" s="35"/>
      <c r="HCX345" s="35"/>
      <c r="HCY345" s="35"/>
      <c r="HCZ345" s="35"/>
      <c r="HDA345" s="35"/>
      <c r="HDB345" s="35"/>
      <c r="HDC345" s="35"/>
      <c r="HDD345" s="35"/>
      <c r="HDE345" s="35"/>
      <c r="HDF345" s="35"/>
      <c r="HDG345" s="35"/>
      <c r="HDH345" s="35"/>
      <c r="HDI345" s="35"/>
      <c r="HDJ345" s="35"/>
      <c r="HDK345" s="35"/>
      <c r="HDL345" s="35"/>
      <c r="HDM345" s="35"/>
      <c r="HDN345" s="35"/>
      <c r="HDO345" s="35"/>
      <c r="HDP345" s="35"/>
      <c r="HDQ345" s="35"/>
      <c r="HDR345" s="35"/>
      <c r="HDS345" s="35"/>
      <c r="HDT345" s="35"/>
      <c r="HDU345" s="35"/>
      <c r="HDV345" s="35"/>
      <c r="HDW345" s="35"/>
      <c r="HDX345" s="35"/>
      <c r="HDY345" s="35"/>
      <c r="HDZ345" s="35"/>
      <c r="HEA345" s="35"/>
      <c r="HEB345" s="35"/>
      <c r="HEC345" s="35"/>
      <c r="HED345" s="35"/>
      <c r="HEE345" s="35"/>
      <c r="HEF345" s="35"/>
      <c r="HEG345" s="35"/>
      <c r="HEH345" s="35"/>
      <c r="HEI345" s="35"/>
      <c r="HEJ345" s="35"/>
      <c r="HEK345" s="35"/>
      <c r="HEL345" s="35"/>
      <c r="HEM345" s="35"/>
      <c r="HEN345" s="35"/>
      <c r="HEO345" s="35"/>
      <c r="HEP345" s="35"/>
      <c r="HEQ345" s="35"/>
      <c r="HER345" s="35"/>
      <c r="HES345" s="35"/>
      <c r="HET345" s="35"/>
      <c r="HEU345" s="35"/>
      <c r="HEV345" s="35"/>
      <c r="HEW345" s="35"/>
      <c r="HEX345" s="35"/>
      <c r="HEY345" s="35"/>
      <c r="HEZ345" s="35"/>
      <c r="HFA345" s="35"/>
      <c r="HFB345" s="35"/>
      <c r="HFC345" s="35"/>
      <c r="HFD345" s="35"/>
      <c r="HFE345" s="35"/>
      <c r="HFF345" s="35"/>
      <c r="HFG345" s="35"/>
      <c r="HFH345" s="35"/>
      <c r="HFI345" s="35"/>
      <c r="HFJ345" s="35"/>
      <c r="HFK345" s="35"/>
      <c r="HFL345" s="35"/>
      <c r="HFM345" s="35"/>
      <c r="HFN345" s="35"/>
      <c r="HFO345" s="35"/>
      <c r="HFP345" s="35"/>
      <c r="HFQ345" s="35"/>
      <c r="HFR345" s="35"/>
      <c r="HFS345" s="35"/>
      <c r="HFT345" s="35"/>
      <c r="HFU345" s="35"/>
      <c r="HFV345" s="35"/>
      <c r="HFW345" s="35"/>
      <c r="HFX345" s="35"/>
      <c r="HFY345" s="35"/>
      <c r="HFZ345" s="35"/>
      <c r="HGA345" s="35"/>
      <c r="HGB345" s="35"/>
      <c r="HGC345" s="35"/>
      <c r="HGD345" s="35"/>
      <c r="HGE345" s="35"/>
      <c r="HGF345" s="35"/>
      <c r="HGG345" s="35"/>
      <c r="HGH345" s="35"/>
      <c r="HGI345" s="35"/>
      <c r="HGJ345" s="35"/>
      <c r="HGK345" s="35"/>
      <c r="HGL345" s="35"/>
      <c r="HGM345" s="35"/>
      <c r="HGN345" s="35"/>
      <c r="HGO345" s="35"/>
      <c r="HGP345" s="35"/>
      <c r="HGQ345" s="35"/>
      <c r="HGR345" s="35"/>
      <c r="HGS345" s="35"/>
      <c r="HGT345" s="35"/>
      <c r="HGU345" s="35"/>
      <c r="HGV345" s="35"/>
      <c r="HGW345" s="35"/>
      <c r="HGX345" s="35"/>
      <c r="HGY345" s="35"/>
      <c r="HGZ345" s="35"/>
      <c r="HHA345" s="35"/>
      <c r="HHB345" s="35"/>
      <c r="HHC345" s="35"/>
      <c r="HHD345" s="35"/>
      <c r="HHE345" s="35"/>
      <c r="HHF345" s="35"/>
      <c r="HHG345" s="35"/>
      <c r="HHH345" s="35"/>
      <c r="HHI345" s="35"/>
      <c r="HHJ345" s="35"/>
      <c r="HHK345" s="35"/>
      <c r="HHL345" s="35"/>
      <c r="HHM345" s="35"/>
      <c r="HHN345" s="35"/>
      <c r="HHO345" s="35"/>
      <c r="HHP345" s="35"/>
      <c r="HHQ345" s="35"/>
      <c r="HHR345" s="35"/>
      <c r="HHS345" s="35"/>
      <c r="HHT345" s="35"/>
      <c r="HHU345" s="35"/>
      <c r="HHV345" s="35"/>
      <c r="HHW345" s="35"/>
      <c r="HHX345" s="35"/>
      <c r="HHY345" s="35"/>
      <c r="HHZ345" s="35"/>
      <c r="HIA345" s="35"/>
      <c r="HIB345" s="35"/>
      <c r="HIC345" s="35"/>
      <c r="HID345" s="35"/>
      <c r="HIE345" s="35"/>
      <c r="HIF345" s="35"/>
      <c r="HIG345" s="35"/>
      <c r="HIH345" s="35"/>
      <c r="HII345" s="35"/>
      <c r="HIJ345" s="35"/>
      <c r="HIK345" s="35"/>
      <c r="HIL345" s="35"/>
      <c r="HIM345" s="35"/>
      <c r="HIN345" s="35"/>
      <c r="HIO345" s="35"/>
      <c r="HIP345" s="35"/>
      <c r="HIQ345" s="35"/>
      <c r="HIR345" s="35"/>
      <c r="HIS345" s="35"/>
      <c r="HIT345" s="35"/>
      <c r="HIU345" s="35"/>
      <c r="HIV345" s="35"/>
      <c r="HIW345" s="35"/>
      <c r="HIX345" s="35"/>
      <c r="HIY345" s="35"/>
      <c r="HIZ345" s="35"/>
      <c r="HJA345" s="35"/>
      <c r="HJB345" s="35"/>
      <c r="HJC345" s="35"/>
      <c r="HJD345" s="35"/>
      <c r="HJE345" s="35"/>
      <c r="HJF345" s="35"/>
      <c r="HJG345" s="35"/>
      <c r="HJH345" s="35"/>
      <c r="HJI345" s="35"/>
      <c r="HJJ345" s="35"/>
      <c r="HJK345" s="35"/>
      <c r="HJL345" s="35"/>
      <c r="HJM345" s="35"/>
      <c r="HJN345" s="35"/>
      <c r="HJO345" s="35"/>
      <c r="HJP345" s="35"/>
      <c r="HJQ345" s="35"/>
      <c r="HJR345" s="35"/>
      <c r="HJS345" s="35"/>
      <c r="HJT345" s="35"/>
      <c r="HJU345" s="35"/>
      <c r="HJV345" s="35"/>
      <c r="HJW345" s="35"/>
      <c r="HJX345" s="35"/>
      <c r="HJY345" s="35"/>
      <c r="HJZ345" s="35"/>
      <c r="HKA345" s="35"/>
      <c r="HKB345" s="35"/>
      <c r="HKC345" s="35"/>
      <c r="HKD345" s="35"/>
      <c r="HKE345" s="35"/>
      <c r="HKF345" s="35"/>
      <c r="HKG345" s="35"/>
      <c r="HKH345" s="35"/>
      <c r="HKI345" s="35"/>
      <c r="HKJ345" s="35"/>
      <c r="HKK345" s="35"/>
      <c r="HKL345" s="35"/>
      <c r="HKM345" s="35"/>
      <c r="HKN345" s="35"/>
      <c r="HKO345" s="35"/>
      <c r="HKP345" s="35"/>
      <c r="HKQ345" s="35"/>
      <c r="HKR345" s="35"/>
      <c r="HKS345" s="35"/>
      <c r="HKT345" s="35"/>
      <c r="HKU345" s="35"/>
      <c r="HKV345" s="35"/>
      <c r="HKW345" s="35"/>
      <c r="HKX345" s="35"/>
      <c r="HKY345" s="35"/>
      <c r="HKZ345" s="35"/>
      <c r="HLA345" s="35"/>
      <c r="HLB345" s="35"/>
      <c r="HLC345" s="35"/>
      <c r="HLD345" s="35"/>
      <c r="HLE345" s="35"/>
      <c r="HLF345" s="35"/>
      <c r="HLG345" s="35"/>
      <c r="HLH345" s="35"/>
      <c r="HLI345" s="35"/>
      <c r="HLJ345" s="35"/>
      <c r="HLK345" s="35"/>
      <c r="HLL345" s="35"/>
      <c r="HLM345" s="35"/>
      <c r="HLN345" s="35"/>
      <c r="HLO345" s="35"/>
      <c r="HLP345" s="35"/>
      <c r="HLQ345" s="35"/>
      <c r="HLR345" s="35"/>
      <c r="HLS345" s="35"/>
      <c r="HLT345" s="35"/>
      <c r="HLU345" s="35"/>
      <c r="HLV345" s="35"/>
      <c r="HLW345" s="35"/>
      <c r="HLX345" s="35"/>
      <c r="HLY345" s="35"/>
      <c r="HLZ345" s="35"/>
      <c r="HMA345" s="35"/>
      <c r="HMB345" s="35"/>
      <c r="HMC345" s="35"/>
      <c r="HMD345" s="35"/>
      <c r="HME345" s="35"/>
      <c r="HMF345" s="35"/>
      <c r="HMG345" s="35"/>
      <c r="HMH345" s="35"/>
      <c r="HMI345" s="35"/>
      <c r="HMJ345" s="35"/>
      <c r="HMK345" s="35"/>
      <c r="HML345" s="35"/>
      <c r="HMM345" s="35"/>
      <c r="HMN345" s="35"/>
      <c r="HMO345" s="35"/>
      <c r="HMP345" s="35"/>
      <c r="HMQ345" s="35"/>
      <c r="HMR345" s="35"/>
      <c r="HMS345" s="35"/>
      <c r="HMT345" s="35"/>
      <c r="HMU345" s="35"/>
      <c r="HMV345" s="35"/>
      <c r="HMW345" s="35"/>
      <c r="HMX345" s="35"/>
      <c r="HMY345" s="35"/>
      <c r="HMZ345" s="35"/>
      <c r="HNA345" s="35"/>
      <c r="HNB345" s="35"/>
      <c r="HNC345" s="35"/>
      <c r="HND345" s="35"/>
      <c r="HNE345" s="35"/>
      <c r="HNF345" s="35"/>
      <c r="HNG345" s="35"/>
      <c r="HNH345" s="35"/>
      <c r="HNI345" s="35"/>
      <c r="HNJ345" s="35"/>
      <c r="HNK345" s="35"/>
      <c r="HNL345" s="35"/>
      <c r="HNM345" s="35"/>
      <c r="HNN345" s="35"/>
      <c r="HNO345" s="35"/>
      <c r="HNP345" s="35"/>
      <c r="HNQ345" s="35"/>
      <c r="HNR345" s="35"/>
      <c r="HNS345" s="35"/>
      <c r="HNT345" s="35"/>
      <c r="HNU345" s="35"/>
      <c r="HNV345" s="35"/>
      <c r="HNW345" s="35"/>
      <c r="HNX345" s="35"/>
      <c r="HNY345" s="35"/>
      <c r="HNZ345" s="35"/>
      <c r="HOA345" s="35"/>
      <c r="HOB345" s="35"/>
      <c r="HOC345" s="35"/>
      <c r="HOD345" s="35"/>
      <c r="HOE345" s="35"/>
      <c r="HOF345" s="35"/>
      <c r="HOG345" s="35"/>
      <c r="HOH345" s="35"/>
      <c r="HOI345" s="35"/>
      <c r="HOJ345" s="35"/>
      <c r="HOK345" s="35"/>
      <c r="HOL345" s="35"/>
      <c r="HOM345" s="35"/>
      <c r="HON345" s="35"/>
      <c r="HOO345" s="35"/>
      <c r="HOP345" s="35"/>
      <c r="HOQ345" s="35"/>
      <c r="HOR345" s="35"/>
      <c r="HOS345" s="35"/>
      <c r="HOT345" s="35"/>
      <c r="HOU345" s="35"/>
      <c r="HOV345" s="35"/>
      <c r="HOW345" s="35"/>
      <c r="HOX345" s="35"/>
      <c r="HOY345" s="35"/>
      <c r="HOZ345" s="35"/>
      <c r="HPA345" s="35"/>
      <c r="HPB345" s="35"/>
      <c r="HPC345" s="35"/>
      <c r="HPD345" s="35"/>
      <c r="HPE345" s="35"/>
      <c r="HPF345" s="35"/>
      <c r="HPG345" s="35"/>
      <c r="HPH345" s="35"/>
      <c r="HPI345" s="35"/>
      <c r="HPJ345" s="35"/>
      <c r="HPK345" s="35"/>
      <c r="HPL345" s="35"/>
      <c r="HPM345" s="35"/>
      <c r="HPN345" s="35"/>
      <c r="HPO345" s="35"/>
      <c r="HPP345" s="35"/>
      <c r="HPQ345" s="35"/>
      <c r="HPR345" s="35"/>
      <c r="HPS345" s="35"/>
      <c r="HPT345" s="35"/>
      <c r="HPU345" s="35"/>
      <c r="HPV345" s="35"/>
      <c r="HPW345" s="35"/>
      <c r="HPX345" s="35"/>
      <c r="HPY345" s="35"/>
      <c r="HPZ345" s="35"/>
      <c r="HQA345" s="35"/>
      <c r="HQB345" s="35"/>
      <c r="HQC345" s="35"/>
      <c r="HQD345" s="35"/>
      <c r="HQE345" s="35"/>
      <c r="HQF345" s="35"/>
      <c r="HQG345" s="35"/>
      <c r="HQH345" s="35"/>
      <c r="HQI345" s="35"/>
      <c r="HQJ345" s="35"/>
      <c r="HQK345" s="35"/>
      <c r="HQL345" s="35"/>
      <c r="HQM345" s="35"/>
      <c r="HQN345" s="35"/>
      <c r="HQO345" s="35"/>
      <c r="HQP345" s="35"/>
      <c r="HQQ345" s="35"/>
      <c r="HQR345" s="35"/>
      <c r="HQS345" s="35"/>
      <c r="HQT345" s="35"/>
      <c r="HQU345" s="35"/>
      <c r="HQV345" s="35"/>
      <c r="HQW345" s="35"/>
      <c r="HQX345" s="35"/>
      <c r="HQY345" s="35"/>
      <c r="HQZ345" s="35"/>
      <c r="HRA345" s="35"/>
      <c r="HRB345" s="35"/>
      <c r="HRC345" s="35"/>
      <c r="HRD345" s="35"/>
      <c r="HRE345" s="35"/>
      <c r="HRF345" s="35"/>
      <c r="HRG345" s="35"/>
      <c r="HRH345" s="35"/>
      <c r="HRI345" s="35"/>
      <c r="HRJ345" s="35"/>
      <c r="HRK345" s="35"/>
      <c r="HRL345" s="35"/>
      <c r="HRM345" s="35"/>
      <c r="HRN345" s="35"/>
      <c r="HRO345" s="35"/>
      <c r="HRP345" s="35"/>
      <c r="HRQ345" s="35"/>
      <c r="HRR345" s="35"/>
      <c r="HRS345" s="35"/>
      <c r="HRT345" s="35"/>
      <c r="HRU345" s="35"/>
      <c r="HRV345" s="35"/>
      <c r="HRW345" s="35"/>
      <c r="HRX345" s="35"/>
      <c r="HRY345" s="35"/>
      <c r="HRZ345" s="35"/>
      <c r="HSA345" s="35"/>
      <c r="HSB345" s="35"/>
      <c r="HSC345" s="35"/>
      <c r="HSD345" s="35"/>
      <c r="HSE345" s="35"/>
      <c r="HSF345" s="35"/>
      <c r="HSG345" s="35"/>
      <c r="HSH345" s="35"/>
      <c r="HSI345" s="35"/>
      <c r="HSJ345" s="35"/>
      <c r="HSK345" s="35"/>
      <c r="HSL345" s="35"/>
      <c r="HSM345" s="35"/>
      <c r="HSN345" s="35"/>
      <c r="HSO345" s="35"/>
      <c r="HSP345" s="35"/>
      <c r="HSQ345" s="35"/>
      <c r="HSR345" s="35"/>
      <c r="HSS345" s="35"/>
      <c r="HST345" s="35"/>
      <c r="HSU345" s="35"/>
      <c r="HSV345" s="35"/>
      <c r="HSW345" s="35"/>
      <c r="HSX345" s="35"/>
      <c r="HSY345" s="35"/>
      <c r="HSZ345" s="35"/>
      <c r="HTA345" s="35"/>
      <c r="HTB345" s="35"/>
      <c r="HTC345" s="35"/>
      <c r="HTD345" s="35"/>
      <c r="HTE345" s="35"/>
      <c r="HTF345" s="35"/>
      <c r="HTG345" s="35"/>
      <c r="HTH345" s="35"/>
      <c r="HTI345" s="35"/>
      <c r="HTJ345" s="35"/>
      <c r="HTK345" s="35"/>
      <c r="HTL345" s="35"/>
      <c r="HTM345" s="35"/>
      <c r="HTN345" s="35"/>
      <c r="HTO345" s="35"/>
      <c r="HTP345" s="35"/>
      <c r="HTQ345" s="35"/>
      <c r="HTR345" s="35"/>
      <c r="HTS345" s="35"/>
      <c r="HTT345" s="35"/>
      <c r="HTU345" s="35"/>
      <c r="HTV345" s="35"/>
      <c r="HTW345" s="35"/>
      <c r="HTX345" s="35"/>
      <c r="HTY345" s="35"/>
      <c r="HTZ345" s="35"/>
      <c r="HUA345" s="35"/>
      <c r="HUB345" s="35"/>
      <c r="HUC345" s="35"/>
      <c r="HUD345" s="35"/>
      <c r="HUE345" s="35"/>
      <c r="HUF345" s="35"/>
      <c r="HUG345" s="35"/>
      <c r="HUH345" s="35"/>
      <c r="HUI345" s="35"/>
      <c r="HUJ345" s="35"/>
      <c r="HUK345" s="35"/>
      <c r="HUL345" s="35"/>
      <c r="HUM345" s="35"/>
      <c r="HUN345" s="35"/>
      <c r="HUO345" s="35"/>
      <c r="HUP345" s="35"/>
      <c r="HUQ345" s="35"/>
      <c r="HUR345" s="35"/>
      <c r="HUS345" s="35"/>
      <c r="HUT345" s="35"/>
      <c r="HUU345" s="35"/>
      <c r="HUV345" s="35"/>
      <c r="HUW345" s="35"/>
      <c r="HUX345" s="35"/>
      <c r="HUY345" s="35"/>
      <c r="HUZ345" s="35"/>
      <c r="HVA345" s="35"/>
      <c r="HVB345" s="35"/>
      <c r="HVC345" s="35"/>
      <c r="HVD345" s="35"/>
      <c r="HVE345" s="35"/>
      <c r="HVF345" s="35"/>
      <c r="HVG345" s="35"/>
      <c r="HVH345" s="35"/>
      <c r="HVI345" s="35"/>
      <c r="HVJ345" s="35"/>
      <c r="HVK345" s="35"/>
      <c r="HVL345" s="35"/>
      <c r="HVM345" s="35"/>
      <c r="HVN345" s="35"/>
      <c r="HVO345" s="35"/>
      <c r="HVP345" s="35"/>
      <c r="HVQ345" s="35"/>
      <c r="HVR345" s="35"/>
      <c r="HVS345" s="35"/>
      <c r="HVT345" s="35"/>
      <c r="HVU345" s="35"/>
      <c r="HVV345" s="35"/>
      <c r="HVW345" s="35"/>
      <c r="HVX345" s="35"/>
      <c r="HVY345" s="35"/>
      <c r="HVZ345" s="35"/>
      <c r="HWA345" s="35"/>
      <c r="HWB345" s="35"/>
      <c r="HWC345" s="35"/>
      <c r="HWD345" s="35"/>
      <c r="HWE345" s="35"/>
      <c r="HWF345" s="35"/>
      <c r="HWG345" s="35"/>
      <c r="HWH345" s="35"/>
      <c r="HWI345" s="35"/>
      <c r="HWJ345" s="35"/>
      <c r="HWK345" s="35"/>
      <c r="HWL345" s="35"/>
      <c r="HWM345" s="35"/>
      <c r="HWN345" s="35"/>
      <c r="HWO345" s="35"/>
      <c r="HWP345" s="35"/>
      <c r="HWQ345" s="35"/>
      <c r="HWR345" s="35"/>
      <c r="HWS345" s="35"/>
      <c r="HWT345" s="35"/>
      <c r="HWU345" s="35"/>
      <c r="HWV345" s="35"/>
      <c r="HWW345" s="35"/>
      <c r="HWX345" s="35"/>
      <c r="HWY345" s="35"/>
      <c r="HWZ345" s="35"/>
      <c r="HXA345" s="35"/>
      <c r="HXB345" s="35"/>
      <c r="HXC345" s="35"/>
      <c r="HXD345" s="35"/>
      <c r="HXE345" s="35"/>
      <c r="HXF345" s="35"/>
      <c r="HXG345" s="35"/>
      <c r="HXH345" s="35"/>
      <c r="HXI345" s="35"/>
      <c r="HXJ345" s="35"/>
      <c r="HXK345" s="35"/>
      <c r="HXL345" s="35"/>
      <c r="HXM345" s="35"/>
      <c r="HXN345" s="35"/>
      <c r="HXO345" s="35"/>
      <c r="HXP345" s="35"/>
      <c r="HXQ345" s="35"/>
      <c r="HXR345" s="35"/>
      <c r="HXS345" s="35"/>
      <c r="HXT345" s="35"/>
      <c r="HXU345" s="35"/>
      <c r="HXV345" s="35"/>
      <c r="HXW345" s="35"/>
      <c r="HXX345" s="35"/>
      <c r="HXY345" s="35"/>
      <c r="HXZ345" s="35"/>
      <c r="HYA345" s="35"/>
      <c r="HYB345" s="35"/>
      <c r="HYC345" s="35"/>
      <c r="HYD345" s="35"/>
      <c r="HYE345" s="35"/>
      <c r="HYF345" s="35"/>
      <c r="HYG345" s="35"/>
      <c r="HYH345" s="35"/>
      <c r="HYI345" s="35"/>
      <c r="HYJ345" s="35"/>
      <c r="HYK345" s="35"/>
      <c r="HYL345" s="35"/>
      <c r="HYM345" s="35"/>
      <c r="HYN345" s="35"/>
      <c r="HYO345" s="35"/>
      <c r="HYP345" s="35"/>
      <c r="HYQ345" s="35"/>
      <c r="HYR345" s="35"/>
      <c r="HYS345" s="35"/>
      <c r="HYT345" s="35"/>
      <c r="HYU345" s="35"/>
      <c r="HYV345" s="35"/>
      <c r="HYW345" s="35"/>
      <c r="HYX345" s="35"/>
      <c r="HYY345" s="35"/>
      <c r="HYZ345" s="35"/>
      <c r="HZA345" s="35"/>
      <c r="HZB345" s="35"/>
      <c r="HZC345" s="35"/>
      <c r="HZD345" s="35"/>
      <c r="HZE345" s="35"/>
      <c r="HZF345" s="35"/>
      <c r="HZG345" s="35"/>
      <c r="HZH345" s="35"/>
      <c r="HZI345" s="35"/>
      <c r="HZJ345" s="35"/>
      <c r="HZK345" s="35"/>
      <c r="HZL345" s="35"/>
      <c r="HZM345" s="35"/>
      <c r="HZN345" s="35"/>
      <c r="HZO345" s="35"/>
      <c r="HZP345" s="35"/>
      <c r="HZQ345" s="35"/>
      <c r="HZR345" s="35"/>
      <c r="HZS345" s="35"/>
      <c r="HZT345" s="35"/>
      <c r="HZU345" s="35"/>
      <c r="HZV345" s="35"/>
      <c r="HZW345" s="35"/>
      <c r="HZX345" s="35"/>
      <c r="HZY345" s="35"/>
      <c r="HZZ345" s="35"/>
      <c r="IAA345" s="35"/>
      <c r="IAB345" s="35"/>
      <c r="IAC345" s="35"/>
      <c r="IAD345" s="35"/>
      <c r="IAE345" s="35"/>
      <c r="IAF345" s="35"/>
      <c r="IAG345" s="35"/>
      <c r="IAH345" s="35"/>
      <c r="IAI345" s="35"/>
      <c r="IAJ345" s="35"/>
      <c r="IAK345" s="35"/>
      <c r="IAL345" s="35"/>
      <c r="IAM345" s="35"/>
      <c r="IAN345" s="35"/>
      <c r="IAO345" s="35"/>
      <c r="IAP345" s="35"/>
      <c r="IAQ345" s="35"/>
      <c r="IAR345" s="35"/>
      <c r="IAS345" s="35"/>
      <c r="IAT345" s="35"/>
      <c r="IAU345" s="35"/>
      <c r="IAV345" s="35"/>
      <c r="IAW345" s="35"/>
      <c r="IAX345" s="35"/>
      <c r="IAY345" s="35"/>
      <c r="IAZ345" s="35"/>
      <c r="IBA345" s="35"/>
      <c r="IBB345" s="35"/>
      <c r="IBC345" s="35"/>
      <c r="IBD345" s="35"/>
      <c r="IBE345" s="35"/>
      <c r="IBF345" s="35"/>
      <c r="IBG345" s="35"/>
      <c r="IBH345" s="35"/>
      <c r="IBI345" s="35"/>
      <c r="IBJ345" s="35"/>
      <c r="IBK345" s="35"/>
      <c r="IBL345" s="35"/>
      <c r="IBM345" s="35"/>
      <c r="IBN345" s="35"/>
      <c r="IBO345" s="35"/>
      <c r="IBP345" s="35"/>
      <c r="IBQ345" s="35"/>
      <c r="IBR345" s="35"/>
      <c r="IBS345" s="35"/>
      <c r="IBT345" s="35"/>
      <c r="IBU345" s="35"/>
      <c r="IBV345" s="35"/>
      <c r="IBW345" s="35"/>
      <c r="IBX345" s="35"/>
      <c r="IBY345" s="35"/>
      <c r="IBZ345" s="35"/>
      <c r="ICA345" s="35"/>
      <c r="ICB345" s="35"/>
      <c r="ICC345" s="35"/>
      <c r="ICD345" s="35"/>
      <c r="ICE345" s="35"/>
      <c r="ICF345" s="35"/>
      <c r="ICG345" s="35"/>
      <c r="ICH345" s="35"/>
      <c r="ICI345" s="35"/>
      <c r="ICJ345" s="35"/>
      <c r="ICK345" s="35"/>
      <c r="ICL345" s="35"/>
      <c r="ICM345" s="35"/>
      <c r="ICN345" s="35"/>
      <c r="ICO345" s="35"/>
      <c r="ICP345" s="35"/>
      <c r="ICQ345" s="35"/>
      <c r="ICR345" s="35"/>
      <c r="ICS345" s="35"/>
      <c r="ICT345" s="35"/>
      <c r="ICU345" s="35"/>
      <c r="ICV345" s="35"/>
      <c r="ICW345" s="35"/>
      <c r="ICX345" s="35"/>
      <c r="ICY345" s="35"/>
      <c r="ICZ345" s="35"/>
      <c r="IDA345" s="35"/>
      <c r="IDB345" s="35"/>
      <c r="IDC345" s="35"/>
      <c r="IDD345" s="35"/>
      <c r="IDE345" s="35"/>
      <c r="IDF345" s="35"/>
      <c r="IDG345" s="35"/>
      <c r="IDH345" s="35"/>
      <c r="IDI345" s="35"/>
      <c r="IDJ345" s="35"/>
      <c r="IDK345" s="35"/>
      <c r="IDL345" s="35"/>
      <c r="IDM345" s="35"/>
      <c r="IDN345" s="35"/>
      <c r="IDO345" s="35"/>
      <c r="IDP345" s="35"/>
      <c r="IDQ345" s="35"/>
      <c r="IDR345" s="35"/>
      <c r="IDS345" s="35"/>
      <c r="IDT345" s="35"/>
      <c r="IDU345" s="35"/>
      <c r="IDV345" s="35"/>
      <c r="IDW345" s="35"/>
      <c r="IDX345" s="35"/>
      <c r="IDY345" s="35"/>
      <c r="IDZ345" s="35"/>
      <c r="IEA345" s="35"/>
      <c r="IEB345" s="35"/>
      <c r="IEC345" s="35"/>
      <c r="IED345" s="35"/>
      <c r="IEE345" s="35"/>
      <c r="IEF345" s="35"/>
      <c r="IEG345" s="35"/>
      <c r="IEH345" s="35"/>
      <c r="IEI345" s="35"/>
      <c r="IEJ345" s="35"/>
      <c r="IEK345" s="35"/>
      <c r="IEL345" s="35"/>
      <c r="IEM345" s="35"/>
      <c r="IEN345" s="35"/>
      <c r="IEO345" s="35"/>
      <c r="IEP345" s="35"/>
      <c r="IEQ345" s="35"/>
      <c r="IER345" s="35"/>
      <c r="IES345" s="35"/>
      <c r="IET345" s="35"/>
      <c r="IEU345" s="35"/>
      <c r="IEV345" s="35"/>
      <c r="IEW345" s="35"/>
      <c r="IEX345" s="35"/>
      <c r="IEY345" s="35"/>
      <c r="IEZ345" s="35"/>
      <c r="IFA345" s="35"/>
      <c r="IFB345" s="35"/>
      <c r="IFC345" s="35"/>
      <c r="IFD345" s="35"/>
      <c r="IFE345" s="35"/>
      <c r="IFF345" s="35"/>
      <c r="IFG345" s="35"/>
      <c r="IFH345" s="35"/>
      <c r="IFI345" s="35"/>
      <c r="IFJ345" s="35"/>
      <c r="IFK345" s="35"/>
      <c r="IFL345" s="35"/>
      <c r="IFM345" s="35"/>
      <c r="IFN345" s="35"/>
      <c r="IFO345" s="35"/>
      <c r="IFP345" s="35"/>
      <c r="IFQ345" s="35"/>
      <c r="IFR345" s="35"/>
      <c r="IFS345" s="35"/>
      <c r="IFT345" s="35"/>
      <c r="IFU345" s="35"/>
      <c r="IFV345" s="35"/>
      <c r="IFW345" s="35"/>
      <c r="IFX345" s="35"/>
      <c r="IFY345" s="35"/>
      <c r="IFZ345" s="35"/>
      <c r="IGA345" s="35"/>
      <c r="IGB345" s="35"/>
      <c r="IGC345" s="35"/>
      <c r="IGD345" s="35"/>
      <c r="IGE345" s="35"/>
      <c r="IGF345" s="35"/>
      <c r="IGG345" s="35"/>
      <c r="IGH345" s="35"/>
      <c r="IGI345" s="35"/>
      <c r="IGJ345" s="35"/>
      <c r="IGK345" s="35"/>
      <c r="IGL345" s="35"/>
      <c r="IGM345" s="35"/>
      <c r="IGN345" s="35"/>
      <c r="IGO345" s="35"/>
      <c r="IGP345" s="35"/>
      <c r="IGQ345" s="35"/>
      <c r="IGR345" s="35"/>
      <c r="IGS345" s="35"/>
      <c r="IGT345" s="35"/>
      <c r="IGU345" s="35"/>
      <c r="IGV345" s="35"/>
      <c r="IGW345" s="35"/>
      <c r="IGX345" s="35"/>
      <c r="IGY345" s="35"/>
      <c r="IGZ345" s="35"/>
      <c r="IHA345" s="35"/>
      <c r="IHB345" s="35"/>
      <c r="IHC345" s="35"/>
      <c r="IHD345" s="35"/>
      <c r="IHE345" s="35"/>
      <c r="IHF345" s="35"/>
      <c r="IHG345" s="35"/>
      <c r="IHH345" s="35"/>
      <c r="IHI345" s="35"/>
      <c r="IHJ345" s="35"/>
      <c r="IHK345" s="35"/>
      <c r="IHL345" s="35"/>
      <c r="IHM345" s="35"/>
      <c r="IHN345" s="35"/>
      <c r="IHO345" s="35"/>
      <c r="IHP345" s="35"/>
      <c r="IHQ345" s="35"/>
      <c r="IHR345" s="35"/>
      <c r="IHS345" s="35"/>
      <c r="IHT345" s="35"/>
      <c r="IHU345" s="35"/>
      <c r="IHV345" s="35"/>
      <c r="IHW345" s="35"/>
      <c r="IHX345" s="35"/>
      <c r="IHY345" s="35"/>
      <c r="IHZ345" s="35"/>
      <c r="IIA345" s="35"/>
      <c r="IIB345" s="35"/>
      <c r="IIC345" s="35"/>
      <c r="IID345" s="35"/>
      <c r="IIE345" s="35"/>
      <c r="IIF345" s="35"/>
      <c r="IIG345" s="35"/>
      <c r="IIH345" s="35"/>
      <c r="III345" s="35"/>
      <c r="IIJ345" s="35"/>
      <c r="IIK345" s="35"/>
      <c r="IIL345" s="35"/>
      <c r="IIM345" s="35"/>
      <c r="IIN345" s="35"/>
      <c r="IIO345" s="35"/>
      <c r="IIP345" s="35"/>
      <c r="IIQ345" s="35"/>
      <c r="IIR345" s="35"/>
      <c r="IIS345" s="35"/>
      <c r="IIT345" s="35"/>
      <c r="IIU345" s="35"/>
      <c r="IIV345" s="35"/>
      <c r="IIW345" s="35"/>
      <c r="IIX345" s="35"/>
      <c r="IIY345" s="35"/>
      <c r="IIZ345" s="35"/>
      <c r="IJA345" s="35"/>
      <c r="IJB345" s="35"/>
      <c r="IJC345" s="35"/>
      <c r="IJD345" s="35"/>
      <c r="IJE345" s="35"/>
      <c r="IJF345" s="35"/>
      <c r="IJG345" s="35"/>
      <c r="IJH345" s="35"/>
      <c r="IJI345" s="35"/>
      <c r="IJJ345" s="35"/>
      <c r="IJK345" s="35"/>
      <c r="IJL345" s="35"/>
      <c r="IJM345" s="35"/>
      <c r="IJN345" s="35"/>
      <c r="IJO345" s="35"/>
      <c r="IJP345" s="35"/>
      <c r="IJQ345" s="35"/>
      <c r="IJR345" s="35"/>
      <c r="IJS345" s="35"/>
      <c r="IJT345" s="35"/>
      <c r="IJU345" s="35"/>
      <c r="IJV345" s="35"/>
      <c r="IJW345" s="35"/>
      <c r="IJX345" s="35"/>
      <c r="IJY345" s="35"/>
      <c r="IJZ345" s="35"/>
      <c r="IKA345" s="35"/>
      <c r="IKB345" s="35"/>
      <c r="IKC345" s="35"/>
      <c r="IKD345" s="35"/>
      <c r="IKE345" s="35"/>
      <c r="IKF345" s="35"/>
      <c r="IKG345" s="35"/>
      <c r="IKH345" s="35"/>
      <c r="IKI345" s="35"/>
      <c r="IKJ345" s="35"/>
      <c r="IKK345" s="35"/>
      <c r="IKL345" s="35"/>
      <c r="IKM345" s="35"/>
      <c r="IKN345" s="35"/>
      <c r="IKO345" s="35"/>
      <c r="IKP345" s="35"/>
      <c r="IKQ345" s="35"/>
      <c r="IKR345" s="35"/>
      <c r="IKS345" s="35"/>
      <c r="IKT345" s="35"/>
      <c r="IKU345" s="35"/>
      <c r="IKV345" s="35"/>
      <c r="IKW345" s="35"/>
      <c r="IKX345" s="35"/>
      <c r="IKY345" s="35"/>
      <c r="IKZ345" s="35"/>
      <c r="ILA345" s="35"/>
      <c r="ILB345" s="35"/>
      <c r="ILC345" s="35"/>
      <c r="ILD345" s="35"/>
      <c r="ILE345" s="35"/>
      <c r="ILF345" s="35"/>
      <c r="ILG345" s="35"/>
      <c r="ILH345" s="35"/>
      <c r="ILI345" s="35"/>
      <c r="ILJ345" s="35"/>
      <c r="ILK345" s="35"/>
      <c r="ILL345" s="35"/>
      <c r="ILM345" s="35"/>
      <c r="ILN345" s="35"/>
      <c r="ILO345" s="35"/>
      <c r="ILP345" s="35"/>
      <c r="ILQ345" s="35"/>
      <c r="ILR345" s="35"/>
      <c r="ILS345" s="35"/>
      <c r="ILT345" s="35"/>
      <c r="ILU345" s="35"/>
      <c r="ILV345" s="35"/>
      <c r="ILW345" s="35"/>
      <c r="ILX345" s="35"/>
      <c r="ILY345" s="35"/>
      <c r="ILZ345" s="35"/>
      <c r="IMA345" s="35"/>
      <c r="IMB345" s="35"/>
      <c r="IMC345" s="35"/>
      <c r="IMD345" s="35"/>
      <c r="IME345" s="35"/>
      <c r="IMF345" s="35"/>
      <c r="IMG345" s="35"/>
      <c r="IMH345" s="35"/>
      <c r="IMI345" s="35"/>
      <c r="IMJ345" s="35"/>
      <c r="IMK345" s="35"/>
      <c r="IML345" s="35"/>
      <c r="IMM345" s="35"/>
      <c r="IMN345" s="35"/>
      <c r="IMO345" s="35"/>
      <c r="IMP345" s="35"/>
      <c r="IMQ345" s="35"/>
      <c r="IMR345" s="35"/>
      <c r="IMS345" s="35"/>
      <c r="IMT345" s="35"/>
      <c r="IMU345" s="35"/>
      <c r="IMV345" s="35"/>
      <c r="IMW345" s="35"/>
      <c r="IMX345" s="35"/>
      <c r="IMY345" s="35"/>
      <c r="IMZ345" s="35"/>
      <c r="INA345" s="35"/>
      <c r="INB345" s="35"/>
      <c r="INC345" s="35"/>
      <c r="IND345" s="35"/>
      <c r="INE345" s="35"/>
      <c r="INF345" s="35"/>
      <c r="ING345" s="35"/>
      <c r="INH345" s="35"/>
      <c r="INI345" s="35"/>
      <c r="INJ345" s="35"/>
      <c r="INK345" s="35"/>
      <c r="INL345" s="35"/>
      <c r="INM345" s="35"/>
      <c r="INN345" s="35"/>
      <c r="INO345" s="35"/>
      <c r="INP345" s="35"/>
      <c r="INQ345" s="35"/>
      <c r="INR345" s="35"/>
      <c r="INS345" s="35"/>
      <c r="INT345" s="35"/>
      <c r="INU345" s="35"/>
      <c r="INV345" s="35"/>
      <c r="INW345" s="35"/>
      <c r="INX345" s="35"/>
      <c r="INY345" s="35"/>
      <c r="INZ345" s="35"/>
      <c r="IOA345" s="35"/>
      <c r="IOB345" s="35"/>
      <c r="IOC345" s="35"/>
      <c r="IOD345" s="35"/>
      <c r="IOE345" s="35"/>
      <c r="IOF345" s="35"/>
      <c r="IOG345" s="35"/>
      <c r="IOH345" s="35"/>
      <c r="IOI345" s="35"/>
      <c r="IOJ345" s="35"/>
      <c r="IOK345" s="35"/>
      <c r="IOL345" s="35"/>
      <c r="IOM345" s="35"/>
      <c r="ION345" s="35"/>
      <c r="IOO345" s="35"/>
      <c r="IOP345" s="35"/>
      <c r="IOQ345" s="35"/>
      <c r="IOR345" s="35"/>
      <c r="IOS345" s="35"/>
      <c r="IOT345" s="35"/>
      <c r="IOU345" s="35"/>
      <c r="IOV345" s="35"/>
      <c r="IOW345" s="35"/>
      <c r="IOX345" s="35"/>
      <c r="IOY345" s="35"/>
      <c r="IOZ345" s="35"/>
      <c r="IPA345" s="35"/>
      <c r="IPB345" s="35"/>
      <c r="IPC345" s="35"/>
      <c r="IPD345" s="35"/>
      <c r="IPE345" s="35"/>
      <c r="IPF345" s="35"/>
      <c r="IPG345" s="35"/>
      <c r="IPH345" s="35"/>
      <c r="IPI345" s="35"/>
      <c r="IPJ345" s="35"/>
      <c r="IPK345" s="35"/>
      <c r="IPL345" s="35"/>
      <c r="IPM345" s="35"/>
      <c r="IPN345" s="35"/>
      <c r="IPO345" s="35"/>
      <c r="IPP345" s="35"/>
      <c r="IPQ345" s="35"/>
      <c r="IPR345" s="35"/>
      <c r="IPS345" s="35"/>
      <c r="IPT345" s="35"/>
      <c r="IPU345" s="35"/>
      <c r="IPV345" s="35"/>
      <c r="IPW345" s="35"/>
      <c r="IPX345" s="35"/>
      <c r="IPY345" s="35"/>
      <c r="IPZ345" s="35"/>
      <c r="IQA345" s="35"/>
      <c r="IQB345" s="35"/>
      <c r="IQC345" s="35"/>
      <c r="IQD345" s="35"/>
      <c r="IQE345" s="35"/>
      <c r="IQF345" s="35"/>
      <c r="IQG345" s="35"/>
      <c r="IQH345" s="35"/>
      <c r="IQI345" s="35"/>
      <c r="IQJ345" s="35"/>
      <c r="IQK345" s="35"/>
      <c r="IQL345" s="35"/>
      <c r="IQM345" s="35"/>
      <c r="IQN345" s="35"/>
      <c r="IQO345" s="35"/>
      <c r="IQP345" s="35"/>
      <c r="IQQ345" s="35"/>
      <c r="IQR345" s="35"/>
      <c r="IQS345" s="35"/>
      <c r="IQT345" s="35"/>
      <c r="IQU345" s="35"/>
      <c r="IQV345" s="35"/>
      <c r="IQW345" s="35"/>
      <c r="IQX345" s="35"/>
      <c r="IQY345" s="35"/>
      <c r="IQZ345" s="35"/>
      <c r="IRA345" s="35"/>
      <c r="IRB345" s="35"/>
      <c r="IRC345" s="35"/>
      <c r="IRD345" s="35"/>
      <c r="IRE345" s="35"/>
      <c r="IRF345" s="35"/>
      <c r="IRG345" s="35"/>
      <c r="IRH345" s="35"/>
      <c r="IRI345" s="35"/>
      <c r="IRJ345" s="35"/>
      <c r="IRK345" s="35"/>
      <c r="IRL345" s="35"/>
      <c r="IRM345" s="35"/>
      <c r="IRN345" s="35"/>
      <c r="IRO345" s="35"/>
      <c r="IRP345" s="35"/>
      <c r="IRQ345" s="35"/>
      <c r="IRR345" s="35"/>
      <c r="IRS345" s="35"/>
      <c r="IRT345" s="35"/>
      <c r="IRU345" s="35"/>
      <c r="IRV345" s="35"/>
      <c r="IRW345" s="35"/>
      <c r="IRX345" s="35"/>
      <c r="IRY345" s="35"/>
      <c r="IRZ345" s="35"/>
      <c r="ISA345" s="35"/>
      <c r="ISB345" s="35"/>
      <c r="ISC345" s="35"/>
      <c r="ISD345" s="35"/>
      <c r="ISE345" s="35"/>
      <c r="ISF345" s="35"/>
      <c r="ISG345" s="35"/>
      <c r="ISH345" s="35"/>
      <c r="ISI345" s="35"/>
      <c r="ISJ345" s="35"/>
      <c r="ISK345" s="35"/>
      <c r="ISL345" s="35"/>
      <c r="ISM345" s="35"/>
      <c r="ISN345" s="35"/>
      <c r="ISO345" s="35"/>
      <c r="ISP345" s="35"/>
      <c r="ISQ345" s="35"/>
      <c r="ISR345" s="35"/>
      <c r="ISS345" s="35"/>
      <c r="IST345" s="35"/>
      <c r="ISU345" s="35"/>
      <c r="ISV345" s="35"/>
      <c r="ISW345" s="35"/>
      <c r="ISX345" s="35"/>
      <c r="ISY345" s="35"/>
      <c r="ISZ345" s="35"/>
      <c r="ITA345" s="35"/>
      <c r="ITB345" s="35"/>
      <c r="ITC345" s="35"/>
      <c r="ITD345" s="35"/>
      <c r="ITE345" s="35"/>
      <c r="ITF345" s="35"/>
      <c r="ITG345" s="35"/>
      <c r="ITH345" s="35"/>
      <c r="ITI345" s="35"/>
      <c r="ITJ345" s="35"/>
      <c r="ITK345" s="35"/>
      <c r="ITL345" s="35"/>
      <c r="ITM345" s="35"/>
      <c r="ITN345" s="35"/>
      <c r="ITO345" s="35"/>
      <c r="ITP345" s="35"/>
      <c r="ITQ345" s="35"/>
      <c r="ITR345" s="35"/>
      <c r="ITS345" s="35"/>
      <c r="ITT345" s="35"/>
      <c r="ITU345" s="35"/>
      <c r="ITV345" s="35"/>
      <c r="ITW345" s="35"/>
      <c r="ITX345" s="35"/>
      <c r="ITY345" s="35"/>
      <c r="ITZ345" s="35"/>
      <c r="IUA345" s="35"/>
      <c r="IUB345" s="35"/>
      <c r="IUC345" s="35"/>
      <c r="IUD345" s="35"/>
      <c r="IUE345" s="35"/>
      <c r="IUF345" s="35"/>
      <c r="IUG345" s="35"/>
      <c r="IUH345" s="35"/>
      <c r="IUI345" s="35"/>
      <c r="IUJ345" s="35"/>
      <c r="IUK345" s="35"/>
      <c r="IUL345" s="35"/>
      <c r="IUM345" s="35"/>
      <c r="IUN345" s="35"/>
      <c r="IUO345" s="35"/>
      <c r="IUP345" s="35"/>
      <c r="IUQ345" s="35"/>
      <c r="IUR345" s="35"/>
      <c r="IUS345" s="35"/>
      <c r="IUT345" s="35"/>
      <c r="IUU345" s="35"/>
      <c r="IUV345" s="35"/>
      <c r="IUW345" s="35"/>
      <c r="IUX345" s="35"/>
      <c r="IUY345" s="35"/>
      <c r="IUZ345" s="35"/>
      <c r="IVA345" s="35"/>
      <c r="IVB345" s="35"/>
      <c r="IVC345" s="35"/>
      <c r="IVD345" s="35"/>
      <c r="IVE345" s="35"/>
      <c r="IVF345" s="35"/>
      <c r="IVG345" s="35"/>
      <c r="IVH345" s="35"/>
      <c r="IVI345" s="35"/>
      <c r="IVJ345" s="35"/>
      <c r="IVK345" s="35"/>
      <c r="IVL345" s="35"/>
      <c r="IVM345" s="35"/>
      <c r="IVN345" s="35"/>
      <c r="IVO345" s="35"/>
      <c r="IVP345" s="35"/>
      <c r="IVQ345" s="35"/>
      <c r="IVR345" s="35"/>
      <c r="IVS345" s="35"/>
      <c r="IVT345" s="35"/>
      <c r="IVU345" s="35"/>
      <c r="IVV345" s="35"/>
      <c r="IVW345" s="35"/>
      <c r="IVX345" s="35"/>
      <c r="IVY345" s="35"/>
      <c r="IVZ345" s="35"/>
      <c r="IWA345" s="35"/>
      <c r="IWB345" s="35"/>
      <c r="IWC345" s="35"/>
      <c r="IWD345" s="35"/>
      <c r="IWE345" s="35"/>
      <c r="IWF345" s="35"/>
      <c r="IWG345" s="35"/>
      <c r="IWH345" s="35"/>
      <c r="IWI345" s="35"/>
      <c r="IWJ345" s="35"/>
      <c r="IWK345" s="35"/>
      <c r="IWL345" s="35"/>
      <c r="IWM345" s="35"/>
      <c r="IWN345" s="35"/>
      <c r="IWO345" s="35"/>
      <c r="IWP345" s="35"/>
      <c r="IWQ345" s="35"/>
      <c r="IWR345" s="35"/>
      <c r="IWS345" s="35"/>
      <c r="IWT345" s="35"/>
      <c r="IWU345" s="35"/>
      <c r="IWV345" s="35"/>
      <c r="IWW345" s="35"/>
      <c r="IWX345" s="35"/>
      <c r="IWY345" s="35"/>
      <c r="IWZ345" s="35"/>
      <c r="IXA345" s="35"/>
      <c r="IXB345" s="35"/>
      <c r="IXC345" s="35"/>
      <c r="IXD345" s="35"/>
      <c r="IXE345" s="35"/>
      <c r="IXF345" s="35"/>
      <c r="IXG345" s="35"/>
      <c r="IXH345" s="35"/>
      <c r="IXI345" s="35"/>
      <c r="IXJ345" s="35"/>
      <c r="IXK345" s="35"/>
      <c r="IXL345" s="35"/>
      <c r="IXM345" s="35"/>
      <c r="IXN345" s="35"/>
      <c r="IXO345" s="35"/>
      <c r="IXP345" s="35"/>
      <c r="IXQ345" s="35"/>
      <c r="IXR345" s="35"/>
      <c r="IXS345" s="35"/>
      <c r="IXT345" s="35"/>
      <c r="IXU345" s="35"/>
      <c r="IXV345" s="35"/>
      <c r="IXW345" s="35"/>
      <c r="IXX345" s="35"/>
      <c r="IXY345" s="35"/>
      <c r="IXZ345" s="35"/>
      <c r="IYA345" s="35"/>
      <c r="IYB345" s="35"/>
      <c r="IYC345" s="35"/>
      <c r="IYD345" s="35"/>
      <c r="IYE345" s="35"/>
      <c r="IYF345" s="35"/>
      <c r="IYG345" s="35"/>
      <c r="IYH345" s="35"/>
      <c r="IYI345" s="35"/>
      <c r="IYJ345" s="35"/>
      <c r="IYK345" s="35"/>
      <c r="IYL345" s="35"/>
      <c r="IYM345" s="35"/>
      <c r="IYN345" s="35"/>
      <c r="IYO345" s="35"/>
      <c r="IYP345" s="35"/>
      <c r="IYQ345" s="35"/>
      <c r="IYR345" s="35"/>
      <c r="IYS345" s="35"/>
      <c r="IYT345" s="35"/>
      <c r="IYU345" s="35"/>
      <c r="IYV345" s="35"/>
      <c r="IYW345" s="35"/>
      <c r="IYX345" s="35"/>
      <c r="IYY345" s="35"/>
      <c r="IYZ345" s="35"/>
      <c r="IZA345" s="35"/>
      <c r="IZB345" s="35"/>
      <c r="IZC345" s="35"/>
      <c r="IZD345" s="35"/>
      <c r="IZE345" s="35"/>
      <c r="IZF345" s="35"/>
      <c r="IZG345" s="35"/>
      <c r="IZH345" s="35"/>
      <c r="IZI345" s="35"/>
      <c r="IZJ345" s="35"/>
      <c r="IZK345" s="35"/>
      <c r="IZL345" s="35"/>
      <c r="IZM345" s="35"/>
      <c r="IZN345" s="35"/>
      <c r="IZO345" s="35"/>
      <c r="IZP345" s="35"/>
      <c r="IZQ345" s="35"/>
      <c r="IZR345" s="35"/>
      <c r="IZS345" s="35"/>
      <c r="IZT345" s="35"/>
      <c r="IZU345" s="35"/>
      <c r="IZV345" s="35"/>
      <c r="IZW345" s="35"/>
      <c r="IZX345" s="35"/>
      <c r="IZY345" s="35"/>
      <c r="IZZ345" s="35"/>
      <c r="JAA345" s="35"/>
      <c r="JAB345" s="35"/>
      <c r="JAC345" s="35"/>
      <c r="JAD345" s="35"/>
      <c r="JAE345" s="35"/>
      <c r="JAF345" s="35"/>
      <c r="JAG345" s="35"/>
      <c r="JAH345" s="35"/>
      <c r="JAI345" s="35"/>
      <c r="JAJ345" s="35"/>
      <c r="JAK345" s="35"/>
      <c r="JAL345" s="35"/>
      <c r="JAM345" s="35"/>
      <c r="JAN345" s="35"/>
      <c r="JAO345" s="35"/>
      <c r="JAP345" s="35"/>
      <c r="JAQ345" s="35"/>
      <c r="JAR345" s="35"/>
      <c r="JAS345" s="35"/>
      <c r="JAT345" s="35"/>
      <c r="JAU345" s="35"/>
      <c r="JAV345" s="35"/>
      <c r="JAW345" s="35"/>
      <c r="JAX345" s="35"/>
      <c r="JAY345" s="35"/>
      <c r="JAZ345" s="35"/>
      <c r="JBA345" s="35"/>
      <c r="JBB345" s="35"/>
      <c r="JBC345" s="35"/>
      <c r="JBD345" s="35"/>
      <c r="JBE345" s="35"/>
      <c r="JBF345" s="35"/>
      <c r="JBG345" s="35"/>
      <c r="JBH345" s="35"/>
      <c r="JBI345" s="35"/>
      <c r="JBJ345" s="35"/>
      <c r="JBK345" s="35"/>
      <c r="JBL345" s="35"/>
      <c r="JBM345" s="35"/>
      <c r="JBN345" s="35"/>
      <c r="JBO345" s="35"/>
      <c r="JBP345" s="35"/>
      <c r="JBQ345" s="35"/>
      <c r="JBR345" s="35"/>
      <c r="JBS345" s="35"/>
      <c r="JBT345" s="35"/>
      <c r="JBU345" s="35"/>
      <c r="JBV345" s="35"/>
      <c r="JBW345" s="35"/>
      <c r="JBX345" s="35"/>
      <c r="JBY345" s="35"/>
      <c r="JBZ345" s="35"/>
      <c r="JCA345" s="35"/>
      <c r="JCB345" s="35"/>
      <c r="JCC345" s="35"/>
      <c r="JCD345" s="35"/>
      <c r="JCE345" s="35"/>
      <c r="JCF345" s="35"/>
      <c r="JCG345" s="35"/>
      <c r="JCH345" s="35"/>
      <c r="JCI345" s="35"/>
      <c r="JCJ345" s="35"/>
      <c r="JCK345" s="35"/>
      <c r="JCL345" s="35"/>
      <c r="JCM345" s="35"/>
      <c r="JCN345" s="35"/>
      <c r="JCO345" s="35"/>
      <c r="JCP345" s="35"/>
      <c r="JCQ345" s="35"/>
      <c r="JCR345" s="35"/>
      <c r="JCS345" s="35"/>
      <c r="JCT345" s="35"/>
      <c r="JCU345" s="35"/>
      <c r="JCV345" s="35"/>
      <c r="JCW345" s="35"/>
      <c r="JCX345" s="35"/>
      <c r="JCY345" s="35"/>
      <c r="JCZ345" s="35"/>
      <c r="JDA345" s="35"/>
      <c r="JDB345" s="35"/>
      <c r="JDC345" s="35"/>
      <c r="JDD345" s="35"/>
      <c r="JDE345" s="35"/>
      <c r="JDF345" s="35"/>
      <c r="JDG345" s="35"/>
      <c r="JDH345" s="35"/>
      <c r="JDI345" s="35"/>
      <c r="JDJ345" s="35"/>
      <c r="JDK345" s="35"/>
      <c r="JDL345" s="35"/>
      <c r="JDM345" s="35"/>
      <c r="JDN345" s="35"/>
      <c r="JDO345" s="35"/>
      <c r="JDP345" s="35"/>
      <c r="JDQ345" s="35"/>
      <c r="JDR345" s="35"/>
      <c r="JDS345" s="35"/>
      <c r="JDT345" s="35"/>
      <c r="JDU345" s="35"/>
      <c r="JDV345" s="35"/>
      <c r="JDW345" s="35"/>
      <c r="JDX345" s="35"/>
      <c r="JDY345" s="35"/>
      <c r="JDZ345" s="35"/>
      <c r="JEA345" s="35"/>
      <c r="JEB345" s="35"/>
      <c r="JEC345" s="35"/>
      <c r="JED345" s="35"/>
      <c r="JEE345" s="35"/>
      <c r="JEF345" s="35"/>
      <c r="JEG345" s="35"/>
      <c r="JEH345" s="35"/>
      <c r="JEI345" s="35"/>
      <c r="JEJ345" s="35"/>
      <c r="JEK345" s="35"/>
      <c r="JEL345" s="35"/>
      <c r="JEM345" s="35"/>
      <c r="JEN345" s="35"/>
      <c r="JEO345" s="35"/>
      <c r="JEP345" s="35"/>
      <c r="JEQ345" s="35"/>
      <c r="JER345" s="35"/>
      <c r="JES345" s="35"/>
      <c r="JET345" s="35"/>
      <c r="JEU345" s="35"/>
      <c r="JEV345" s="35"/>
      <c r="JEW345" s="35"/>
      <c r="JEX345" s="35"/>
      <c r="JEY345" s="35"/>
      <c r="JEZ345" s="35"/>
      <c r="JFA345" s="35"/>
      <c r="JFB345" s="35"/>
      <c r="JFC345" s="35"/>
      <c r="JFD345" s="35"/>
      <c r="JFE345" s="35"/>
      <c r="JFF345" s="35"/>
      <c r="JFG345" s="35"/>
      <c r="JFH345" s="35"/>
      <c r="JFI345" s="35"/>
      <c r="JFJ345" s="35"/>
      <c r="JFK345" s="35"/>
      <c r="JFL345" s="35"/>
      <c r="JFM345" s="35"/>
      <c r="JFN345" s="35"/>
      <c r="JFO345" s="35"/>
      <c r="JFP345" s="35"/>
      <c r="JFQ345" s="35"/>
      <c r="JFR345" s="35"/>
      <c r="JFS345" s="35"/>
      <c r="JFT345" s="35"/>
      <c r="JFU345" s="35"/>
      <c r="JFV345" s="35"/>
      <c r="JFW345" s="35"/>
      <c r="JFX345" s="35"/>
      <c r="JFY345" s="35"/>
      <c r="JFZ345" s="35"/>
      <c r="JGA345" s="35"/>
      <c r="JGB345" s="35"/>
      <c r="JGC345" s="35"/>
      <c r="JGD345" s="35"/>
      <c r="JGE345" s="35"/>
      <c r="JGF345" s="35"/>
      <c r="JGG345" s="35"/>
      <c r="JGH345" s="35"/>
      <c r="JGI345" s="35"/>
      <c r="JGJ345" s="35"/>
      <c r="JGK345" s="35"/>
      <c r="JGL345" s="35"/>
      <c r="JGM345" s="35"/>
      <c r="JGN345" s="35"/>
      <c r="JGO345" s="35"/>
      <c r="JGP345" s="35"/>
      <c r="JGQ345" s="35"/>
      <c r="JGR345" s="35"/>
      <c r="JGS345" s="35"/>
      <c r="JGT345" s="35"/>
      <c r="JGU345" s="35"/>
      <c r="JGV345" s="35"/>
      <c r="JGW345" s="35"/>
      <c r="JGX345" s="35"/>
      <c r="JGY345" s="35"/>
      <c r="JGZ345" s="35"/>
      <c r="JHA345" s="35"/>
      <c r="JHB345" s="35"/>
      <c r="JHC345" s="35"/>
      <c r="JHD345" s="35"/>
      <c r="JHE345" s="35"/>
      <c r="JHF345" s="35"/>
      <c r="JHG345" s="35"/>
      <c r="JHH345" s="35"/>
      <c r="JHI345" s="35"/>
      <c r="JHJ345" s="35"/>
      <c r="JHK345" s="35"/>
      <c r="JHL345" s="35"/>
      <c r="JHM345" s="35"/>
      <c r="JHN345" s="35"/>
      <c r="JHO345" s="35"/>
      <c r="JHP345" s="35"/>
      <c r="JHQ345" s="35"/>
      <c r="JHR345" s="35"/>
      <c r="JHS345" s="35"/>
      <c r="JHT345" s="35"/>
      <c r="JHU345" s="35"/>
      <c r="JHV345" s="35"/>
      <c r="JHW345" s="35"/>
      <c r="JHX345" s="35"/>
      <c r="JHY345" s="35"/>
      <c r="JHZ345" s="35"/>
      <c r="JIA345" s="35"/>
      <c r="JIB345" s="35"/>
      <c r="JIC345" s="35"/>
      <c r="JID345" s="35"/>
      <c r="JIE345" s="35"/>
      <c r="JIF345" s="35"/>
      <c r="JIG345" s="35"/>
      <c r="JIH345" s="35"/>
      <c r="JII345" s="35"/>
      <c r="JIJ345" s="35"/>
      <c r="JIK345" s="35"/>
      <c r="JIL345" s="35"/>
      <c r="JIM345" s="35"/>
      <c r="JIN345" s="35"/>
      <c r="JIO345" s="35"/>
      <c r="JIP345" s="35"/>
      <c r="JIQ345" s="35"/>
      <c r="JIR345" s="35"/>
      <c r="JIS345" s="35"/>
      <c r="JIT345" s="35"/>
      <c r="JIU345" s="35"/>
      <c r="JIV345" s="35"/>
      <c r="JIW345" s="35"/>
      <c r="JIX345" s="35"/>
      <c r="JIY345" s="35"/>
      <c r="JIZ345" s="35"/>
      <c r="JJA345" s="35"/>
      <c r="JJB345" s="35"/>
      <c r="JJC345" s="35"/>
      <c r="JJD345" s="35"/>
      <c r="JJE345" s="35"/>
      <c r="JJF345" s="35"/>
      <c r="JJG345" s="35"/>
      <c r="JJH345" s="35"/>
      <c r="JJI345" s="35"/>
      <c r="JJJ345" s="35"/>
      <c r="JJK345" s="35"/>
      <c r="JJL345" s="35"/>
      <c r="JJM345" s="35"/>
      <c r="JJN345" s="35"/>
      <c r="JJO345" s="35"/>
      <c r="JJP345" s="35"/>
      <c r="JJQ345" s="35"/>
      <c r="JJR345" s="35"/>
      <c r="JJS345" s="35"/>
      <c r="JJT345" s="35"/>
      <c r="JJU345" s="35"/>
      <c r="JJV345" s="35"/>
      <c r="JJW345" s="35"/>
      <c r="JJX345" s="35"/>
      <c r="JJY345" s="35"/>
      <c r="JJZ345" s="35"/>
      <c r="JKA345" s="35"/>
      <c r="JKB345" s="35"/>
      <c r="JKC345" s="35"/>
      <c r="JKD345" s="35"/>
      <c r="JKE345" s="35"/>
      <c r="JKF345" s="35"/>
      <c r="JKG345" s="35"/>
      <c r="JKH345" s="35"/>
      <c r="JKI345" s="35"/>
      <c r="JKJ345" s="35"/>
      <c r="JKK345" s="35"/>
      <c r="JKL345" s="35"/>
      <c r="JKM345" s="35"/>
      <c r="JKN345" s="35"/>
      <c r="JKO345" s="35"/>
      <c r="JKP345" s="35"/>
      <c r="JKQ345" s="35"/>
      <c r="JKR345" s="35"/>
      <c r="JKS345" s="35"/>
      <c r="JKT345" s="35"/>
      <c r="JKU345" s="35"/>
      <c r="JKV345" s="35"/>
      <c r="JKW345" s="35"/>
      <c r="JKX345" s="35"/>
      <c r="JKY345" s="35"/>
      <c r="JKZ345" s="35"/>
      <c r="JLA345" s="35"/>
      <c r="JLB345" s="35"/>
      <c r="JLC345" s="35"/>
      <c r="JLD345" s="35"/>
      <c r="JLE345" s="35"/>
      <c r="JLF345" s="35"/>
      <c r="JLG345" s="35"/>
      <c r="JLH345" s="35"/>
      <c r="JLI345" s="35"/>
      <c r="JLJ345" s="35"/>
      <c r="JLK345" s="35"/>
      <c r="JLL345" s="35"/>
      <c r="JLM345" s="35"/>
      <c r="JLN345" s="35"/>
      <c r="JLO345" s="35"/>
      <c r="JLP345" s="35"/>
      <c r="JLQ345" s="35"/>
      <c r="JLR345" s="35"/>
      <c r="JLS345" s="35"/>
      <c r="JLT345" s="35"/>
      <c r="JLU345" s="35"/>
      <c r="JLV345" s="35"/>
      <c r="JLW345" s="35"/>
      <c r="JLX345" s="35"/>
      <c r="JLY345" s="35"/>
      <c r="JLZ345" s="35"/>
      <c r="JMA345" s="35"/>
      <c r="JMB345" s="35"/>
      <c r="JMC345" s="35"/>
      <c r="JMD345" s="35"/>
      <c r="JME345" s="35"/>
      <c r="JMF345" s="35"/>
      <c r="JMG345" s="35"/>
      <c r="JMH345" s="35"/>
      <c r="JMI345" s="35"/>
      <c r="JMJ345" s="35"/>
      <c r="JMK345" s="35"/>
      <c r="JML345" s="35"/>
      <c r="JMM345" s="35"/>
      <c r="JMN345" s="35"/>
      <c r="JMO345" s="35"/>
      <c r="JMP345" s="35"/>
      <c r="JMQ345" s="35"/>
      <c r="JMR345" s="35"/>
      <c r="JMS345" s="35"/>
      <c r="JMT345" s="35"/>
      <c r="JMU345" s="35"/>
      <c r="JMV345" s="35"/>
      <c r="JMW345" s="35"/>
      <c r="JMX345" s="35"/>
      <c r="JMY345" s="35"/>
      <c r="JMZ345" s="35"/>
      <c r="JNA345" s="35"/>
      <c r="JNB345" s="35"/>
      <c r="JNC345" s="35"/>
      <c r="JND345" s="35"/>
      <c r="JNE345" s="35"/>
      <c r="JNF345" s="35"/>
      <c r="JNG345" s="35"/>
      <c r="JNH345" s="35"/>
      <c r="JNI345" s="35"/>
      <c r="JNJ345" s="35"/>
      <c r="JNK345" s="35"/>
      <c r="JNL345" s="35"/>
      <c r="JNM345" s="35"/>
      <c r="JNN345" s="35"/>
      <c r="JNO345" s="35"/>
      <c r="JNP345" s="35"/>
      <c r="JNQ345" s="35"/>
      <c r="JNR345" s="35"/>
      <c r="JNS345" s="35"/>
      <c r="JNT345" s="35"/>
      <c r="JNU345" s="35"/>
      <c r="JNV345" s="35"/>
      <c r="JNW345" s="35"/>
      <c r="JNX345" s="35"/>
      <c r="JNY345" s="35"/>
      <c r="JNZ345" s="35"/>
      <c r="JOA345" s="35"/>
      <c r="JOB345" s="35"/>
      <c r="JOC345" s="35"/>
      <c r="JOD345" s="35"/>
      <c r="JOE345" s="35"/>
      <c r="JOF345" s="35"/>
      <c r="JOG345" s="35"/>
      <c r="JOH345" s="35"/>
      <c r="JOI345" s="35"/>
      <c r="JOJ345" s="35"/>
      <c r="JOK345" s="35"/>
      <c r="JOL345" s="35"/>
      <c r="JOM345" s="35"/>
      <c r="JON345" s="35"/>
      <c r="JOO345" s="35"/>
      <c r="JOP345" s="35"/>
      <c r="JOQ345" s="35"/>
      <c r="JOR345" s="35"/>
      <c r="JOS345" s="35"/>
      <c r="JOT345" s="35"/>
      <c r="JOU345" s="35"/>
      <c r="JOV345" s="35"/>
      <c r="JOW345" s="35"/>
      <c r="JOX345" s="35"/>
      <c r="JOY345" s="35"/>
      <c r="JOZ345" s="35"/>
      <c r="JPA345" s="35"/>
      <c r="JPB345" s="35"/>
      <c r="JPC345" s="35"/>
      <c r="JPD345" s="35"/>
      <c r="JPE345" s="35"/>
      <c r="JPF345" s="35"/>
      <c r="JPG345" s="35"/>
      <c r="JPH345" s="35"/>
      <c r="JPI345" s="35"/>
      <c r="JPJ345" s="35"/>
      <c r="JPK345" s="35"/>
      <c r="JPL345" s="35"/>
      <c r="JPM345" s="35"/>
      <c r="JPN345" s="35"/>
      <c r="JPO345" s="35"/>
      <c r="JPP345" s="35"/>
      <c r="JPQ345" s="35"/>
      <c r="JPR345" s="35"/>
      <c r="JPS345" s="35"/>
      <c r="JPT345" s="35"/>
      <c r="JPU345" s="35"/>
      <c r="JPV345" s="35"/>
      <c r="JPW345" s="35"/>
      <c r="JPX345" s="35"/>
      <c r="JPY345" s="35"/>
      <c r="JPZ345" s="35"/>
      <c r="JQA345" s="35"/>
      <c r="JQB345" s="35"/>
      <c r="JQC345" s="35"/>
      <c r="JQD345" s="35"/>
      <c r="JQE345" s="35"/>
      <c r="JQF345" s="35"/>
      <c r="JQG345" s="35"/>
      <c r="JQH345" s="35"/>
      <c r="JQI345" s="35"/>
      <c r="JQJ345" s="35"/>
      <c r="JQK345" s="35"/>
      <c r="JQL345" s="35"/>
      <c r="JQM345" s="35"/>
      <c r="JQN345" s="35"/>
      <c r="JQO345" s="35"/>
      <c r="JQP345" s="35"/>
      <c r="JQQ345" s="35"/>
      <c r="JQR345" s="35"/>
      <c r="JQS345" s="35"/>
      <c r="JQT345" s="35"/>
      <c r="JQU345" s="35"/>
      <c r="JQV345" s="35"/>
      <c r="JQW345" s="35"/>
      <c r="JQX345" s="35"/>
      <c r="JQY345" s="35"/>
      <c r="JQZ345" s="35"/>
      <c r="JRA345" s="35"/>
      <c r="JRB345" s="35"/>
      <c r="JRC345" s="35"/>
      <c r="JRD345" s="35"/>
      <c r="JRE345" s="35"/>
      <c r="JRF345" s="35"/>
      <c r="JRG345" s="35"/>
      <c r="JRH345" s="35"/>
      <c r="JRI345" s="35"/>
      <c r="JRJ345" s="35"/>
      <c r="JRK345" s="35"/>
      <c r="JRL345" s="35"/>
      <c r="JRM345" s="35"/>
      <c r="JRN345" s="35"/>
      <c r="JRO345" s="35"/>
      <c r="JRP345" s="35"/>
      <c r="JRQ345" s="35"/>
      <c r="JRR345" s="35"/>
      <c r="JRS345" s="35"/>
      <c r="JRT345" s="35"/>
      <c r="JRU345" s="35"/>
      <c r="JRV345" s="35"/>
      <c r="JRW345" s="35"/>
      <c r="JRX345" s="35"/>
      <c r="JRY345" s="35"/>
      <c r="JRZ345" s="35"/>
      <c r="JSA345" s="35"/>
      <c r="JSB345" s="35"/>
      <c r="JSC345" s="35"/>
      <c r="JSD345" s="35"/>
      <c r="JSE345" s="35"/>
      <c r="JSF345" s="35"/>
      <c r="JSG345" s="35"/>
      <c r="JSH345" s="35"/>
      <c r="JSI345" s="35"/>
      <c r="JSJ345" s="35"/>
      <c r="JSK345" s="35"/>
      <c r="JSL345" s="35"/>
      <c r="JSM345" s="35"/>
      <c r="JSN345" s="35"/>
      <c r="JSO345" s="35"/>
      <c r="JSP345" s="35"/>
      <c r="JSQ345" s="35"/>
      <c r="JSR345" s="35"/>
      <c r="JSS345" s="35"/>
      <c r="JST345" s="35"/>
      <c r="JSU345" s="35"/>
      <c r="JSV345" s="35"/>
      <c r="JSW345" s="35"/>
      <c r="JSX345" s="35"/>
      <c r="JSY345" s="35"/>
      <c r="JSZ345" s="35"/>
      <c r="JTA345" s="35"/>
      <c r="JTB345" s="35"/>
      <c r="JTC345" s="35"/>
      <c r="JTD345" s="35"/>
      <c r="JTE345" s="35"/>
      <c r="JTF345" s="35"/>
      <c r="JTG345" s="35"/>
      <c r="JTH345" s="35"/>
      <c r="JTI345" s="35"/>
      <c r="JTJ345" s="35"/>
      <c r="JTK345" s="35"/>
      <c r="JTL345" s="35"/>
      <c r="JTM345" s="35"/>
      <c r="JTN345" s="35"/>
      <c r="JTO345" s="35"/>
      <c r="JTP345" s="35"/>
      <c r="JTQ345" s="35"/>
      <c r="JTR345" s="35"/>
      <c r="JTS345" s="35"/>
      <c r="JTT345" s="35"/>
      <c r="JTU345" s="35"/>
      <c r="JTV345" s="35"/>
      <c r="JTW345" s="35"/>
      <c r="JTX345" s="35"/>
      <c r="JTY345" s="35"/>
      <c r="JTZ345" s="35"/>
      <c r="JUA345" s="35"/>
      <c r="JUB345" s="35"/>
      <c r="JUC345" s="35"/>
      <c r="JUD345" s="35"/>
      <c r="JUE345" s="35"/>
      <c r="JUF345" s="35"/>
      <c r="JUG345" s="35"/>
      <c r="JUH345" s="35"/>
      <c r="JUI345" s="35"/>
      <c r="JUJ345" s="35"/>
      <c r="JUK345" s="35"/>
      <c r="JUL345" s="35"/>
      <c r="JUM345" s="35"/>
      <c r="JUN345" s="35"/>
      <c r="JUO345" s="35"/>
      <c r="JUP345" s="35"/>
      <c r="JUQ345" s="35"/>
      <c r="JUR345" s="35"/>
      <c r="JUS345" s="35"/>
      <c r="JUT345" s="35"/>
      <c r="JUU345" s="35"/>
      <c r="JUV345" s="35"/>
      <c r="JUW345" s="35"/>
      <c r="JUX345" s="35"/>
      <c r="JUY345" s="35"/>
      <c r="JUZ345" s="35"/>
      <c r="JVA345" s="35"/>
      <c r="JVB345" s="35"/>
      <c r="JVC345" s="35"/>
      <c r="JVD345" s="35"/>
      <c r="JVE345" s="35"/>
      <c r="JVF345" s="35"/>
      <c r="JVG345" s="35"/>
      <c r="JVH345" s="35"/>
      <c r="JVI345" s="35"/>
      <c r="JVJ345" s="35"/>
      <c r="JVK345" s="35"/>
      <c r="JVL345" s="35"/>
      <c r="JVM345" s="35"/>
      <c r="JVN345" s="35"/>
      <c r="JVO345" s="35"/>
      <c r="JVP345" s="35"/>
      <c r="JVQ345" s="35"/>
      <c r="JVR345" s="35"/>
      <c r="JVS345" s="35"/>
      <c r="JVT345" s="35"/>
      <c r="JVU345" s="35"/>
      <c r="JVV345" s="35"/>
      <c r="JVW345" s="35"/>
      <c r="JVX345" s="35"/>
      <c r="JVY345" s="35"/>
      <c r="JVZ345" s="35"/>
      <c r="JWA345" s="35"/>
      <c r="JWB345" s="35"/>
      <c r="JWC345" s="35"/>
      <c r="JWD345" s="35"/>
      <c r="JWE345" s="35"/>
      <c r="JWF345" s="35"/>
      <c r="JWG345" s="35"/>
      <c r="JWH345" s="35"/>
      <c r="JWI345" s="35"/>
      <c r="JWJ345" s="35"/>
      <c r="JWK345" s="35"/>
      <c r="JWL345" s="35"/>
      <c r="JWM345" s="35"/>
      <c r="JWN345" s="35"/>
      <c r="JWO345" s="35"/>
      <c r="JWP345" s="35"/>
      <c r="JWQ345" s="35"/>
      <c r="JWR345" s="35"/>
      <c r="JWS345" s="35"/>
      <c r="JWT345" s="35"/>
      <c r="JWU345" s="35"/>
      <c r="JWV345" s="35"/>
      <c r="JWW345" s="35"/>
      <c r="JWX345" s="35"/>
      <c r="JWY345" s="35"/>
      <c r="JWZ345" s="35"/>
      <c r="JXA345" s="35"/>
      <c r="JXB345" s="35"/>
      <c r="JXC345" s="35"/>
      <c r="JXD345" s="35"/>
      <c r="JXE345" s="35"/>
      <c r="JXF345" s="35"/>
      <c r="JXG345" s="35"/>
      <c r="JXH345" s="35"/>
      <c r="JXI345" s="35"/>
      <c r="JXJ345" s="35"/>
      <c r="JXK345" s="35"/>
      <c r="JXL345" s="35"/>
      <c r="JXM345" s="35"/>
      <c r="JXN345" s="35"/>
      <c r="JXO345" s="35"/>
      <c r="JXP345" s="35"/>
      <c r="JXQ345" s="35"/>
      <c r="JXR345" s="35"/>
      <c r="JXS345" s="35"/>
      <c r="JXT345" s="35"/>
      <c r="JXU345" s="35"/>
      <c r="JXV345" s="35"/>
      <c r="JXW345" s="35"/>
      <c r="JXX345" s="35"/>
      <c r="JXY345" s="35"/>
      <c r="JXZ345" s="35"/>
      <c r="JYA345" s="35"/>
      <c r="JYB345" s="35"/>
      <c r="JYC345" s="35"/>
      <c r="JYD345" s="35"/>
      <c r="JYE345" s="35"/>
      <c r="JYF345" s="35"/>
      <c r="JYG345" s="35"/>
      <c r="JYH345" s="35"/>
      <c r="JYI345" s="35"/>
      <c r="JYJ345" s="35"/>
      <c r="JYK345" s="35"/>
      <c r="JYL345" s="35"/>
      <c r="JYM345" s="35"/>
      <c r="JYN345" s="35"/>
      <c r="JYO345" s="35"/>
      <c r="JYP345" s="35"/>
      <c r="JYQ345" s="35"/>
      <c r="JYR345" s="35"/>
      <c r="JYS345" s="35"/>
      <c r="JYT345" s="35"/>
      <c r="JYU345" s="35"/>
      <c r="JYV345" s="35"/>
      <c r="JYW345" s="35"/>
      <c r="JYX345" s="35"/>
      <c r="JYY345" s="35"/>
      <c r="JYZ345" s="35"/>
      <c r="JZA345" s="35"/>
      <c r="JZB345" s="35"/>
      <c r="JZC345" s="35"/>
      <c r="JZD345" s="35"/>
      <c r="JZE345" s="35"/>
      <c r="JZF345" s="35"/>
      <c r="JZG345" s="35"/>
      <c r="JZH345" s="35"/>
      <c r="JZI345" s="35"/>
      <c r="JZJ345" s="35"/>
      <c r="JZK345" s="35"/>
      <c r="JZL345" s="35"/>
      <c r="JZM345" s="35"/>
      <c r="JZN345" s="35"/>
      <c r="JZO345" s="35"/>
      <c r="JZP345" s="35"/>
      <c r="JZQ345" s="35"/>
      <c r="JZR345" s="35"/>
      <c r="JZS345" s="35"/>
      <c r="JZT345" s="35"/>
      <c r="JZU345" s="35"/>
      <c r="JZV345" s="35"/>
      <c r="JZW345" s="35"/>
      <c r="JZX345" s="35"/>
      <c r="JZY345" s="35"/>
      <c r="JZZ345" s="35"/>
      <c r="KAA345" s="35"/>
      <c r="KAB345" s="35"/>
      <c r="KAC345" s="35"/>
      <c r="KAD345" s="35"/>
      <c r="KAE345" s="35"/>
      <c r="KAF345" s="35"/>
      <c r="KAG345" s="35"/>
      <c r="KAH345" s="35"/>
      <c r="KAI345" s="35"/>
      <c r="KAJ345" s="35"/>
      <c r="KAK345" s="35"/>
      <c r="KAL345" s="35"/>
      <c r="KAM345" s="35"/>
      <c r="KAN345" s="35"/>
      <c r="KAO345" s="35"/>
      <c r="KAP345" s="35"/>
      <c r="KAQ345" s="35"/>
      <c r="KAR345" s="35"/>
      <c r="KAS345" s="35"/>
      <c r="KAT345" s="35"/>
      <c r="KAU345" s="35"/>
      <c r="KAV345" s="35"/>
      <c r="KAW345" s="35"/>
      <c r="KAX345" s="35"/>
      <c r="KAY345" s="35"/>
      <c r="KAZ345" s="35"/>
      <c r="KBA345" s="35"/>
      <c r="KBB345" s="35"/>
      <c r="KBC345" s="35"/>
      <c r="KBD345" s="35"/>
      <c r="KBE345" s="35"/>
      <c r="KBF345" s="35"/>
      <c r="KBG345" s="35"/>
      <c r="KBH345" s="35"/>
      <c r="KBI345" s="35"/>
      <c r="KBJ345" s="35"/>
      <c r="KBK345" s="35"/>
      <c r="KBL345" s="35"/>
      <c r="KBM345" s="35"/>
      <c r="KBN345" s="35"/>
      <c r="KBO345" s="35"/>
      <c r="KBP345" s="35"/>
      <c r="KBQ345" s="35"/>
      <c r="KBR345" s="35"/>
      <c r="KBS345" s="35"/>
      <c r="KBT345" s="35"/>
      <c r="KBU345" s="35"/>
      <c r="KBV345" s="35"/>
      <c r="KBW345" s="35"/>
      <c r="KBX345" s="35"/>
      <c r="KBY345" s="35"/>
      <c r="KBZ345" s="35"/>
      <c r="KCA345" s="35"/>
      <c r="KCB345" s="35"/>
      <c r="KCC345" s="35"/>
      <c r="KCD345" s="35"/>
      <c r="KCE345" s="35"/>
      <c r="KCF345" s="35"/>
      <c r="KCG345" s="35"/>
      <c r="KCH345" s="35"/>
      <c r="KCI345" s="35"/>
      <c r="KCJ345" s="35"/>
      <c r="KCK345" s="35"/>
      <c r="KCL345" s="35"/>
      <c r="KCM345" s="35"/>
      <c r="KCN345" s="35"/>
      <c r="KCO345" s="35"/>
      <c r="KCP345" s="35"/>
      <c r="KCQ345" s="35"/>
      <c r="KCR345" s="35"/>
      <c r="KCS345" s="35"/>
      <c r="KCT345" s="35"/>
      <c r="KCU345" s="35"/>
      <c r="KCV345" s="35"/>
      <c r="KCW345" s="35"/>
      <c r="KCX345" s="35"/>
      <c r="KCY345" s="35"/>
      <c r="KCZ345" s="35"/>
      <c r="KDA345" s="35"/>
      <c r="KDB345" s="35"/>
      <c r="KDC345" s="35"/>
      <c r="KDD345" s="35"/>
      <c r="KDE345" s="35"/>
      <c r="KDF345" s="35"/>
      <c r="KDG345" s="35"/>
      <c r="KDH345" s="35"/>
      <c r="KDI345" s="35"/>
      <c r="KDJ345" s="35"/>
      <c r="KDK345" s="35"/>
      <c r="KDL345" s="35"/>
      <c r="KDM345" s="35"/>
      <c r="KDN345" s="35"/>
      <c r="KDO345" s="35"/>
      <c r="KDP345" s="35"/>
      <c r="KDQ345" s="35"/>
      <c r="KDR345" s="35"/>
      <c r="KDS345" s="35"/>
      <c r="KDT345" s="35"/>
      <c r="KDU345" s="35"/>
      <c r="KDV345" s="35"/>
      <c r="KDW345" s="35"/>
      <c r="KDX345" s="35"/>
      <c r="KDY345" s="35"/>
      <c r="KDZ345" s="35"/>
      <c r="KEA345" s="35"/>
      <c r="KEB345" s="35"/>
      <c r="KEC345" s="35"/>
      <c r="KED345" s="35"/>
      <c r="KEE345" s="35"/>
      <c r="KEF345" s="35"/>
      <c r="KEG345" s="35"/>
      <c r="KEH345" s="35"/>
      <c r="KEI345" s="35"/>
      <c r="KEJ345" s="35"/>
      <c r="KEK345" s="35"/>
      <c r="KEL345" s="35"/>
      <c r="KEM345" s="35"/>
      <c r="KEN345" s="35"/>
      <c r="KEO345" s="35"/>
      <c r="KEP345" s="35"/>
      <c r="KEQ345" s="35"/>
      <c r="KER345" s="35"/>
      <c r="KES345" s="35"/>
      <c r="KET345" s="35"/>
      <c r="KEU345" s="35"/>
      <c r="KEV345" s="35"/>
      <c r="KEW345" s="35"/>
      <c r="KEX345" s="35"/>
      <c r="KEY345" s="35"/>
      <c r="KEZ345" s="35"/>
      <c r="KFA345" s="35"/>
      <c r="KFB345" s="35"/>
      <c r="KFC345" s="35"/>
      <c r="KFD345" s="35"/>
      <c r="KFE345" s="35"/>
      <c r="KFF345" s="35"/>
      <c r="KFG345" s="35"/>
      <c r="KFH345" s="35"/>
      <c r="KFI345" s="35"/>
      <c r="KFJ345" s="35"/>
      <c r="KFK345" s="35"/>
      <c r="KFL345" s="35"/>
      <c r="KFM345" s="35"/>
      <c r="KFN345" s="35"/>
      <c r="KFO345" s="35"/>
      <c r="KFP345" s="35"/>
      <c r="KFQ345" s="35"/>
      <c r="KFR345" s="35"/>
      <c r="KFS345" s="35"/>
      <c r="KFT345" s="35"/>
      <c r="KFU345" s="35"/>
      <c r="KFV345" s="35"/>
      <c r="KFW345" s="35"/>
      <c r="KFX345" s="35"/>
      <c r="KFY345" s="35"/>
      <c r="KFZ345" s="35"/>
      <c r="KGA345" s="35"/>
      <c r="KGB345" s="35"/>
      <c r="KGC345" s="35"/>
      <c r="KGD345" s="35"/>
      <c r="KGE345" s="35"/>
      <c r="KGF345" s="35"/>
      <c r="KGG345" s="35"/>
      <c r="KGH345" s="35"/>
      <c r="KGI345" s="35"/>
      <c r="KGJ345" s="35"/>
      <c r="KGK345" s="35"/>
      <c r="KGL345" s="35"/>
      <c r="KGM345" s="35"/>
      <c r="KGN345" s="35"/>
      <c r="KGO345" s="35"/>
      <c r="KGP345" s="35"/>
      <c r="KGQ345" s="35"/>
      <c r="KGR345" s="35"/>
      <c r="KGS345" s="35"/>
      <c r="KGT345" s="35"/>
      <c r="KGU345" s="35"/>
      <c r="KGV345" s="35"/>
      <c r="KGW345" s="35"/>
      <c r="KGX345" s="35"/>
      <c r="KGY345" s="35"/>
      <c r="KGZ345" s="35"/>
      <c r="KHA345" s="35"/>
      <c r="KHB345" s="35"/>
      <c r="KHC345" s="35"/>
      <c r="KHD345" s="35"/>
      <c r="KHE345" s="35"/>
      <c r="KHF345" s="35"/>
      <c r="KHG345" s="35"/>
      <c r="KHH345" s="35"/>
      <c r="KHI345" s="35"/>
      <c r="KHJ345" s="35"/>
      <c r="KHK345" s="35"/>
      <c r="KHL345" s="35"/>
      <c r="KHM345" s="35"/>
      <c r="KHN345" s="35"/>
      <c r="KHO345" s="35"/>
      <c r="KHP345" s="35"/>
      <c r="KHQ345" s="35"/>
      <c r="KHR345" s="35"/>
      <c r="KHS345" s="35"/>
      <c r="KHT345" s="35"/>
      <c r="KHU345" s="35"/>
      <c r="KHV345" s="35"/>
      <c r="KHW345" s="35"/>
      <c r="KHX345" s="35"/>
      <c r="KHY345" s="35"/>
      <c r="KHZ345" s="35"/>
      <c r="KIA345" s="35"/>
      <c r="KIB345" s="35"/>
      <c r="KIC345" s="35"/>
      <c r="KID345" s="35"/>
      <c r="KIE345" s="35"/>
      <c r="KIF345" s="35"/>
      <c r="KIG345" s="35"/>
      <c r="KIH345" s="35"/>
      <c r="KII345" s="35"/>
      <c r="KIJ345" s="35"/>
      <c r="KIK345" s="35"/>
      <c r="KIL345" s="35"/>
      <c r="KIM345" s="35"/>
      <c r="KIN345" s="35"/>
      <c r="KIO345" s="35"/>
      <c r="KIP345" s="35"/>
      <c r="KIQ345" s="35"/>
      <c r="KIR345" s="35"/>
      <c r="KIS345" s="35"/>
      <c r="KIT345" s="35"/>
      <c r="KIU345" s="35"/>
      <c r="KIV345" s="35"/>
      <c r="KIW345" s="35"/>
      <c r="KIX345" s="35"/>
      <c r="KIY345" s="35"/>
      <c r="KIZ345" s="35"/>
      <c r="KJA345" s="35"/>
      <c r="KJB345" s="35"/>
      <c r="KJC345" s="35"/>
      <c r="KJD345" s="35"/>
      <c r="KJE345" s="35"/>
      <c r="KJF345" s="35"/>
      <c r="KJG345" s="35"/>
      <c r="KJH345" s="35"/>
      <c r="KJI345" s="35"/>
      <c r="KJJ345" s="35"/>
      <c r="KJK345" s="35"/>
      <c r="KJL345" s="35"/>
      <c r="KJM345" s="35"/>
      <c r="KJN345" s="35"/>
      <c r="KJO345" s="35"/>
      <c r="KJP345" s="35"/>
      <c r="KJQ345" s="35"/>
      <c r="KJR345" s="35"/>
      <c r="KJS345" s="35"/>
      <c r="KJT345" s="35"/>
      <c r="KJU345" s="35"/>
      <c r="KJV345" s="35"/>
      <c r="KJW345" s="35"/>
      <c r="KJX345" s="35"/>
      <c r="KJY345" s="35"/>
      <c r="KJZ345" s="35"/>
      <c r="KKA345" s="35"/>
      <c r="KKB345" s="35"/>
      <c r="KKC345" s="35"/>
      <c r="KKD345" s="35"/>
      <c r="KKE345" s="35"/>
      <c r="KKF345" s="35"/>
      <c r="KKG345" s="35"/>
      <c r="KKH345" s="35"/>
      <c r="KKI345" s="35"/>
      <c r="KKJ345" s="35"/>
      <c r="KKK345" s="35"/>
      <c r="KKL345" s="35"/>
      <c r="KKM345" s="35"/>
      <c r="KKN345" s="35"/>
      <c r="KKO345" s="35"/>
      <c r="KKP345" s="35"/>
      <c r="KKQ345" s="35"/>
      <c r="KKR345" s="35"/>
      <c r="KKS345" s="35"/>
      <c r="KKT345" s="35"/>
      <c r="KKU345" s="35"/>
      <c r="KKV345" s="35"/>
      <c r="KKW345" s="35"/>
      <c r="KKX345" s="35"/>
      <c r="KKY345" s="35"/>
      <c r="KKZ345" s="35"/>
      <c r="KLA345" s="35"/>
      <c r="KLB345" s="35"/>
      <c r="KLC345" s="35"/>
      <c r="KLD345" s="35"/>
      <c r="KLE345" s="35"/>
      <c r="KLF345" s="35"/>
      <c r="KLG345" s="35"/>
      <c r="KLH345" s="35"/>
      <c r="KLI345" s="35"/>
      <c r="KLJ345" s="35"/>
      <c r="KLK345" s="35"/>
      <c r="KLL345" s="35"/>
      <c r="KLM345" s="35"/>
      <c r="KLN345" s="35"/>
      <c r="KLO345" s="35"/>
      <c r="KLP345" s="35"/>
      <c r="KLQ345" s="35"/>
      <c r="KLR345" s="35"/>
      <c r="KLS345" s="35"/>
      <c r="KLT345" s="35"/>
      <c r="KLU345" s="35"/>
      <c r="KLV345" s="35"/>
      <c r="KLW345" s="35"/>
      <c r="KLX345" s="35"/>
      <c r="KLY345" s="35"/>
      <c r="KLZ345" s="35"/>
      <c r="KMA345" s="35"/>
      <c r="KMB345" s="35"/>
      <c r="KMC345" s="35"/>
      <c r="KMD345" s="35"/>
      <c r="KME345" s="35"/>
      <c r="KMF345" s="35"/>
      <c r="KMG345" s="35"/>
      <c r="KMH345" s="35"/>
      <c r="KMI345" s="35"/>
      <c r="KMJ345" s="35"/>
      <c r="KMK345" s="35"/>
      <c r="KML345" s="35"/>
      <c r="KMM345" s="35"/>
      <c r="KMN345" s="35"/>
      <c r="KMO345" s="35"/>
      <c r="KMP345" s="35"/>
      <c r="KMQ345" s="35"/>
      <c r="KMR345" s="35"/>
      <c r="KMS345" s="35"/>
      <c r="KMT345" s="35"/>
      <c r="KMU345" s="35"/>
      <c r="KMV345" s="35"/>
      <c r="KMW345" s="35"/>
      <c r="KMX345" s="35"/>
      <c r="KMY345" s="35"/>
      <c r="KMZ345" s="35"/>
      <c r="KNA345" s="35"/>
      <c r="KNB345" s="35"/>
      <c r="KNC345" s="35"/>
      <c r="KND345" s="35"/>
      <c r="KNE345" s="35"/>
      <c r="KNF345" s="35"/>
      <c r="KNG345" s="35"/>
      <c r="KNH345" s="35"/>
      <c r="KNI345" s="35"/>
      <c r="KNJ345" s="35"/>
      <c r="KNK345" s="35"/>
      <c r="KNL345" s="35"/>
      <c r="KNM345" s="35"/>
      <c r="KNN345" s="35"/>
      <c r="KNO345" s="35"/>
      <c r="KNP345" s="35"/>
      <c r="KNQ345" s="35"/>
      <c r="KNR345" s="35"/>
      <c r="KNS345" s="35"/>
      <c r="KNT345" s="35"/>
      <c r="KNU345" s="35"/>
      <c r="KNV345" s="35"/>
      <c r="KNW345" s="35"/>
      <c r="KNX345" s="35"/>
      <c r="KNY345" s="35"/>
      <c r="KNZ345" s="35"/>
      <c r="KOA345" s="35"/>
      <c r="KOB345" s="35"/>
      <c r="KOC345" s="35"/>
      <c r="KOD345" s="35"/>
      <c r="KOE345" s="35"/>
      <c r="KOF345" s="35"/>
      <c r="KOG345" s="35"/>
      <c r="KOH345" s="35"/>
      <c r="KOI345" s="35"/>
      <c r="KOJ345" s="35"/>
      <c r="KOK345" s="35"/>
      <c r="KOL345" s="35"/>
      <c r="KOM345" s="35"/>
      <c r="KON345" s="35"/>
      <c r="KOO345" s="35"/>
      <c r="KOP345" s="35"/>
      <c r="KOQ345" s="35"/>
      <c r="KOR345" s="35"/>
      <c r="KOS345" s="35"/>
      <c r="KOT345" s="35"/>
      <c r="KOU345" s="35"/>
      <c r="KOV345" s="35"/>
      <c r="KOW345" s="35"/>
      <c r="KOX345" s="35"/>
      <c r="KOY345" s="35"/>
      <c r="KOZ345" s="35"/>
      <c r="KPA345" s="35"/>
      <c r="KPB345" s="35"/>
      <c r="KPC345" s="35"/>
      <c r="KPD345" s="35"/>
      <c r="KPE345" s="35"/>
      <c r="KPF345" s="35"/>
      <c r="KPG345" s="35"/>
      <c r="KPH345" s="35"/>
      <c r="KPI345" s="35"/>
      <c r="KPJ345" s="35"/>
      <c r="KPK345" s="35"/>
      <c r="KPL345" s="35"/>
      <c r="KPM345" s="35"/>
      <c r="KPN345" s="35"/>
      <c r="KPO345" s="35"/>
      <c r="KPP345" s="35"/>
      <c r="KPQ345" s="35"/>
      <c r="KPR345" s="35"/>
      <c r="KPS345" s="35"/>
      <c r="KPT345" s="35"/>
      <c r="KPU345" s="35"/>
      <c r="KPV345" s="35"/>
      <c r="KPW345" s="35"/>
      <c r="KPX345" s="35"/>
      <c r="KPY345" s="35"/>
      <c r="KPZ345" s="35"/>
      <c r="KQA345" s="35"/>
      <c r="KQB345" s="35"/>
      <c r="KQC345" s="35"/>
      <c r="KQD345" s="35"/>
      <c r="KQE345" s="35"/>
      <c r="KQF345" s="35"/>
      <c r="KQG345" s="35"/>
      <c r="KQH345" s="35"/>
      <c r="KQI345" s="35"/>
      <c r="KQJ345" s="35"/>
      <c r="KQK345" s="35"/>
      <c r="KQL345" s="35"/>
      <c r="KQM345" s="35"/>
      <c r="KQN345" s="35"/>
      <c r="KQO345" s="35"/>
      <c r="KQP345" s="35"/>
      <c r="KQQ345" s="35"/>
      <c r="KQR345" s="35"/>
      <c r="KQS345" s="35"/>
      <c r="KQT345" s="35"/>
      <c r="KQU345" s="35"/>
      <c r="KQV345" s="35"/>
      <c r="KQW345" s="35"/>
      <c r="KQX345" s="35"/>
      <c r="KQY345" s="35"/>
      <c r="KQZ345" s="35"/>
      <c r="KRA345" s="35"/>
      <c r="KRB345" s="35"/>
      <c r="KRC345" s="35"/>
      <c r="KRD345" s="35"/>
      <c r="KRE345" s="35"/>
      <c r="KRF345" s="35"/>
      <c r="KRG345" s="35"/>
      <c r="KRH345" s="35"/>
      <c r="KRI345" s="35"/>
      <c r="KRJ345" s="35"/>
      <c r="KRK345" s="35"/>
      <c r="KRL345" s="35"/>
      <c r="KRM345" s="35"/>
      <c r="KRN345" s="35"/>
      <c r="KRO345" s="35"/>
      <c r="KRP345" s="35"/>
      <c r="KRQ345" s="35"/>
      <c r="KRR345" s="35"/>
      <c r="KRS345" s="35"/>
      <c r="KRT345" s="35"/>
      <c r="KRU345" s="35"/>
      <c r="KRV345" s="35"/>
      <c r="KRW345" s="35"/>
      <c r="KRX345" s="35"/>
      <c r="KRY345" s="35"/>
      <c r="KRZ345" s="35"/>
      <c r="KSA345" s="35"/>
      <c r="KSB345" s="35"/>
      <c r="KSC345" s="35"/>
      <c r="KSD345" s="35"/>
      <c r="KSE345" s="35"/>
      <c r="KSF345" s="35"/>
      <c r="KSG345" s="35"/>
      <c r="KSH345" s="35"/>
      <c r="KSI345" s="35"/>
      <c r="KSJ345" s="35"/>
      <c r="KSK345" s="35"/>
      <c r="KSL345" s="35"/>
      <c r="KSM345" s="35"/>
      <c r="KSN345" s="35"/>
      <c r="KSO345" s="35"/>
      <c r="KSP345" s="35"/>
      <c r="KSQ345" s="35"/>
      <c r="KSR345" s="35"/>
      <c r="KSS345" s="35"/>
      <c r="KST345" s="35"/>
      <c r="KSU345" s="35"/>
      <c r="KSV345" s="35"/>
      <c r="KSW345" s="35"/>
      <c r="KSX345" s="35"/>
      <c r="KSY345" s="35"/>
      <c r="KSZ345" s="35"/>
      <c r="KTA345" s="35"/>
      <c r="KTB345" s="35"/>
      <c r="KTC345" s="35"/>
      <c r="KTD345" s="35"/>
      <c r="KTE345" s="35"/>
      <c r="KTF345" s="35"/>
      <c r="KTG345" s="35"/>
      <c r="KTH345" s="35"/>
      <c r="KTI345" s="35"/>
      <c r="KTJ345" s="35"/>
      <c r="KTK345" s="35"/>
      <c r="KTL345" s="35"/>
      <c r="KTM345" s="35"/>
      <c r="KTN345" s="35"/>
      <c r="KTO345" s="35"/>
      <c r="KTP345" s="35"/>
      <c r="KTQ345" s="35"/>
      <c r="KTR345" s="35"/>
      <c r="KTS345" s="35"/>
      <c r="KTT345" s="35"/>
      <c r="KTU345" s="35"/>
      <c r="KTV345" s="35"/>
      <c r="KTW345" s="35"/>
      <c r="KTX345" s="35"/>
      <c r="KTY345" s="35"/>
      <c r="KTZ345" s="35"/>
      <c r="KUA345" s="35"/>
      <c r="KUB345" s="35"/>
      <c r="KUC345" s="35"/>
      <c r="KUD345" s="35"/>
      <c r="KUE345" s="35"/>
      <c r="KUF345" s="35"/>
      <c r="KUG345" s="35"/>
      <c r="KUH345" s="35"/>
      <c r="KUI345" s="35"/>
      <c r="KUJ345" s="35"/>
      <c r="KUK345" s="35"/>
      <c r="KUL345" s="35"/>
      <c r="KUM345" s="35"/>
      <c r="KUN345" s="35"/>
      <c r="KUO345" s="35"/>
      <c r="KUP345" s="35"/>
      <c r="KUQ345" s="35"/>
      <c r="KUR345" s="35"/>
      <c r="KUS345" s="35"/>
      <c r="KUT345" s="35"/>
      <c r="KUU345" s="35"/>
      <c r="KUV345" s="35"/>
      <c r="KUW345" s="35"/>
      <c r="KUX345" s="35"/>
      <c r="KUY345" s="35"/>
      <c r="KUZ345" s="35"/>
      <c r="KVA345" s="35"/>
      <c r="KVB345" s="35"/>
      <c r="KVC345" s="35"/>
      <c r="KVD345" s="35"/>
      <c r="KVE345" s="35"/>
      <c r="KVF345" s="35"/>
      <c r="KVG345" s="35"/>
      <c r="KVH345" s="35"/>
      <c r="KVI345" s="35"/>
      <c r="KVJ345" s="35"/>
      <c r="KVK345" s="35"/>
      <c r="KVL345" s="35"/>
      <c r="KVM345" s="35"/>
      <c r="KVN345" s="35"/>
      <c r="KVO345" s="35"/>
      <c r="KVP345" s="35"/>
      <c r="KVQ345" s="35"/>
      <c r="KVR345" s="35"/>
      <c r="KVS345" s="35"/>
      <c r="KVT345" s="35"/>
      <c r="KVU345" s="35"/>
      <c r="KVV345" s="35"/>
      <c r="KVW345" s="35"/>
      <c r="KVX345" s="35"/>
      <c r="KVY345" s="35"/>
      <c r="KVZ345" s="35"/>
      <c r="KWA345" s="35"/>
      <c r="KWB345" s="35"/>
      <c r="KWC345" s="35"/>
      <c r="KWD345" s="35"/>
      <c r="KWE345" s="35"/>
      <c r="KWF345" s="35"/>
      <c r="KWG345" s="35"/>
      <c r="KWH345" s="35"/>
      <c r="KWI345" s="35"/>
      <c r="KWJ345" s="35"/>
      <c r="KWK345" s="35"/>
      <c r="KWL345" s="35"/>
      <c r="KWM345" s="35"/>
      <c r="KWN345" s="35"/>
      <c r="KWO345" s="35"/>
      <c r="KWP345" s="35"/>
      <c r="KWQ345" s="35"/>
      <c r="KWR345" s="35"/>
      <c r="KWS345" s="35"/>
      <c r="KWT345" s="35"/>
      <c r="KWU345" s="35"/>
      <c r="KWV345" s="35"/>
      <c r="KWW345" s="35"/>
      <c r="KWX345" s="35"/>
      <c r="KWY345" s="35"/>
      <c r="KWZ345" s="35"/>
      <c r="KXA345" s="35"/>
      <c r="KXB345" s="35"/>
      <c r="KXC345" s="35"/>
      <c r="KXD345" s="35"/>
      <c r="KXE345" s="35"/>
      <c r="KXF345" s="35"/>
      <c r="KXG345" s="35"/>
      <c r="KXH345" s="35"/>
      <c r="KXI345" s="35"/>
      <c r="KXJ345" s="35"/>
      <c r="KXK345" s="35"/>
      <c r="KXL345" s="35"/>
      <c r="KXM345" s="35"/>
      <c r="KXN345" s="35"/>
      <c r="KXO345" s="35"/>
      <c r="KXP345" s="35"/>
      <c r="KXQ345" s="35"/>
      <c r="KXR345" s="35"/>
      <c r="KXS345" s="35"/>
      <c r="KXT345" s="35"/>
      <c r="KXU345" s="35"/>
      <c r="KXV345" s="35"/>
      <c r="KXW345" s="35"/>
      <c r="KXX345" s="35"/>
      <c r="KXY345" s="35"/>
      <c r="KXZ345" s="35"/>
      <c r="KYA345" s="35"/>
      <c r="KYB345" s="35"/>
      <c r="KYC345" s="35"/>
      <c r="KYD345" s="35"/>
      <c r="KYE345" s="35"/>
      <c r="KYF345" s="35"/>
      <c r="KYG345" s="35"/>
      <c r="KYH345" s="35"/>
      <c r="KYI345" s="35"/>
      <c r="KYJ345" s="35"/>
      <c r="KYK345" s="35"/>
      <c r="KYL345" s="35"/>
      <c r="KYM345" s="35"/>
      <c r="KYN345" s="35"/>
      <c r="KYO345" s="35"/>
      <c r="KYP345" s="35"/>
      <c r="KYQ345" s="35"/>
      <c r="KYR345" s="35"/>
      <c r="KYS345" s="35"/>
      <c r="KYT345" s="35"/>
      <c r="KYU345" s="35"/>
      <c r="KYV345" s="35"/>
      <c r="KYW345" s="35"/>
      <c r="KYX345" s="35"/>
      <c r="KYY345" s="35"/>
      <c r="KYZ345" s="35"/>
      <c r="KZA345" s="35"/>
      <c r="KZB345" s="35"/>
      <c r="KZC345" s="35"/>
      <c r="KZD345" s="35"/>
      <c r="KZE345" s="35"/>
      <c r="KZF345" s="35"/>
      <c r="KZG345" s="35"/>
      <c r="KZH345" s="35"/>
      <c r="KZI345" s="35"/>
      <c r="KZJ345" s="35"/>
      <c r="KZK345" s="35"/>
      <c r="KZL345" s="35"/>
      <c r="KZM345" s="35"/>
      <c r="KZN345" s="35"/>
      <c r="KZO345" s="35"/>
      <c r="KZP345" s="35"/>
      <c r="KZQ345" s="35"/>
      <c r="KZR345" s="35"/>
      <c r="KZS345" s="35"/>
      <c r="KZT345" s="35"/>
      <c r="KZU345" s="35"/>
      <c r="KZV345" s="35"/>
      <c r="KZW345" s="35"/>
      <c r="KZX345" s="35"/>
      <c r="KZY345" s="35"/>
      <c r="KZZ345" s="35"/>
      <c r="LAA345" s="35"/>
      <c r="LAB345" s="35"/>
      <c r="LAC345" s="35"/>
      <c r="LAD345" s="35"/>
      <c r="LAE345" s="35"/>
      <c r="LAF345" s="35"/>
      <c r="LAG345" s="35"/>
      <c r="LAH345" s="35"/>
      <c r="LAI345" s="35"/>
      <c r="LAJ345" s="35"/>
      <c r="LAK345" s="35"/>
      <c r="LAL345" s="35"/>
      <c r="LAM345" s="35"/>
      <c r="LAN345" s="35"/>
      <c r="LAO345" s="35"/>
      <c r="LAP345" s="35"/>
      <c r="LAQ345" s="35"/>
      <c r="LAR345" s="35"/>
      <c r="LAS345" s="35"/>
      <c r="LAT345" s="35"/>
      <c r="LAU345" s="35"/>
      <c r="LAV345" s="35"/>
      <c r="LAW345" s="35"/>
      <c r="LAX345" s="35"/>
      <c r="LAY345" s="35"/>
      <c r="LAZ345" s="35"/>
      <c r="LBA345" s="35"/>
      <c r="LBB345" s="35"/>
      <c r="LBC345" s="35"/>
      <c r="LBD345" s="35"/>
      <c r="LBE345" s="35"/>
      <c r="LBF345" s="35"/>
      <c r="LBG345" s="35"/>
      <c r="LBH345" s="35"/>
      <c r="LBI345" s="35"/>
      <c r="LBJ345" s="35"/>
      <c r="LBK345" s="35"/>
      <c r="LBL345" s="35"/>
      <c r="LBM345" s="35"/>
      <c r="LBN345" s="35"/>
      <c r="LBO345" s="35"/>
      <c r="LBP345" s="35"/>
      <c r="LBQ345" s="35"/>
      <c r="LBR345" s="35"/>
      <c r="LBS345" s="35"/>
      <c r="LBT345" s="35"/>
      <c r="LBU345" s="35"/>
      <c r="LBV345" s="35"/>
      <c r="LBW345" s="35"/>
      <c r="LBX345" s="35"/>
      <c r="LBY345" s="35"/>
      <c r="LBZ345" s="35"/>
      <c r="LCA345" s="35"/>
      <c r="LCB345" s="35"/>
      <c r="LCC345" s="35"/>
      <c r="LCD345" s="35"/>
      <c r="LCE345" s="35"/>
      <c r="LCF345" s="35"/>
      <c r="LCG345" s="35"/>
      <c r="LCH345" s="35"/>
      <c r="LCI345" s="35"/>
      <c r="LCJ345" s="35"/>
      <c r="LCK345" s="35"/>
      <c r="LCL345" s="35"/>
      <c r="LCM345" s="35"/>
      <c r="LCN345" s="35"/>
      <c r="LCO345" s="35"/>
      <c r="LCP345" s="35"/>
      <c r="LCQ345" s="35"/>
      <c r="LCR345" s="35"/>
      <c r="LCS345" s="35"/>
      <c r="LCT345" s="35"/>
      <c r="LCU345" s="35"/>
      <c r="LCV345" s="35"/>
      <c r="LCW345" s="35"/>
      <c r="LCX345" s="35"/>
      <c r="LCY345" s="35"/>
      <c r="LCZ345" s="35"/>
      <c r="LDA345" s="35"/>
      <c r="LDB345" s="35"/>
      <c r="LDC345" s="35"/>
      <c r="LDD345" s="35"/>
      <c r="LDE345" s="35"/>
      <c r="LDF345" s="35"/>
      <c r="LDG345" s="35"/>
      <c r="LDH345" s="35"/>
      <c r="LDI345" s="35"/>
      <c r="LDJ345" s="35"/>
      <c r="LDK345" s="35"/>
      <c r="LDL345" s="35"/>
      <c r="LDM345" s="35"/>
      <c r="LDN345" s="35"/>
      <c r="LDO345" s="35"/>
      <c r="LDP345" s="35"/>
      <c r="LDQ345" s="35"/>
      <c r="LDR345" s="35"/>
      <c r="LDS345" s="35"/>
      <c r="LDT345" s="35"/>
      <c r="LDU345" s="35"/>
      <c r="LDV345" s="35"/>
      <c r="LDW345" s="35"/>
      <c r="LDX345" s="35"/>
      <c r="LDY345" s="35"/>
      <c r="LDZ345" s="35"/>
      <c r="LEA345" s="35"/>
      <c r="LEB345" s="35"/>
      <c r="LEC345" s="35"/>
      <c r="LED345" s="35"/>
      <c r="LEE345" s="35"/>
      <c r="LEF345" s="35"/>
      <c r="LEG345" s="35"/>
      <c r="LEH345" s="35"/>
      <c r="LEI345" s="35"/>
      <c r="LEJ345" s="35"/>
      <c r="LEK345" s="35"/>
      <c r="LEL345" s="35"/>
      <c r="LEM345" s="35"/>
      <c r="LEN345" s="35"/>
      <c r="LEO345" s="35"/>
      <c r="LEP345" s="35"/>
      <c r="LEQ345" s="35"/>
      <c r="LER345" s="35"/>
      <c r="LES345" s="35"/>
      <c r="LET345" s="35"/>
      <c r="LEU345" s="35"/>
      <c r="LEV345" s="35"/>
      <c r="LEW345" s="35"/>
      <c r="LEX345" s="35"/>
      <c r="LEY345" s="35"/>
      <c r="LEZ345" s="35"/>
      <c r="LFA345" s="35"/>
      <c r="LFB345" s="35"/>
      <c r="LFC345" s="35"/>
      <c r="LFD345" s="35"/>
      <c r="LFE345" s="35"/>
      <c r="LFF345" s="35"/>
      <c r="LFG345" s="35"/>
      <c r="LFH345" s="35"/>
      <c r="LFI345" s="35"/>
      <c r="LFJ345" s="35"/>
      <c r="LFK345" s="35"/>
      <c r="LFL345" s="35"/>
      <c r="LFM345" s="35"/>
      <c r="LFN345" s="35"/>
      <c r="LFO345" s="35"/>
      <c r="LFP345" s="35"/>
      <c r="LFQ345" s="35"/>
      <c r="LFR345" s="35"/>
      <c r="LFS345" s="35"/>
      <c r="LFT345" s="35"/>
      <c r="LFU345" s="35"/>
      <c r="LFV345" s="35"/>
      <c r="LFW345" s="35"/>
      <c r="LFX345" s="35"/>
      <c r="LFY345" s="35"/>
      <c r="LFZ345" s="35"/>
      <c r="LGA345" s="35"/>
      <c r="LGB345" s="35"/>
      <c r="LGC345" s="35"/>
      <c r="LGD345" s="35"/>
      <c r="LGE345" s="35"/>
      <c r="LGF345" s="35"/>
      <c r="LGG345" s="35"/>
      <c r="LGH345" s="35"/>
      <c r="LGI345" s="35"/>
      <c r="LGJ345" s="35"/>
      <c r="LGK345" s="35"/>
      <c r="LGL345" s="35"/>
      <c r="LGM345" s="35"/>
      <c r="LGN345" s="35"/>
      <c r="LGO345" s="35"/>
      <c r="LGP345" s="35"/>
      <c r="LGQ345" s="35"/>
      <c r="LGR345" s="35"/>
      <c r="LGS345" s="35"/>
      <c r="LGT345" s="35"/>
      <c r="LGU345" s="35"/>
      <c r="LGV345" s="35"/>
      <c r="LGW345" s="35"/>
      <c r="LGX345" s="35"/>
      <c r="LGY345" s="35"/>
      <c r="LGZ345" s="35"/>
      <c r="LHA345" s="35"/>
      <c r="LHB345" s="35"/>
      <c r="LHC345" s="35"/>
      <c r="LHD345" s="35"/>
      <c r="LHE345" s="35"/>
      <c r="LHF345" s="35"/>
      <c r="LHG345" s="35"/>
      <c r="LHH345" s="35"/>
      <c r="LHI345" s="35"/>
      <c r="LHJ345" s="35"/>
      <c r="LHK345" s="35"/>
      <c r="LHL345" s="35"/>
      <c r="LHM345" s="35"/>
      <c r="LHN345" s="35"/>
      <c r="LHO345" s="35"/>
      <c r="LHP345" s="35"/>
      <c r="LHQ345" s="35"/>
      <c r="LHR345" s="35"/>
      <c r="LHS345" s="35"/>
      <c r="LHT345" s="35"/>
      <c r="LHU345" s="35"/>
      <c r="LHV345" s="35"/>
      <c r="LHW345" s="35"/>
      <c r="LHX345" s="35"/>
      <c r="LHY345" s="35"/>
      <c r="LHZ345" s="35"/>
      <c r="LIA345" s="35"/>
      <c r="LIB345" s="35"/>
      <c r="LIC345" s="35"/>
      <c r="LID345" s="35"/>
      <c r="LIE345" s="35"/>
      <c r="LIF345" s="35"/>
      <c r="LIG345" s="35"/>
      <c r="LIH345" s="35"/>
      <c r="LII345" s="35"/>
      <c r="LIJ345" s="35"/>
      <c r="LIK345" s="35"/>
      <c r="LIL345" s="35"/>
      <c r="LIM345" s="35"/>
      <c r="LIN345" s="35"/>
      <c r="LIO345" s="35"/>
      <c r="LIP345" s="35"/>
      <c r="LIQ345" s="35"/>
      <c r="LIR345" s="35"/>
      <c r="LIS345" s="35"/>
      <c r="LIT345" s="35"/>
      <c r="LIU345" s="35"/>
      <c r="LIV345" s="35"/>
      <c r="LIW345" s="35"/>
      <c r="LIX345" s="35"/>
      <c r="LIY345" s="35"/>
      <c r="LIZ345" s="35"/>
      <c r="LJA345" s="35"/>
      <c r="LJB345" s="35"/>
      <c r="LJC345" s="35"/>
      <c r="LJD345" s="35"/>
      <c r="LJE345" s="35"/>
      <c r="LJF345" s="35"/>
      <c r="LJG345" s="35"/>
      <c r="LJH345" s="35"/>
      <c r="LJI345" s="35"/>
      <c r="LJJ345" s="35"/>
      <c r="LJK345" s="35"/>
      <c r="LJL345" s="35"/>
      <c r="LJM345" s="35"/>
      <c r="LJN345" s="35"/>
      <c r="LJO345" s="35"/>
      <c r="LJP345" s="35"/>
      <c r="LJQ345" s="35"/>
      <c r="LJR345" s="35"/>
      <c r="LJS345" s="35"/>
      <c r="LJT345" s="35"/>
      <c r="LJU345" s="35"/>
      <c r="LJV345" s="35"/>
      <c r="LJW345" s="35"/>
      <c r="LJX345" s="35"/>
      <c r="LJY345" s="35"/>
      <c r="LJZ345" s="35"/>
      <c r="LKA345" s="35"/>
      <c r="LKB345" s="35"/>
      <c r="LKC345" s="35"/>
      <c r="LKD345" s="35"/>
      <c r="LKE345" s="35"/>
      <c r="LKF345" s="35"/>
      <c r="LKG345" s="35"/>
      <c r="LKH345" s="35"/>
      <c r="LKI345" s="35"/>
      <c r="LKJ345" s="35"/>
      <c r="LKK345" s="35"/>
      <c r="LKL345" s="35"/>
      <c r="LKM345" s="35"/>
      <c r="LKN345" s="35"/>
      <c r="LKO345" s="35"/>
      <c r="LKP345" s="35"/>
      <c r="LKQ345" s="35"/>
      <c r="LKR345" s="35"/>
      <c r="LKS345" s="35"/>
      <c r="LKT345" s="35"/>
      <c r="LKU345" s="35"/>
      <c r="LKV345" s="35"/>
      <c r="LKW345" s="35"/>
      <c r="LKX345" s="35"/>
      <c r="LKY345" s="35"/>
      <c r="LKZ345" s="35"/>
      <c r="LLA345" s="35"/>
      <c r="LLB345" s="35"/>
      <c r="LLC345" s="35"/>
      <c r="LLD345" s="35"/>
      <c r="LLE345" s="35"/>
      <c r="LLF345" s="35"/>
      <c r="LLG345" s="35"/>
      <c r="LLH345" s="35"/>
      <c r="LLI345" s="35"/>
      <c r="LLJ345" s="35"/>
      <c r="LLK345" s="35"/>
      <c r="LLL345" s="35"/>
      <c r="LLM345" s="35"/>
      <c r="LLN345" s="35"/>
      <c r="LLO345" s="35"/>
      <c r="LLP345" s="35"/>
      <c r="LLQ345" s="35"/>
      <c r="LLR345" s="35"/>
      <c r="LLS345" s="35"/>
      <c r="LLT345" s="35"/>
      <c r="LLU345" s="35"/>
      <c r="LLV345" s="35"/>
      <c r="LLW345" s="35"/>
      <c r="LLX345" s="35"/>
      <c r="LLY345" s="35"/>
      <c r="LLZ345" s="35"/>
      <c r="LMA345" s="35"/>
      <c r="LMB345" s="35"/>
      <c r="LMC345" s="35"/>
      <c r="LMD345" s="35"/>
      <c r="LME345" s="35"/>
      <c r="LMF345" s="35"/>
      <c r="LMG345" s="35"/>
      <c r="LMH345" s="35"/>
      <c r="LMI345" s="35"/>
      <c r="LMJ345" s="35"/>
      <c r="LMK345" s="35"/>
      <c r="LML345" s="35"/>
      <c r="LMM345" s="35"/>
      <c r="LMN345" s="35"/>
      <c r="LMO345" s="35"/>
      <c r="LMP345" s="35"/>
      <c r="LMQ345" s="35"/>
      <c r="LMR345" s="35"/>
      <c r="LMS345" s="35"/>
      <c r="LMT345" s="35"/>
      <c r="LMU345" s="35"/>
      <c r="LMV345" s="35"/>
      <c r="LMW345" s="35"/>
      <c r="LMX345" s="35"/>
      <c r="LMY345" s="35"/>
      <c r="LMZ345" s="35"/>
      <c r="LNA345" s="35"/>
      <c r="LNB345" s="35"/>
      <c r="LNC345" s="35"/>
      <c r="LND345" s="35"/>
      <c r="LNE345" s="35"/>
      <c r="LNF345" s="35"/>
      <c r="LNG345" s="35"/>
      <c r="LNH345" s="35"/>
      <c r="LNI345" s="35"/>
      <c r="LNJ345" s="35"/>
      <c r="LNK345" s="35"/>
      <c r="LNL345" s="35"/>
      <c r="LNM345" s="35"/>
      <c r="LNN345" s="35"/>
      <c r="LNO345" s="35"/>
      <c r="LNP345" s="35"/>
      <c r="LNQ345" s="35"/>
      <c r="LNR345" s="35"/>
      <c r="LNS345" s="35"/>
      <c r="LNT345" s="35"/>
      <c r="LNU345" s="35"/>
      <c r="LNV345" s="35"/>
      <c r="LNW345" s="35"/>
      <c r="LNX345" s="35"/>
      <c r="LNY345" s="35"/>
      <c r="LNZ345" s="35"/>
      <c r="LOA345" s="35"/>
      <c r="LOB345" s="35"/>
      <c r="LOC345" s="35"/>
      <c r="LOD345" s="35"/>
      <c r="LOE345" s="35"/>
      <c r="LOF345" s="35"/>
      <c r="LOG345" s="35"/>
      <c r="LOH345" s="35"/>
      <c r="LOI345" s="35"/>
      <c r="LOJ345" s="35"/>
      <c r="LOK345" s="35"/>
      <c r="LOL345" s="35"/>
      <c r="LOM345" s="35"/>
      <c r="LON345" s="35"/>
      <c r="LOO345" s="35"/>
      <c r="LOP345" s="35"/>
      <c r="LOQ345" s="35"/>
      <c r="LOR345" s="35"/>
      <c r="LOS345" s="35"/>
      <c r="LOT345" s="35"/>
      <c r="LOU345" s="35"/>
      <c r="LOV345" s="35"/>
      <c r="LOW345" s="35"/>
      <c r="LOX345" s="35"/>
      <c r="LOY345" s="35"/>
      <c r="LOZ345" s="35"/>
      <c r="LPA345" s="35"/>
      <c r="LPB345" s="35"/>
      <c r="LPC345" s="35"/>
      <c r="LPD345" s="35"/>
      <c r="LPE345" s="35"/>
      <c r="LPF345" s="35"/>
      <c r="LPG345" s="35"/>
      <c r="LPH345" s="35"/>
      <c r="LPI345" s="35"/>
      <c r="LPJ345" s="35"/>
      <c r="LPK345" s="35"/>
      <c r="LPL345" s="35"/>
      <c r="LPM345" s="35"/>
      <c r="LPN345" s="35"/>
      <c r="LPO345" s="35"/>
      <c r="LPP345" s="35"/>
      <c r="LPQ345" s="35"/>
      <c r="LPR345" s="35"/>
      <c r="LPS345" s="35"/>
      <c r="LPT345" s="35"/>
      <c r="LPU345" s="35"/>
      <c r="LPV345" s="35"/>
      <c r="LPW345" s="35"/>
      <c r="LPX345" s="35"/>
      <c r="LPY345" s="35"/>
      <c r="LPZ345" s="35"/>
      <c r="LQA345" s="35"/>
      <c r="LQB345" s="35"/>
      <c r="LQC345" s="35"/>
      <c r="LQD345" s="35"/>
      <c r="LQE345" s="35"/>
      <c r="LQF345" s="35"/>
      <c r="LQG345" s="35"/>
      <c r="LQH345" s="35"/>
      <c r="LQI345" s="35"/>
      <c r="LQJ345" s="35"/>
      <c r="LQK345" s="35"/>
      <c r="LQL345" s="35"/>
      <c r="LQM345" s="35"/>
      <c r="LQN345" s="35"/>
      <c r="LQO345" s="35"/>
      <c r="LQP345" s="35"/>
      <c r="LQQ345" s="35"/>
      <c r="LQR345" s="35"/>
      <c r="LQS345" s="35"/>
      <c r="LQT345" s="35"/>
      <c r="LQU345" s="35"/>
      <c r="LQV345" s="35"/>
      <c r="LQW345" s="35"/>
      <c r="LQX345" s="35"/>
      <c r="LQY345" s="35"/>
      <c r="LQZ345" s="35"/>
      <c r="LRA345" s="35"/>
      <c r="LRB345" s="35"/>
      <c r="LRC345" s="35"/>
      <c r="LRD345" s="35"/>
      <c r="LRE345" s="35"/>
      <c r="LRF345" s="35"/>
      <c r="LRG345" s="35"/>
      <c r="LRH345" s="35"/>
      <c r="LRI345" s="35"/>
      <c r="LRJ345" s="35"/>
      <c r="LRK345" s="35"/>
      <c r="LRL345" s="35"/>
      <c r="LRM345" s="35"/>
      <c r="LRN345" s="35"/>
      <c r="LRO345" s="35"/>
      <c r="LRP345" s="35"/>
      <c r="LRQ345" s="35"/>
      <c r="LRR345" s="35"/>
      <c r="LRS345" s="35"/>
      <c r="LRT345" s="35"/>
      <c r="LRU345" s="35"/>
      <c r="LRV345" s="35"/>
      <c r="LRW345" s="35"/>
      <c r="LRX345" s="35"/>
      <c r="LRY345" s="35"/>
      <c r="LRZ345" s="35"/>
      <c r="LSA345" s="35"/>
      <c r="LSB345" s="35"/>
      <c r="LSC345" s="35"/>
      <c r="LSD345" s="35"/>
      <c r="LSE345" s="35"/>
      <c r="LSF345" s="35"/>
      <c r="LSG345" s="35"/>
      <c r="LSH345" s="35"/>
      <c r="LSI345" s="35"/>
      <c r="LSJ345" s="35"/>
      <c r="LSK345" s="35"/>
      <c r="LSL345" s="35"/>
      <c r="LSM345" s="35"/>
      <c r="LSN345" s="35"/>
      <c r="LSO345" s="35"/>
      <c r="LSP345" s="35"/>
      <c r="LSQ345" s="35"/>
      <c r="LSR345" s="35"/>
      <c r="LSS345" s="35"/>
      <c r="LST345" s="35"/>
      <c r="LSU345" s="35"/>
      <c r="LSV345" s="35"/>
      <c r="LSW345" s="35"/>
      <c r="LSX345" s="35"/>
      <c r="LSY345" s="35"/>
      <c r="LSZ345" s="35"/>
      <c r="LTA345" s="35"/>
      <c r="LTB345" s="35"/>
      <c r="LTC345" s="35"/>
      <c r="LTD345" s="35"/>
      <c r="LTE345" s="35"/>
      <c r="LTF345" s="35"/>
      <c r="LTG345" s="35"/>
      <c r="LTH345" s="35"/>
      <c r="LTI345" s="35"/>
      <c r="LTJ345" s="35"/>
      <c r="LTK345" s="35"/>
      <c r="LTL345" s="35"/>
      <c r="LTM345" s="35"/>
      <c r="LTN345" s="35"/>
      <c r="LTO345" s="35"/>
      <c r="LTP345" s="35"/>
      <c r="LTQ345" s="35"/>
      <c r="LTR345" s="35"/>
      <c r="LTS345" s="35"/>
      <c r="LTT345" s="35"/>
      <c r="LTU345" s="35"/>
      <c r="LTV345" s="35"/>
      <c r="LTW345" s="35"/>
      <c r="LTX345" s="35"/>
      <c r="LTY345" s="35"/>
      <c r="LTZ345" s="35"/>
      <c r="LUA345" s="35"/>
      <c r="LUB345" s="35"/>
      <c r="LUC345" s="35"/>
      <c r="LUD345" s="35"/>
      <c r="LUE345" s="35"/>
      <c r="LUF345" s="35"/>
      <c r="LUG345" s="35"/>
      <c r="LUH345" s="35"/>
      <c r="LUI345" s="35"/>
      <c r="LUJ345" s="35"/>
      <c r="LUK345" s="35"/>
      <c r="LUL345" s="35"/>
      <c r="LUM345" s="35"/>
      <c r="LUN345" s="35"/>
      <c r="LUO345" s="35"/>
      <c r="LUP345" s="35"/>
      <c r="LUQ345" s="35"/>
      <c r="LUR345" s="35"/>
      <c r="LUS345" s="35"/>
      <c r="LUT345" s="35"/>
      <c r="LUU345" s="35"/>
      <c r="LUV345" s="35"/>
      <c r="LUW345" s="35"/>
      <c r="LUX345" s="35"/>
      <c r="LUY345" s="35"/>
      <c r="LUZ345" s="35"/>
      <c r="LVA345" s="35"/>
      <c r="LVB345" s="35"/>
      <c r="LVC345" s="35"/>
      <c r="LVD345" s="35"/>
      <c r="LVE345" s="35"/>
      <c r="LVF345" s="35"/>
      <c r="LVG345" s="35"/>
      <c r="LVH345" s="35"/>
      <c r="LVI345" s="35"/>
      <c r="LVJ345" s="35"/>
      <c r="LVK345" s="35"/>
      <c r="LVL345" s="35"/>
      <c r="LVM345" s="35"/>
      <c r="LVN345" s="35"/>
      <c r="LVO345" s="35"/>
      <c r="LVP345" s="35"/>
      <c r="LVQ345" s="35"/>
      <c r="LVR345" s="35"/>
      <c r="LVS345" s="35"/>
      <c r="LVT345" s="35"/>
      <c r="LVU345" s="35"/>
      <c r="LVV345" s="35"/>
      <c r="LVW345" s="35"/>
      <c r="LVX345" s="35"/>
      <c r="LVY345" s="35"/>
      <c r="LVZ345" s="35"/>
      <c r="LWA345" s="35"/>
      <c r="LWB345" s="35"/>
      <c r="LWC345" s="35"/>
      <c r="LWD345" s="35"/>
      <c r="LWE345" s="35"/>
      <c r="LWF345" s="35"/>
      <c r="LWG345" s="35"/>
      <c r="LWH345" s="35"/>
      <c r="LWI345" s="35"/>
      <c r="LWJ345" s="35"/>
      <c r="LWK345" s="35"/>
      <c r="LWL345" s="35"/>
      <c r="LWM345" s="35"/>
      <c r="LWN345" s="35"/>
      <c r="LWO345" s="35"/>
      <c r="LWP345" s="35"/>
      <c r="LWQ345" s="35"/>
      <c r="LWR345" s="35"/>
      <c r="LWS345" s="35"/>
      <c r="LWT345" s="35"/>
      <c r="LWU345" s="35"/>
      <c r="LWV345" s="35"/>
      <c r="LWW345" s="35"/>
      <c r="LWX345" s="35"/>
      <c r="LWY345" s="35"/>
      <c r="LWZ345" s="35"/>
      <c r="LXA345" s="35"/>
      <c r="LXB345" s="35"/>
      <c r="LXC345" s="35"/>
      <c r="LXD345" s="35"/>
      <c r="LXE345" s="35"/>
      <c r="LXF345" s="35"/>
      <c r="LXG345" s="35"/>
      <c r="LXH345" s="35"/>
      <c r="LXI345" s="35"/>
      <c r="LXJ345" s="35"/>
      <c r="LXK345" s="35"/>
      <c r="LXL345" s="35"/>
      <c r="LXM345" s="35"/>
      <c r="LXN345" s="35"/>
      <c r="LXO345" s="35"/>
      <c r="LXP345" s="35"/>
      <c r="LXQ345" s="35"/>
      <c r="LXR345" s="35"/>
      <c r="LXS345" s="35"/>
      <c r="LXT345" s="35"/>
      <c r="LXU345" s="35"/>
      <c r="LXV345" s="35"/>
      <c r="LXW345" s="35"/>
      <c r="LXX345" s="35"/>
      <c r="LXY345" s="35"/>
      <c r="LXZ345" s="35"/>
      <c r="LYA345" s="35"/>
      <c r="LYB345" s="35"/>
      <c r="LYC345" s="35"/>
      <c r="LYD345" s="35"/>
      <c r="LYE345" s="35"/>
      <c r="LYF345" s="35"/>
      <c r="LYG345" s="35"/>
      <c r="LYH345" s="35"/>
      <c r="LYI345" s="35"/>
      <c r="LYJ345" s="35"/>
      <c r="LYK345" s="35"/>
      <c r="LYL345" s="35"/>
      <c r="LYM345" s="35"/>
      <c r="LYN345" s="35"/>
      <c r="LYO345" s="35"/>
      <c r="LYP345" s="35"/>
      <c r="LYQ345" s="35"/>
      <c r="LYR345" s="35"/>
      <c r="LYS345" s="35"/>
      <c r="LYT345" s="35"/>
      <c r="LYU345" s="35"/>
      <c r="LYV345" s="35"/>
      <c r="LYW345" s="35"/>
      <c r="LYX345" s="35"/>
      <c r="LYY345" s="35"/>
      <c r="LYZ345" s="35"/>
      <c r="LZA345" s="35"/>
      <c r="LZB345" s="35"/>
      <c r="LZC345" s="35"/>
      <c r="LZD345" s="35"/>
      <c r="LZE345" s="35"/>
      <c r="LZF345" s="35"/>
      <c r="LZG345" s="35"/>
      <c r="LZH345" s="35"/>
      <c r="LZI345" s="35"/>
      <c r="LZJ345" s="35"/>
      <c r="LZK345" s="35"/>
      <c r="LZL345" s="35"/>
      <c r="LZM345" s="35"/>
      <c r="LZN345" s="35"/>
      <c r="LZO345" s="35"/>
      <c r="LZP345" s="35"/>
      <c r="LZQ345" s="35"/>
      <c r="LZR345" s="35"/>
      <c r="LZS345" s="35"/>
      <c r="LZT345" s="35"/>
      <c r="LZU345" s="35"/>
      <c r="LZV345" s="35"/>
      <c r="LZW345" s="35"/>
      <c r="LZX345" s="35"/>
      <c r="LZY345" s="35"/>
      <c r="LZZ345" s="35"/>
      <c r="MAA345" s="35"/>
      <c r="MAB345" s="35"/>
      <c r="MAC345" s="35"/>
      <c r="MAD345" s="35"/>
      <c r="MAE345" s="35"/>
      <c r="MAF345" s="35"/>
      <c r="MAG345" s="35"/>
      <c r="MAH345" s="35"/>
      <c r="MAI345" s="35"/>
      <c r="MAJ345" s="35"/>
      <c r="MAK345" s="35"/>
      <c r="MAL345" s="35"/>
      <c r="MAM345" s="35"/>
      <c r="MAN345" s="35"/>
      <c r="MAO345" s="35"/>
      <c r="MAP345" s="35"/>
      <c r="MAQ345" s="35"/>
      <c r="MAR345" s="35"/>
      <c r="MAS345" s="35"/>
      <c r="MAT345" s="35"/>
      <c r="MAU345" s="35"/>
      <c r="MAV345" s="35"/>
      <c r="MAW345" s="35"/>
      <c r="MAX345" s="35"/>
      <c r="MAY345" s="35"/>
      <c r="MAZ345" s="35"/>
      <c r="MBA345" s="35"/>
      <c r="MBB345" s="35"/>
      <c r="MBC345" s="35"/>
      <c r="MBD345" s="35"/>
      <c r="MBE345" s="35"/>
      <c r="MBF345" s="35"/>
      <c r="MBG345" s="35"/>
      <c r="MBH345" s="35"/>
      <c r="MBI345" s="35"/>
      <c r="MBJ345" s="35"/>
      <c r="MBK345" s="35"/>
      <c r="MBL345" s="35"/>
      <c r="MBM345" s="35"/>
      <c r="MBN345" s="35"/>
      <c r="MBO345" s="35"/>
      <c r="MBP345" s="35"/>
      <c r="MBQ345" s="35"/>
      <c r="MBR345" s="35"/>
      <c r="MBS345" s="35"/>
      <c r="MBT345" s="35"/>
      <c r="MBU345" s="35"/>
      <c r="MBV345" s="35"/>
      <c r="MBW345" s="35"/>
      <c r="MBX345" s="35"/>
      <c r="MBY345" s="35"/>
      <c r="MBZ345" s="35"/>
      <c r="MCA345" s="35"/>
      <c r="MCB345" s="35"/>
      <c r="MCC345" s="35"/>
      <c r="MCD345" s="35"/>
      <c r="MCE345" s="35"/>
      <c r="MCF345" s="35"/>
      <c r="MCG345" s="35"/>
      <c r="MCH345" s="35"/>
      <c r="MCI345" s="35"/>
      <c r="MCJ345" s="35"/>
      <c r="MCK345" s="35"/>
      <c r="MCL345" s="35"/>
      <c r="MCM345" s="35"/>
      <c r="MCN345" s="35"/>
      <c r="MCO345" s="35"/>
      <c r="MCP345" s="35"/>
      <c r="MCQ345" s="35"/>
      <c r="MCR345" s="35"/>
      <c r="MCS345" s="35"/>
      <c r="MCT345" s="35"/>
      <c r="MCU345" s="35"/>
      <c r="MCV345" s="35"/>
      <c r="MCW345" s="35"/>
      <c r="MCX345" s="35"/>
      <c r="MCY345" s="35"/>
      <c r="MCZ345" s="35"/>
      <c r="MDA345" s="35"/>
      <c r="MDB345" s="35"/>
      <c r="MDC345" s="35"/>
      <c r="MDD345" s="35"/>
      <c r="MDE345" s="35"/>
      <c r="MDF345" s="35"/>
      <c r="MDG345" s="35"/>
      <c r="MDH345" s="35"/>
      <c r="MDI345" s="35"/>
      <c r="MDJ345" s="35"/>
      <c r="MDK345" s="35"/>
      <c r="MDL345" s="35"/>
      <c r="MDM345" s="35"/>
      <c r="MDN345" s="35"/>
      <c r="MDO345" s="35"/>
      <c r="MDP345" s="35"/>
      <c r="MDQ345" s="35"/>
      <c r="MDR345" s="35"/>
      <c r="MDS345" s="35"/>
      <c r="MDT345" s="35"/>
      <c r="MDU345" s="35"/>
      <c r="MDV345" s="35"/>
      <c r="MDW345" s="35"/>
      <c r="MDX345" s="35"/>
      <c r="MDY345" s="35"/>
      <c r="MDZ345" s="35"/>
      <c r="MEA345" s="35"/>
      <c r="MEB345" s="35"/>
      <c r="MEC345" s="35"/>
      <c r="MED345" s="35"/>
      <c r="MEE345" s="35"/>
      <c r="MEF345" s="35"/>
      <c r="MEG345" s="35"/>
      <c r="MEH345" s="35"/>
      <c r="MEI345" s="35"/>
      <c r="MEJ345" s="35"/>
      <c r="MEK345" s="35"/>
      <c r="MEL345" s="35"/>
      <c r="MEM345" s="35"/>
      <c r="MEN345" s="35"/>
      <c r="MEO345" s="35"/>
      <c r="MEP345" s="35"/>
      <c r="MEQ345" s="35"/>
      <c r="MER345" s="35"/>
      <c r="MES345" s="35"/>
      <c r="MET345" s="35"/>
      <c r="MEU345" s="35"/>
      <c r="MEV345" s="35"/>
      <c r="MEW345" s="35"/>
      <c r="MEX345" s="35"/>
      <c r="MEY345" s="35"/>
      <c r="MEZ345" s="35"/>
      <c r="MFA345" s="35"/>
      <c r="MFB345" s="35"/>
      <c r="MFC345" s="35"/>
      <c r="MFD345" s="35"/>
      <c r="MFE345" s="35"/>
      <c r="MFF345" s="35"/>
      <c r="MFG345" s="35"/>
      <c r="MFH345" s="35"/>
      <c r="MFI345" s="35"/>
      <c r="MFJ345" s="35"/>
      <c r="MFK345" s="35"/>
      <c r="MFL345" s="35"/>
      <c r="MFM345" s="35"/>
      <c r="MFN345" s="35"/>
      <c r="MFO345" s="35"/>
      <c r="MFP345" s="35"/>
      <c r="MFQ345" s="35"/>
      <c r="MFR345" s="35"/>
      <c r="MFS345" s="35"/>
      <c r="MFT345" s="35"/>
      <c r="MFU345" s="35"/>
      <c r="MFV345" s="35"/>
      <c r="MFW345" s="35"/>
      <c r="MFX345" s="35"/>
      <c r="MFY345" s="35"/>
      <c r="MFZ345" s="35"/>
      <c r="MGA345" s="35"/>
      <c r="MGB345" s="35"/>
      <c r="MGC345" s="35"/>
      <c r="MGD345" s="35"/>
      <c r="MGE345" s="35"/>
      <c r="MGF345" s="35"/>
      <c r="MGG345" s="35"/>
      <c r="MGH345" s="35"/>
      <c r="MGI345" s="35"/>
      <c r="MGJ345" s="35"/>
      <c r="MGK345" s="35"/>
      <c r="MGL345" s="35"/>
      <c r="MGM345" s="35"/>
      <c r="MGN345" s="35"/>
      <c r="MGO345" s="35"/>
      <c r="MGP345" s="35"/>
      <c r="MGQ345" s="35"/>
      <c r="MGR345" s="35"/>
      <c r="MGS345" s="35"/>
      <c r="MGT345" s="35"/>
      <c r="MGU345" s="35"/>
      <c r="MGV345" s="35"/>
      <c r="MGW345" s="35"/>
      <c r="MGX345" s="35"/>
      <c r="MGY345" s="35"/>
      <c r="MGZ345" s="35"/>
      <c r="MHA345" s="35"/>
      <c r="MHB345" s="35"/>
      <c r="MHC345" s="35"/>
      <c r="MHD345" s="35"/>
      <c r="MHE345" s="35"/>
      <c r="MHF345" s="35"/>
      <c r="MHG345" s="35"/>
      <c r="MHH345" s="35"/>
      <c r="MHI345" s="35"/>
      <c r="MHJ345" s="35"/>
      <c r="MHK345" s="35"/>
      <c r="MHL345" s="35"/>
      <c r="MHM345" s="35"/>
      <c r="MHN345" s="35"/>
      <c r="MHO345" s="35"/>
      <c r="MHP345" s="35"/>
      <c r="MHQ345" s="35"/>
      <c r="MHR345" s="35"/>
      <c r="MHS345" s="35"/>
      <c r="MHT345" s="35"/>
      <c r="MHU345" s="35"/>
      <c r="MHV345" s="35"/>
      <c r="MHW345" s="35"/>
      <c r="MHX345" s="35"/>
      <c r="MHY345" s="35"/>
      <c r="MHZ345" s="35"/>
      <c r="MIA345" s="35"/>
      <c r="MIB345" s="35"/>
      <c r="MIC345" s="35"/>
      <c r="MID345" s="35"/>
      <c r="MIE345" s="35"/>
      <c r="MIF345" s="35"/>
      <c r="MIG345" s="35"/>
      <c r="MIH345" s="35"/>
      <c r="MII345" s="35"/>
      <c r="MIJ345" s="35"/>
      <c r="MIK345" s="35"/>
      <c r="MIL345" s="35"/>
      <c r="MIM345" s="35"/>
      <c r="MIN345" s="35"/>
      <c r="MIO345" s="35"/>
      <c r="MIP345" s="35"/>
      <c r="MIQ345" s="35"/>
      <c r="MIR345" s="35"/>
      <c r="MIS345" s="35"/>
      <c r="MIT345" s="35"/>
      <c r="MIU345" s="35"/>
      <c r="MIV345" s="35"/>
      <c r="MIW345" s="35"/>
      <c r="MIX345" s="35"/>
      <c r="MIY345" s="35"/>
      <c r="MIZ345" s="35"/>
      <c r="MJA345" s="35"/>
      <c r="MJB345" s="35"/>
      <c r="MJC345" s="35"/>
      <c r="MJD345" s="35"/>
      <c r="MJE345" s="35"/>
      <c r="MJF345" s="35"/>
      <c r="MJG345" s="35"/>
      <c r="MJH345" s="35"/>
      <c r="MJI345" s="35"/>
      <c r="MJJ345" s="35"/>
      <c r="MJK345" s="35"/>
      <c r="MJL345" s="35"/>
      <c r="MJM345" s="35"/>
      <c r="MJN345" s="35"/>
      <c r="MJO345" s="35"/>
      <c r="MJP345" s="35"/>
      <c r="MJQ345" s="35"/>
      <c r="MJR345" s="35"/>
      <c r="MJS345" s="35"/>
      <c r="MJT345" s="35"/>
      <c r="MJU345" s="35"/>
      <c r="MJV345" s="35"/>
      <c r="MJW345" s="35"/>
      <c r="MJX345" s="35"/>
      <c r="MJY345" s="35"/>
      <c r="MJZ345" s="35"/>
      <c r="MKA345" s="35"/>
      <c r="MKB345" s="35"/>
      <c r="MKC345" s="35"/>
      <c r="MKD345" s="35"/>
      <c r="MKE345" s="35"/>
      <c r="MKF345" s="35"/>
      <c r="MKG345" s="35"/>
      <c r="MKH345" s="35"/>
      <c r="MKI345" s="35"/>
      <c r="MKJ345" s="35"/>
      <c r="MKK345" s="35"/>
      <c r="MKL345" s="35"/>
      <c r="MKM345" s="35"/>
      <c r="MKN345" s="35"/>
      <c r="MKO345" s="35"/>
      <c r="MKP345" s="35"/>
      <c r="MKQ345" s="35"/>
      <c r="MKR345" s="35"/>
      <c r="MKS345" s="35"/>
      <c r="MKT345" s="35"/>
      <c r="MKU345" s="35"/>
      <c r="MKV345" s="35"/>
      <c r="MKW345" s="35"/>
      <c r="MKX345" s="35"/>
      <c r="MKY345" s="35"/>
      <c r="MKZ345" s="35"/>
      <c r="MLA345" s="35"/>
      <c r="MLB345" s="35"/>
      <c r="MLC345" s="35"/>
      <c r="MLD345" s="35"/>
      <c r="MLE345" s="35"/>
      <c r="MLF345" s="35"/>
      <c r="MLG345" s="35"/>
      <c r="MLH345" s="35"/>
      <c r="MLI345" s="35"/>
      <c r="MLJ345" s="35"/>
      <c r="MLK345" s="35"/>
      <c r="MLL345" s="35"/>
      <c r="MLM345" s="35"/>
      <c r="MLN345" s="35"/>
      <c r="MLO345" s="35"/>
      <c r="MLP345" s="35"/>
      <c r="MLQ345" s="35"/>
      <c r="MLR345" s="35"/>
      <c r="MLS345" s="35"/>
      <c r="MLT345" s="35"/>
      <c r="MLU345" s="35"/>
      <c r="MLV345" s="35"/>
      <c r="MLW345" s="35"/>
      <c r="MLX345" s="35"/>
      <c r="MLY345" s="35"/>
      <c r="MLZ345" s="35"/>
      <c r="MMA345" s="35"/>
      <c r="MMB345" s="35"/>
      <c r="MMC345" s="35"/>
      <c r="MMD345" s="35"/>
      <c r="MME345" s="35"/>
      <c r="MMF345" s="35"/>
      <c r="MMG345" s="35"/>
      <c r="MMH345" s="35"/>
      <c r="MMI345" s="35"/>
      <c r="MMJ345" s="35"/>
      <c r="MMK345" s="35"/>
      <c r="MML345" s="35"/>
      <c r="MMM345" s="35"/>
      <c r="MMN345" s="35"/>
      <c r="MMO345" s="35"/>
      <c r="MMP345" s="35"/>
      <c r="MMQ345" s="35"/>
      <c r="MMR345" s="35"/>
      <c r="MMS345" s="35"/>
      <c r="MMT345" s="35"/>
      <c r="MMU345" s="35"/>
      <c r="MMV345" s="35"/>
      <c r="MMW345" s="35"/>
      <c r="MMX345" s="35"/>
      <c r="MMY345" s="35"/>
      <c r="MMZ345" s="35"/>
      <c r="MNA345" s="35"/>
      <c r="MNB345" s="35"/>
      <c r="MNC345" s="35"/>
      <c r="MND345" s="35"/>
      <c r="MNE345" s="35"/>
      <c r="MNF345" s="35"/>
      <c r="MNG345" s="35"/>
      <c r="MNH345" s="35"/>
      <c r="MNI345" s="35"/>
      <c r="MNJ345" s="35"/>
      <c r="MNK345" s="35"/>
      <c r="MNL345" s="35"/>
      <c r="MNM345" s="35"/>
      <c r="MNN345" s="35"/>
      <c r="MNO345" s="35"/>
      <c r="MNP345" s="35"/>
      <c r="MNQ345" s="35"/>
      <c r="MNR345" s="35"/>
      <c r="MNS345" s="35"/>
      <c r="MNT345" s="35"/>
      <c r="MNU345" s="35"/>
      <c r="MNV345" s="35"/>
      <c r="MNW345" s="35"/>
      <c r="MNX345" s="35"/>
      <c r="MNY345" s="35"/>
      <c r="MNZ345" s="35"/>
      <c r="MOA345" s="35"/>
      <c r="MOB345" s="35"/>
      <c r="MOC345" s="35"/>
      <c r="MOD345" s="35"/>
      <c r="MOE345" s="35"/>
      <c r="MOF345" s="35"/>
      <c r="MOG345" s="35"/>
      <c r="MOH345" s="35"/>
      <c r="MOI345" s="35"/>
      <c r="MOJ345" s="35"/>
      <c r="MOK345" s="35"/>
      <c r="MOL345" s="35"/>
      <c r="MOM345" s="35"/>
      <c r="MON345" s="35"/>
      <c r="MOO345" s="35"/>
      <c r="MOP345" s="35"/>
      <c r="MOQ345" s="35"/>
      <c r="MOR345" s="35"/>
      <c r="MOS345" s="35"/>
      <c r="MOT345" s="35"/>
      <c r="MOU345" s="35"/>
      <c r="MOV345" s="35"/>
      <c r="MOW345" s="35"/>
      <c r="MOX345" s="35"/>
      <c r="MOY345" s="35"/>
      <c r="MOZ345" s="35"/>
      <c r="MPA345" s="35"/>
      <c r="MPB345" s="35"/>
      <c r="MPC345" s="35"/>
      <c r="MPD345" s="35"/>
      <c r="MPE345" s="35"/>
      <c r="MPF345" s="35"/>
      <c r="MPG345" s="35"/>
      <c r="MPH345" s="35"/>
      <c r="MPI345" s="35"/>
      <c r="MPJ345" s="35"/>
      <c r="MPK345" s="35"/>
      <c r="MPL345" s="35"/>
      <c r="MPM345" s="35"/>
      <c r="MPN345" s="35"/>
      <c r="MPO345" s="35"/>
      <c r="MPP345" s="35"/>
      <c r="MPQ345" s="35"/>
      <c r="MPR345" s="35"/>
      <c r="MPS345" s="35"/>
      <c r="MPT345" s="35"/>
      <c r="MPU345" s="35"/>
      <c r="MPV345" s="35"/>
      <c r="MPW345" s="35"/>
      <c r="MPX345" s="35"/>
      <c r="MPY345" s="35"/>
      <c r="MPZ345" s="35"/>
      <c r="MQA345" s="35"/>
      <c r="MQB345" s="35"/>
      <c r="MQC345" s="35"/>
      <c r="MQD345" s="35"/>
      <c r="MQE345" s="35"/>
      <c r="MQF345" s="35"/>
      <c r="MQG345" s="35"/>
      <c r="MQH345" s="35"/>
      <c r="MQI345" s="35"/>
      <c r="MQJ345" s="35"/>
      <c r="MQK345" s="35"/>
      <c r="MQL345" s="35"/>
      <c r="MQM345" s="35"/>
      <c r="MQN345" s="35"/>
      <c r="MQO345" s="35"/>
      <c r="MQP345" s="35"/>
      <c r="MQQ345" s="35"/>
      <c r="MQR345" s="35"/>
      <c r="MQS345" s="35"/>
      <c r="MQT345" s="35"/>
      <c r="MQU345" s="35"/>
      <c r="MQV345" s="35"/>
      <c r="MQW345" s="35"/>
      <c r="MQX345" s="35"/>
      <c r="MQY345" s="35"/>
      <c r="MQZ345" s="35"/>
      <c r="MRA345" s="35"/>
      <c r="MRB345" s="35"/>
      <c r="MRC345" s="35"/>
      <c r="MRD345" s="35"/>
      <c r="MRE345" s="35"/>
      <c r="MRF345" s="35"/>
      <c r="MRG345" s="35"/>
      <c r="MRH345" s="35"/>
      <c r="MRI345" s="35"/>
      <c r="MRJ345" s="35"/>
      <c r="MRK345" s="35"/>
      <c r="MRL345" s="35"/>
      <c r="MRM345" s="35"/>
      <c r="MRN345" s="35"/>
      <c r="MRO345" s="35"/>
      <c r="MRP345" s="35"/>
      <c r="MRQ345" s="35"/>
      <c r="MRR345" s="35"/>
      <c r="MRS345" s="35"/>
      <c r="MRT345" s="35"/>
      <c r="MRU345" s="35"/>
      <c r="MRV345" s="35"/>
      <c r="MRW345" s="35"/>
      <c r="MRX345" s="35"/>
      <c r="MRY345" s="35"/>
      <c r="MRZ345" s="35"/>
      <c r="MSA345" s="35"/>
      <c r="MSB345" s="35"/>
      <c r="MSC345" s="35"/>
      <c r="MSD345" s="35"/>
      <c r="MSE345" s="35"/>
      <c r="MSF345" s="35"/>
      <c r="MSG345" s="35"/>
      <c r="MSH345" s="35"/>
      <c r="MSI345" s="35"/>
      <c r="MSJ345" s="35"/>
      <c r="MSK345" s="35"/>
      <c r="MSL345" s="35"/>
      <c r="MSM345" s="35"/>
      <c r="MSN345" s="35"/>
      <c r="MSO345" s="35"/>
      <c r="MSP345" s="35"/>
      <c r="MSQ345" s="35"/>
      <c r="MSR345" s="35"/>
      <c r="MSS345" s="35"/>
      <c r="MST345" s="35"/>
      <c r="MSU345" s="35"/>
      <c r="MSV345" s="35"/>
      <c r="MSW345" s="35"/>
      <c r="MSX345" s="35"/>
      <c r="MSY345" s="35"/>
      <c r="MSZ345" s="35"/>
      <c r="MTA345" s="35"/>
      <c r="MTB345" s="35"/>
      <c r="MTC345" s="35"/>
      <c r="MTD345" s="35"/>
      <c r="MTE345" s="35"/>
      <c r="MTF345" s="35"/>
      <c r="MTG345" s="35"/>
      <c r="MTH345" s="35"/>
      <c r="MTI345" s="35"/>
      <c r="MTJ345" s="35"/>
      <c r="MTK345" s="35"/>
      <c r="MTL345" s="35"/>
      <c r="MTM345" s="35"/>
      <c r="MTN345" s="35"/>
      <c r="MTO345" s="35"/>
      <c r="MTP345" s="35"/>
      <c r="MTQ345" s="35"/>
      <c r="MTR345" s="35"/>
      <c r="MTS345" s="35"/>
      <c r="MTT345" s="35"/>
      <c r="MTU345" s="35"/>
      <c r="MTV345" s="35"/>
      <c r="MTW345" s="35"/>
      <c r="MTX345" s="35"/>
      <c r="MTY345" s="35"/>
      <c r="MTZ345" s="35"/>
      <c r="MUA345" s="35"/>
      <c r="MUB345" s="35"/>
      <c r="MUC345" s="35"/>
      <c r="MUD345" s="35"/>
      <c r="MUE345" s="35"/>
      <c r="MUF345" s="35"/>
      <c r="MUG345" s="35"/>
      <c r="MUH345" s="35"/>
      <c r="MUI345" s="35"/>
      <c r="MUJ345" s="35"/>
      <c r="MUK345" s="35"/>
      <c r="MUL345" s="35"/>
      <c r="MUM345" s="35"/>
      <c r="MUN345" s="35"/>
      <c r="MUO345" s="35"/>
      <c r="MUP345" s="35"/>
      <c r="MUQ345" s="35"/>
      <c r="MUR345" s="35"/>
      <c r="MUS345" s="35"/>
      <c r="MUT345" s="35"/>
      <c r="MUU345" s="35"/>
      <c r="MUV345" s="35"/>
      <c r="MUW345" s="35"/>
      <c r="MUX345" s="35"/>
      <c r="MUY345" s="35"/>
      <c r="MUZ345" s="35"/>
      <c r="MVA345" s="35"/>
      <c r="MVB345" s="35"/>
      <c r="MVC345" s="35"/>
      <c r="MVD345" s="35"/>
      <c r="MVE345" s="35"/>
      <c r="MVF345" s="35"/>
      <c r="MVG345" s="35"/>
      <c r="MVH345" s="35"/>
      <c r="MVI345" s="35"/>
      <c r="MVJ345" s="35"/>
      <c r="MVK345" s="35"/>
      <c r="MVL345" s="35"/>
      <c r="MVM345" s="35"/>
      <c r="MVN345" s="35"/>
      <c r="MVO345" s="35"/>
      <c r="MVP345" s="35"/>
      <c r="MVQ345" s="35"/>
      <c r="MVR345" s="35"/>
      <c r="MVS345" s="35"/>
      <c r="MVT345" s="35"/>
      <c r="MVU345" s="35"/>
      <c r="MVV345" s="35"/>
      <c r="MVW345" s="35"/>
      <c r="MVX345" s="35"/>
      <c r="MVY345" s="35"/>
      <c r="MVZ345" s="35"/>
      <c r="MWA345" s="35"/>
      <c r="MWB345" s="35"/>
      <c r="MWC345" s="35"/>
      <c r="MWD345" s="35"/>
      <c r="MWE345" s="35"/>
      <c r="MWF345" s="35"/>
      <c r="MWG345" s="35"/>
      <c r="MWH345" s="35"/>
      <c r="MWI345" s="35"/>
      <c r="MWJ345" s="35"/>
      <c r="MWK345" s="35"/>
      <c r="MWL345" s="35"/>
      <c r="MWM345" s="35"/>
      <c r="MWN345" s="35"/>
      <c r="MWO345" s="35"/>
      <c r="MWP345" s="35"/>
      <c r="MWQ345" s="35"/>
      <c r="MWR345" s="35"/>
      <c r="MWS345" s="35"/>
      <c r="MWT345" s="35"/>
      <c r="MWU345" s="35"/>
      <c r="MWV345" s="35"/>
      <c r="MWW345" s="35"/>
      <c r="MWX345" s="35"/>
      <c r="MWY345" s="35"/>
      <c r="MWZ345" s="35"/>
      <c r="MXA345" s="35"/>
      <c r="MXB345" s="35"/>
      <c r="MXC345" s="35"/>
      <c r="MXD345" s="35"/>
      <c r="MXE345" s="35"/>
      <c r="MXF345" s="35"/>
      <c r="MXG345" s="35"/>
      <c r="MXH345" s="35"/>
      <c r="MXI345" s="35"/>
      <c r="MXJ345" s="35"/>
      <c r="MXK345" s="35"/>
      <c r="MXL345" s="35"/>
      <c r="MXM345" s="35"/>
      <c r="MXN345" s="35"/>
      <c r="MXO345" s="35"/>
      <c r="MXP345" s="35"/>
      <c r="MXQ345" s="35"/>
      <c r="MXR345" s="35"/>
      <c r="MXS345" s="35"/>
      <c r="MXT345" s="35"/>
      <c r="MXU345" s="35"/>
      <c r="MXV345" s="35"/>
      <c r="MXW345" s="35"/>
      <c r="MXX345" s="35"/>
      <c r="MXY345" s="35"/>
      <c r="MXZ345" s="35"/>
      <c r="MYA345" s="35"/>
      <c r="MYB345" s="35"/>
      <c r="MYC345" s="35"/>
      <c r="MYD345" s="35"/>
      <c r="MYE345" s="35"/>
      <c r="MYF345" s="35"/>
      <c r="MYG345" s="35"/>
      <c r="MYH345" s="35"/>
      <c r="MYI345" s="35"/>
      <c r="MYJ345" s="35"/>
      <c r="MYK345" s="35"/>
      <c r="MYL345" s="35"/>
      <c r="MYM345" s="35"/>
      <c r="MYN345" s="35"/>
      <c r="MYO345" s="35"/>
      <c r="MYP345" s="35"/>
      <c r="MYQ345" s="35"/>
      <c r="MYR345" s="35"/>
      <c r="MYS345" s="35"/>
      <c r="MYT345" s="35"/>
      <c r="MYU345" s="35"/>
      <c r="MYV345" s="35"/>
      <c r="MYW345" s="35"/>
      <c r="MYX345" s="35"/>
      <c r="MYY345" s="35"/>
      <c r="MYZ345" s="35"/>
      <c r="MZA345" s="35"/>
      <c r="MZB345" s="35"/>
      <c r="MZC345" s="35"/>
      <c r="MZD345" s="35"/>
      <c r="MZE345" s="35"/>
      <c r="MZF345" s="35"/>
      <c r="MZG345" s="35"/>
      <c r="MZH345" s="35"/>
      <c r="MZI345" s="35"/>
      <c r="MZJ345" s="35"/>
      <c r="MZK345" s="35"/>
      <c r="MZL345" s="35"/>
      <c r="MZM345" s="35"/>
      <c r="MZN345" s="35"/>
      <c r="MZO345" s="35"/>
      <c r="MZP345" s="35"/>
      <c r="MZQ345" s="35"/>
      <c r="MZR345" s="35"/>
      <c r="MZS345" s="35"/>
      <c r="MZT345" s="35"/>
      <c r="MZU345" s="35"/>
      <c r="MZV345" s="35"/>
      <c r="MZW345" s="35"/>
      <c r="MZX345" s="35"/>
      <c r="MZY345" s="35"/>
      <c r="MZZ345" s="35"/>
      <c r="NAA345" s="35"/>
      <c r="NAB345" s="35"/>
      <c r="NAC345" s="35"/>
      <c r="NAD345" s="35"/>
      <c r="NAE345" s="35"/>
      <c r="NAF345" s="35"/>
      <c r="NAG345" s="35"/>
      <c r="NAH345" s="35"/>
      <c r="NAI345" s="35"/>
      <c r="NAJ345" s="35"/>
      <c r="NAK345" s="35"/>
      <c r="NAL345" s="35"/>
      <c r="NAM345" s="35"/>
      <c r="NAN345" s="35"/>
      <c r="NAO345" s="35"/>
      <c r="NAP345" s="35"/>
      <c r="NAQ345" s="35"/>
      <c r="NAR345" s="35"/>
      <c r="NAS345" s="35"/>
      <c r="NAT345" s="35"/>
      <c r="NAU345" s="35"/>
      <c r="NAV345" s="35"/>
      <c r="NAW345" s="35"/>
      <c r="NAX345" s="35"/>
      <c r="NAY345" s="35"/>
      <c r="NAZ345" s="35"/>
      <c r="NBA345" s="35"/>
      <c r="NBB345" s="35"/>
      <c r="NBC345" s="35"/>
      <c r="NBD345" s="35"/>
      <c r="NBE345" s="35"/>
      <c r="NBF345" s="35"/>
      <c r="NBG345" s="35"/>
      <c r="NBH345" s="35"/>
      <c r="NBI345" s="35"/>
      <c r="NBJ345" s="35"/>
      <c r="NBK345" s="35"/>
      <c r="NBL345" s="35"/>
      <c r="NBM345" s="35"/>
      <c r="NBN345" s="35"/>
      <c r="NBO345" s="35"/>
      <c r="NBP345" s="35"/>
      <c r="NBQ345" s="35"/>
      <c r="NBR345" s="35"/>
      <c r="NBS345" s="35"/>
      <c r="NBT345" s="35"/>
      <c r="NBU345" s="35"/>
      <c r="NBV345" s="35"/>
      <c r="NBW345" s="35"/>
      <c r="NBX345" s="35"/>
      <c r="NBY345" s="35"/>
      <c r="NBZ345" s="35"/>
      <c r="NCA345" s="35"/>
      <c r="NCB345" s="35"/>
      <c r="NCC345" s="35"/>
      <c r="NCD345" s="35"/>
      <c r="NCE345" s="35"/>
      <c r="NCF345" s="35"/>
      <c r="NCG345" s="35"/>
      <c r="NCH345" s="35"/>
      <c r="NCI345" s="35"/>
      <c r="NCJ345" s="35"/>
      <c r="NCK345" s="35"/>
      <c r="NCL345" s="35"/>
      <c r="NCM345" s="35"/>
      <c r="NCN345" s="35"/>
      <c r="NCO345" s="35"/>
      <c r="NCP345" s="35"/>
      <c r="NCQ345" s="35"/>
      <c r="NCR345" s="35"/>
      <c r="NCS345" s="35"/>
      <c r="NCT345" s="35"/>
      <c r="NCU345" s="35"/>
      <c r="NCV345" s="35"/>
      <c r="NCW345" s="35"/>
      <c r="NCX345" s="35"/>
      <c r="NCY345" s="35"/>
      <c r="NCZ345" s="35"/>
      <c r="NDA345" s="35"/>
      <c r="NDB345" s="35"/>
      <c r="NDC345" s="35"/>
      <c r="NDD345" s="35"/>
      <c r="NDE345" s="35"/>
      <c r="NDF345" s="35"/>
      <c r="NDG345" s="35"/>
      <c r="NDH345" s="35"/>
      <c r="NDI345" s="35"/>
      <c r="NDJ345" s="35"/>
      <c r="NDK345" s="35"/>
      <c r="NDL345" s="35"/>
      <c r="NDM345" s="35"/>
      <c r="NDN345" s="35"/>
      <c r="NDO345" s="35"/>
      <c r="NDP345" s="35"/>
      <c r="NDQ345" s="35"/>
      <c r="NDR345" s="35"/>
      <c r="NDS345" s="35"/>
      <c r="NDT345" s="35"/>
      <c r="NDU345" s="35"/>
      <c r="NDV345" s="35"/>
      <c r="NDW345" s="35"/>
      <c r="NDX345" s="35"/>
      <c r="NDY345" s="35"/>
      <c r="NDZ345" s="35"/>
      <c r="NEA345" s="35"/>
      <c r="NEB345" s="35"/>
      <c r="NEC345" s="35"/>
      <c r="NED345" s="35"/>
      <c r="NEE345" s="35"/>
      <c r="NEF345" s="35"/>
      <c r="NEG345" s="35"/>
      <c r="NEH345" s="35"/>
      <c r="NEI345" s="35"/>
      <c r="NEJ345" s="35"/>
      <c r="NEK345" s="35"/>
      <c r="NEL345" s="35"/>
      <c r="NEM345" s="35"/>
      <c r="NEN345" s="35"/>
      <c r="NEO345" s="35"/>
      <c r="NEP345" s="35"/>
      <c r="NEQ345" s="35"/>
      <c r="NER345" s="35"/>
      <c r="NES345" s="35"/>
      <c r="NET345" s="35"/>
      <c r="NEU345" s="35"/>
      <c r="NEV345" s="35"/>
      <c r="NEW345" s="35"/>
      <c r="NEX345" s="35"/>
      <c r="NEY345" s="35"/>
      <c r="NEZ345" s="35"/>
      <c r="NFA345" s="35"/>
      <c r="NFB345" s="35"/>
      <c r="NFC345" s="35"/>
      <c r="NFD345" s="35"/>
      <c r="NFE345" s="35"/>
      <c r="NFF345" s="35"/>
      <c r="NFG345" s="35"/>
      <c r="NFH345" s="35"/>
      <c r="NFI345" s="35"/>
      <c r="NFJ345" s="35"/>
      <c r="NFK345" s="35"/>
      <c r="NFL345" s="35"/>
      <c r="NFM345" s="35"/>
      <c r="NFN345" s="35"/>
      <c r="NFO345" s="35"/>
      <c r="NFP345" s="35"/>
      <c r="NFQ345" s="35"/>
      <c r="NFR345" s="35"/>
      <c r="NFS345" s="35"/>
      <c r="NFT345" s="35"/>
      <c r="NFU345" s="35"/>
      <c r="NFV345" s="35"/>
      <c r="NFW345" s="35"/>
      <c r="NFX345" s="35"/>
      <c r="NFY345" s="35"/>
      <c r="NFZ345" s="35"/>
      <c r="NGA345" s="35"/>
      <c r="NGB345" s="35"/>
      <c r="NGC345" s="35"/>
      <c r="NGD345" s="35"/>
      <c r="NGE345" s="35"/>
      <c r="NGF345" s="35"/>
      <c r="NGG345" s="35"/>
      <c r="NGH345" s="35"/>
      <c r="NGI345" s="35"/>
      <c r="NGJ345" s="35"/>
      <c r="NGK345" s="35"/>
      <c r="NGL345" s="35"/>
      <c r="NGM345" s="35"/>
      <c r="NGN345" s="35"/>
      <c r="NGO345" s="35"/>
      <c r="NGP345" s="35"/>
      <c r="NGQ345" s="35"/>
      <c r="NGR345" s="35"/>
      <c r="NGS345" s="35"/>
      <c r="NGT345" s="35"/>
      <c r="NGU345" s="35"/>
      <c r="NGV345" s="35"/>
      <c r="NGW345" s="35"/>
      <c r="NGX345" s="35"/>
      <c r="NGY345" s="35"/>
      <c r="NGZ345" s="35"/>
      <c r="NHA345" s="35"/>
      <c r="NHB345" s="35"/>
      <c r="NHC345" s="35"/>
      <c r="NHD345" s="35"/>
      <c r="NHE345" s="35"/>
      <c r="NHF345" s="35"/>
      <c r="NHG345" s="35"/>
      <c r="NHH345" s="35"/>
      <c r="NHI345" s="35"/>
      <c r="NHJ345" s="35"/>
      <c r="NHK345" s="35"/>
      <c r="NHL345" s="35"/>
      <c r="NHM345" s="35"/>
      <c r="NHN345" s="35"/>
      <c r="NHO345" s="35"/>
      <c r="NHP345" s="35"/>
      <c r="NHQ345" s="35"/>
      <c r="NHR345" s="35"/>
      <c r="NHS345" s="35"/>
      <c r="NHT345" s="35"/>
      <c r="NHU345" s="35"/>
      <c r="NHV345" s="35"/>
      <c r="NHW345" s="35"/>
      <c r="NHX345" s="35"/>
      <c r="NHY345" s="35"/>
      <c r="NHZ345" s="35"/>
      <c r="NIA345" s="35"/>
      <c r="NIB345" s="35"/>
      <c r="NIC345" s="35"/>
      <c r="NID345" s="35"/>
      <c r="NIE345" s="35"/>
      <c r="NIF345" s="35"/>
      <c r="NIG345" s="35"/>
      <c r="NIH345" s="35"/>
      <c r="NII345" s="35"/>
      <c r="NIJ345" s="35"/>
      <c r="NIK345" s="35"/>
      <c r="NIL345" s="35"/>
      <c r="NIM345" s="35"/>
      <c r="NIN345" s="35"/>
      <c r="NIO345" s="35"/>
      <c r="NIP345" s="35"/>
      <c r="NIQ345" s="35"/>
      <c r="NIR345" s="35"/>
      <c r="NIS345" s="35"/>
      <c r="NIT345" s="35"/>
      <c r="NIU345" s="35"/>
      <c r="NIV345" s="35"/>
      <c r="NIW345" s="35"/>
      <c r="NIX345" s="35"/>
      <c r="NIY345" s="35"/>
      <c r="NIZ345" s="35"/>
      <c r="NJA345" s="35"/>
      <c r="NJB345" s="35"/>
      <c r="NJC345" s="35"/>
      <c r="NJD345" s="35"/>
      <c r="NJE345" s="35"/>
      <c r="NJF345" s="35"/>
      <c r="NJG345" s="35"/>
      <c r="NJH345" s="35"/>
      <c r="NJI345" s="35"/>
      <c r="NJJ345" s="35"/>
      <c r="NJK345" s="35"/>
      <c r="NJL345" s="35"/>
      <c r="NJM345" s="35"/>
      <c r="NJN345" s="35"/>
      <c r="NJO345" s="35"/>
      <c r="NJP345" s="35"/>
      <c r="NJQ345" s="35"/>
      <c r="NJR345" s="35"/>
      <c r="NJS345" s="35"/>
      <c r="NJT345" s="35"/>
      <c r="NJU345" s="35"/>
      <c r="NJV345" s="35"/>
      <c r="NJW345" s="35"/>
      <c r="NJX345" s="35"/>
      <c r="NJY345" s="35"/>
      <c r="NJZ345" s="35"/>
      <c r="NKA345" s="35"/>
      <c r="NKB345" s="35"/>
      <c r="NKC345" s="35"/>
      <c r="NKD345" s="35"/>
      <c r="NKE345" s="35"/>
      <c r="NKF345" s="35"/>
      <c r="NKG345" s="35"/>
      <c r="NKH345" s="35"/>
      <c r="NKI345" s="35"/>
      <c r="NKJ345" s="35"/>
      <c r="NKK345" s="35"/>
      <c r="NKL345" s="35"/>
      <c r="NKM345" s="35"/>
      <c r="NKN345" s="35"/>
      <c r="NKO345" s="35"/>
      <c r="NKP345" s="35"/>
      <c r="NKQ345" s="35"/>
      <c r="NKR345" s="35"/>
      <c r="NKS345" s="35"/>
      <c r="NKT345" s="35"/>
      <c r="NKU345" s="35"/>
      <c r="NKV345" s="35"/>
      <c r="NKW345" s="35"/>
      <c r="NKX345" s="35"/>
      <c r="NKY345" s="35"/>
      <c r="NKZ345" s="35"/>
      <c r="NLA345" s="35"/>
      <c r="NLB345" s="35"/>
      <c r="NLC345" s="35"/>
      <c r="NLD345" s="35"/>
      <c r="NLE345" s="35"/>
      <c r="NLF345" s="35"/>
      <c r="NLG345" s="35"/>
      <c r="NLH345" s="35"/>
      <c r="NLI345" s="35"/>
      <c r="NLJ345" s="35"/>
      <c r="NLK345" s="35"/>
      <c r="NLL345" s="35"/>
      <c r="NLM345" s="35"/>
      <c r="NLN345" s="35"/>
      <c r="NLO345" s="35"/>
      <c r="NLP345" s="35"/>
      <c r="NLQ345" s="35"/>
      <c r="NLR345" s="35"/>
      <c r="NLS345" s="35"/>
      <c r="NLT345" s="35"/>
      <c r="NLU345" s="35"/>
      <c r="NLV345" s="35"/>
      <c r="NLW345" s="35"/>
      <c r="NLX345" s="35"/>
      <c r="NLY345" s="35"/>
      <c r="NLZ345" s="35"/>
      <c r="NMA345" s="35"/>
      <c r="NMB345" s="35"/>
      <c r="NMC345" s="35"/>
      <c r="NMD345" s="35"/>
      <c r="NME345" s="35"/>
      <c r="NMF345" s="35"/>
      <c r="NMG345" s="35"/>
      <c r="NMH345" s="35"/>
      <c r="NMI345" s="35"/>
      <c r="NMJ345" s="35"/>
      <c r="NMK345" s="35"/>
      <c r="NML345" s="35"/>
      <c r="NMM345" s="35"/>
      <c r="NMN345" s="35"/>
      <c r="NMO345" s="35"/>
      <c r="NMP345" s="35"/>
      <c r="NMQ345" s="35"/>
      <c r="NMR345" s="35"/>
      <c r="NMS345" s="35"/>
      <c r="NMT345" s="35"/>
      <c r="NMU345" s="35"/>
      <c r="NMV345" s="35"/>
      <c r="NMW345" s="35"/>
      <c r="NMX345" s="35"/>
      <c r="NMY345" s="35"/>
      <c r="NMZ345" s="35"/>
      <c r="NNA345" s="35"/>
      <c r="NNB345" s="35"/>
      <c r="NNC345" s="35"/>
      <c r="NND345" s="35"/>
      <c r="NNE345" s="35"/>
      <c r="NNF345" s="35"/>
      <c r="NNG345" s="35"/>
      <c r="NNH345" s="35"/>
      <c r="NNI345" s="35"/>
      <c r="NNJ345" s="35"/>
      <c r="NNK345" s="35"/>
      <c r="NNL345" s="35"/>
      <c r="NNM345" s="35"/>
      <c r="NNN345" s="35"/>
      <c r="NNO345" s="35"/>
      <c r="NNP345" s="35"/>
      <c r="NNQ345" s="35"/>
      <c r="NNR345" s="35"/>
      <c r="NNS345" s="35"/>
      <c r="NNT345" s="35"/>
      <c r="NNU345" s="35"/>
      <c r="NNV345" s="35"/>
      <c r="NNW345" s="35"/>
      <c r="NNX345" s="35"/>
      <c r="NNY345" s="35"/>
      <c r="NNZ345" s="35"/>
      <c r="NOA345" s="35"/>
      <c r="NOB345" s="35"/>
      <c r="NOC345" s="35"/>
      <c r="NOD345" s="35"/>
      <c r="NOE345" s="35"/>
      <c r="NOF345" s="35"/>
      <c r="NOG345" s="35"/>
      <c r="NOH345" s="35"/>
      <c r="NOI345" s="35"/>
      <c r="NOJ345" s="35"/>
      <c r="NOK345" s="35"/>
      <c r="NOL345" s="35"/>
      <c r="NOM345" s="35"/>
      <c r="NON345" s="35"/>
      <c r="NOO345" s="35"/>
      <c r="NOP345" s="35"/>
      <c r="NOQ345" s="35"/>
      <c r="NOR345" s="35"/>
      <c r="NOS345" s="35"/>
      <c r="NOT345" s="35"/>
      <c r="NOU345" s="35"/>
      <c r="NOV345" s="35"/>
      <c r="NOW345" s="35"/>
      <c r="NOX345" s="35"/>
      <c r="NOY345" s="35"/>
      <c r="NOZ345" s="35"/>
      <c r="NPA345" s="35"/>
      <c r="NPB345" s="35"/>
      <c r="NPC345" s="35"/>
      <c r="NPD345" s="35"/>
      <c r="NPE345" s="35"/>
      <c r="NPF345" s="35"/>
      <c r="NPG345" s="35"/>
      <c r="NPH345" s="35"/>
      <c r="NPI345" s="35"/>
      <c r="NPJ345" s="35"/>
      <c r="NPK345" s="35"/>
      <c r="NPL345" s="35"/>
      <c r="NPM345" s="35"/>
      <c r="NPN345" s="35"/>
      <c r="NPO345" s="35"/>
      <c r="NPP345" s="35"/>
      <c r="NPQ345" s="35"/>
      <c r="NPR345" s="35"/>
      <c r="NPS345" s="35"/>
      <c r="NPT345" s="35"/>
      <c r="NPU345" s="35"/>
      <c r="NPV345" s="35"/>
      <c r="NPW345" s="35"/>
      <c r="NPX345" s="35"/>
      <c r="NPY345" s="35"/>
      <c r="NPZ345" s="35"/>
      <c r="NQA345" s="35"/>
      <c r="NQB345" s="35"/>
      <c r="NQC345" s="35"/>
      <c r="NQD345" s="35"/>
      <c r="NQE345" s="35"/>
      <c r="NQF345" s="35"/>
      <c r="NQG345" s="35"/>
      <c r="NQH345" s="35"/>
      <c r="NQI345" s="35"/>
      <c r="NQJ345" s="35"/>
      <c r="NQK345" s="35"/>
      <c r="NQL345" s="35"/>
      <c r="NQM345" s="35"/>
      <c r="NQN345" s="35"/>
      <c r="NQO345" s="35"/>
      <c r="NQP345" s="35"/>
      <c r="NQQ345" s="35"/>
      <c r="NQR345" s="35"/>
      <c r="NQS345" s="35"/>
      <c r="NQT345" s="35"/>
      <c r="NQU345" s="35"/>
      <c r="NQV345" s="35"/>
      <c r="NQW345" s="35"/>
      <c r="NQX345" s="35"/>
      <c r="NQY345" s="35"/>
      <c r="NQZ345" s="35"/>
      <c r="NRA345" s="35"/>
      <c r="NRB345" s="35"/>
      <c r="NRC345" s="35"/>
      <c r="NRD345" s="35"/>
      <c r="NRE345" s="35"/>
      <c r="NRF345" s="35"/>
      <c r="NRG345" s="35"/>
      <c r="NRH345" s="35"/>
      <c r="NRI345" s="35"/>
      <c r="NRJ345" s="35"/>
      <c r="NRK345" s="35"/>
      <c r="NRL345" s="35"/>
      <c r="NRM345" s="35"/>
      <c r="NRN345" s="35"/>
      <c r="NRO345" s="35"/>
      <c r="NRP345" s="35"/>
      <c r="NRQ345" s="35"/>
      <c r="NRR345" s="35"/>
      <c r="NRS345" s="35"/>
      <c r="NRT345" s="35"/>
      <c r="NRU345" s="35"/>
      <c r="NRV345" s="35"/>
      <c r="NRW345" s="35"/>
      <c r="NRX345" s="35"/>
      <c r="NRY345" s="35"/>
      <c r="NRZ345" s="35"/>
      <c r="NSA345" s="35"/>
      <c r="NSB345" s="35"/>
      <c r="NSC345" s="35"/>
      <c r="NSD345" s="35"/>
      <c r="NSE345" s="35"/>
      <c r="NSF345" s="35"/>
      <c r="NSG345" s="35"/>
      <c r="NSH345" s="35"/>
      <c r="NSI345" s="35"/>
      <c r="NSJ345" s="35"/>
      <c r="NSK345" s="35"/>
      <c r="NSL345" s="35"/>
      <c r="NSM345" s="35"/>
      <c r="NSN345" s="35"/>
      <c r="NSO345" s="35"/>
      <c r="NSP345" s="35"/>
      <c r="NSQ345" s="35"/>
      <c r="NSR345" s="35"/>
      <c r="NSS345" s="35"/>
      <c r="NST345" s="35"/>
      <c r="NSU345" s="35"/>
      <c r="NSV345" s="35"/>
      <c r="NSW345" s="35"/>
      <c r="NSX345" s="35"/>
      <c r="NSY345" s="35"/>
      <c r="NSZ345" s="35"/>
      <c r="NTA345" s="35"/>
      <c r="NTB345" s="35"/>
      <c r="NTC345" s="35"/>
      <c r="NTD345" s="35"/>
      <c r="NTE345" s="35"/>
      <c r="NTF345" s="35"/>
      <c r="NTG345" s="35"/>
      <c r="NTH345" s="35"/>
      <c r="NTI345" s="35"/>
      <c r="NTJ345" s="35"/>
      <c r="NTK345" s="35"/>
      <c r="NTL345" s="35"/>
      <c r="NTM345" s="35"/>
      <c r="NTN345" s="35"/>
      <c r="NTO345" s="35"/>
      <c r="NTP345" s="35"/>
      <c r="NTQ345" s="35"/>
      <c r="NTR345" s="35"/>
      <c r="NTS345" s="35"/>
      <c r="NTT345" s="35"/>
      <c r="NTU345" s="35"/>
      <c r="NTV345" s="35"/>
      <c r="NTW345" s="35"/>
      <c r="NTX345" s="35"/>
      <c r="NTY345" s="35"/>
      <c r="NTZ345" s="35"/>
      <c r="NUA345" s="35"/>
      <c r="NUB345" s="35"/>
      <c r="NUC345" s="35"/>
      <c r="NUD345" s="35"/>
      <c r="NUE345" s="35"/>
      <c r="NUF345" s="35"/>
      <c r="NUG345" s="35"/>
      <c r="NUH345" s="35"/>
      <c r="NUI345" s="35"/>
      <c r="NUJ345" s="35"/>
      <c r="NUK345" s="35"/>
      <c r="NUL345" s="35"/>
      <c r="NUM345" s="35"/>
      <c r="NUN345" s="35"/>
      <c r="NUO345" s="35"/>
      <c r="NUP345" s="35"/>
      <c r="NUQ345" s="35"/>
      <c r="NUR345" s="35"/>
      <c r="NUS345" s="35"/>
      <c r="NUT345" s="35"/>
      <c r="NUU345" s="35"/>
      <c r="NUV345" s="35"/>
      <c r="NUW345" s="35"/>
      <c r="NUX345" s="35"/>
      <c r="NUY345" s="35"/>
      <c r="NUZ345" s="35"/>
      <c r="NVA345" s="35"/>
      <c r="NVB345" s="35"/>
      <c r="NVC345" s="35"/>
      <c r="NVD345" s="35"/>
      <c r="NVE345" s="35"/>
      <c r="NVF345" s="35"/>
      <c r="NVG345" s="35"/>
      <c r="NVH345" s="35"/>
      <c r="NVI345" s="35"/>
      <c r="NVJ345" s="35"/>
      <c r="NVK345" s="35"/>
      <c r="NVL345" s="35"/>
      <c r="NVM345" s="35"/>
      <c r="NVN345" s="35"/>
      <c r="NVO345" s="35"/>
      <c r="NVP345" s="35"/>
      <c r="NVQ345" s="35"/>
      <c r="NVR345" s="35"/>
      <c r="NVS345" s="35"/>
      <c r="NVT345" s="35"/>
      <c r="NVU345" s="35"/>
      <c r="NVV345" s="35"/>
      <c r="NVW345" s="35"/>
      <c r="NVX345" s="35"/>
      <c r="NVY345" s="35"/>
      <c r="NVZ345" s="35"/>
      <c r="NWA345" s="35"/>
      <c r="NWB345" s="35"/>
      <c r="NWC345" s="35"/>
      <c r="NWD345" s="35"/>
      <c r="NWE345" s="35"/>
      <c r="NWF345" s="35"/>
      <c r="NWG345" s="35"/>
      <c r="NWH345" s="35"/>
      <c r="NWI345" s="35"/>
      <c r="NWJ345" s="35"/>
      <c r="NWK345" s="35"/>
      <c r="NWL345" s="35"/>
      <c r="NWM345" s="35"/>
      <c r="NWN345" s="35"/>
      <c r="NWO345" s="35"/>
      <c r="NWP345" s="35"/>
      <c r="NWQ345" s="35"/>
      <c r="NWR345" s="35"/>
      <c r="NWS345" s="35"/>
      <c r="NWT345" s="35"/>
      <c r="NWU345" s="35"/>
      <c r="NWV345" s="35"/>
      <c r="NWW345" s="35"/>
      <c r="NWX345" s="35"/>
      <c r="NWY345" s="35"/>
      <c r="NWZ345" s="35"/>
      <c r="NXA345" s="35"/>
      <c r="NXB345" s="35"/>
      <c r="NXC345" s="35"/>
      <c r="NXD345" s="35"/>
      <c r="NXE345" s="35"/>
      <c r="NXF345" s="35"/>
      <c r="NXG345" s="35"/>
      <c r="NXH345" s="35"/>
      <c r="NXI345" s="35"/>
      <c r="NXJ345" s="35"/>
      <c r="NXK345" s="35"/>
      <c r="NXL345" s="35"/>
      <c r="NXM345" s="35"/>
      <c r="NXN345" s="35"/>
      <c r="NXO345" s="35"/>
      <c r="NXP345" s="35"/>
      <c r="NXQ345" s="35"/>
      <c r="NXR345" s="35"/>
      <c r="NXS345" s="35"/>
      <c r="NXT345" s="35"/>
      <c r="NXU345" s="35"/>
      <c r="NXV345" s="35"/>
      <c r="NXW345" s="35"/>
      <c r="NXX345" s="35"/>
      <c r="NXY345" s="35"/>
      <c r="NXZ345" s="35"/>
      <c r="NYA345" s="35"/>
      <c r="NYB345" s="35"/>
      <c r="NYC345" s="35"/>
      <c r="NYD345" s="35"/>
      <c r="NYE345" s="35"/>
      <c r="NYF345" s="35"/>
      <c r="NYG345" s="35"/>
      <c r="NYH345" s="35"/>
      <c r="NYI345" s="35"/>
      <c r="NYJ345" s="35"/>
      <c r="NYK345" s="35"/>
      <c r="NYL345" s="35"/>
      <c r="NYM345" s="35"/>
      <c r="NYN345" s="35"/>
      <c r="NYO345" s="35"/>
      <c r="NYP345" s="35"/>
      <c r="NYQ345" s="35"/>
      <c r="NYR345" s="35"/>
      <c r="NYS345" s="35"/>
      <c r="NYT345" s="35"/>
      <c r="NYU345" s="35"/>
      <c r="NYV345" s="35"/>
      <c r="NYW345" s="35"/>
      <c r="NYX345" s="35"/>
      <c r="NYY345" s="35"/>
      <c r="NYZ345" s="35"/>
      <c r="NZA345" s="35"/>
      <c r="NZB345" s="35"/>
      <c r="NZC345" s="35"/>
      <c r="NZD345" s="35"/>
      <c r="NZE345" s="35"/>
      <c r="NZF345" s="35"/>
      <c r="NZG345" s="35"/>
      <c r="NZH345" s="35"/>
      <c r="NZI345" s="35"/>
      <c r="NZJ345" s="35"/>
      <c r="NZK345" s="35"/>
      <c r="NZL345" s="35"/>
      <c r="NZM345" s="35"/>
      <c r="NZN345" s="35"/>
      <c r="NZO345" s="35"/>
      <c r="NZP345" s="35"/>
      <c r="NZQ345" s="35"/>
      <c r="NZR345" s="35"/>
      <c r="NZS345" s="35"/>
      <c r="NZT345" s="35"/>
      <c r="NZU345" s="35"/>
      <c r="NZV345" s="35"/>
      <c r="NZW345" s="35"/>
      <c r="NZX345" s="35"/>
      <c r="NZY345" s="35"/>
      <c r="NZZ345" s="35"/>
      <c r="OAA345" s="35"/>
      <c r="OAB345" s="35"/>
      <c r="OAC345" s="35"/>
      <c r="OAD345" s="35"/>
      <c r="OAE345" s="35"/>
      <c r="OAF345" s="35"/>
      <c r="OAG345" s="35"/>
      <c r="OAH345" s="35"/>
      <c r="OAI345" s="35"/>
      <c r="OAJ345" s="35"/>
      <c r="OAK345" s="35"/>
      <c r="OAL345" s="35"/>
      <c r="OAM345" s="35"/>
      <c r="OAN345" s="35"/>
      <c r="OAO345" s="35"/>
      <c r="OAP345" s="35"/>
      <c r="OAQ345" s="35"/>
      <c r="OAR345" s="35"/>
      <c r="OAS345" s="35"/>
      <c r="OAT345" s="35"/>
      <c r="OAU345" s="35"/>
      <c r="OAV345" s="35"/>
      <c r="OAW345" s="35"/>
      <c r="OAX345" s="35"/>
      <c r="OAY345" s="35"/>
      <c r="OAZ345" s="35"/>
      <c r="OBA345" s="35"/>
      <c r="OBB345" s="35"/>
      <c r="OBC345" s="35"/>
      <c r="OBD345" s="35"/>
      <c r="OBE345" s="35"/>
      <c r="OBF345" s="35"/>
      <c r="OBG345" s="35"/>
      <c r="OBH345" s="35"/>
      <c r="OBI345" s="35"/>
      <c r="OBJ345" s="35"/>
      <c r="OBK345" s="35"/>
      <c r="OBL345" s="35"/>
      <c r="OBM345" s="35"/>
      <c r="OBN345" s="35"/>
      <c r="OBO345" s="35"/>
      <c r="OBP345" s="35"/>
      <c r="OBQ345" s="35"/>
      <c r="OBR345" s="35"/>
      <c r="OBS345" s="35"/>
      <c r="OBT345" s="35"/>
      <c r="OBU345" s="35"/>
      <c r="OBV345" s="35"/>
      <c r="OBW345" s="35"/>
      <c r="OBX345" s="35"/>
      <c r="OBY345" s="35"/>
      <c r="OBZ345" s="35"/>
      <c r="OCA345" s="35"/>
      <c r="OCB345" s="35"/>
      <c r="OCC345" s="35"/>
      <c r="OCD345" s="35"/>
      <c r="OCE345" s="35"/>
      <c r="OCF345" s="35"/>
      <c r="OCG345" s="35"/>
      <c r="OCH345" s="35"/>
      <c r="OCI345" s="35"/>
      <c r="OCJ345" s="35"/>
      <c r="OCK345" s="35"/>
      <c r="OCL345" s="35"/>
      <c r="OCM345" s="35"/>
      <c r="OCN345" s="35"/>
      <c r="OCO345" s="35"/>
      <c r="OCP345" s="35"/>
      <c r="OCQ345" s="35"/>
      <c r="OCR345" s="35"/>
      <c r="OCS345" s="35"/>
      <c r="OCT345" s="35"/>
      <c r="OCU345" s="35"/>
      <c r="OCV345" s="35"/>
      <c r="OCW345" s="35"/>
      <c r="OCX345" s="35"/>
      <c r="OCY345" s="35"/>
      <c r="OCZ345" s="35"/>
      <c r="ODA345" s="35"/>
      <c r="ODB345" s="35"/>
      <c r="ODC345" s="35"/>
      <c r="ODD345" s="35"/>
      <c r="ODE345" s="35"/>
      <c r="ODF345" s="35"/>
      <c r="ODG345" s="35"/>
      <c r="ODH345" s="35"/>
      <c r="ODI345" s="35"/>
      <c r="ODJ345" s="35"/>
      <c r="ODK345" s="35"/>
      <c r="ODL345" s="35"/>
      <c r="ODM345" s="35"/>
      <c r="ODN345" s="35"/>
      <c r="ODO345" s="35"/>
      <c r="ODP345" s="35"/>
      <c r="ODQ345" s="35"/>
      <c r="ODR345" s="35"/>
      <c r="ODS345" s="35"/>
      <c r="ODT345" s="35"/>
      <c r="ODU345" s="35"/>
      <c r="ODV345" s="35"/>
      <c r="ODW345" s="35"/>
      <c r="ODX345" s="35"/>
      <c r="ODY345" s="35"/>
      <c r="ODZ345" s="35"/>
      <c r="OEA345" s="35"/>
      <c r="OEB345" s="35"/>
      <c r="OEC345" s="35"/>
      <c r="OED345" s="35"/>
      <c r="OEE345" s="35"/>
      <c r="OEF345" s="35"/>
      <c r="OEG345" s="35"/>
      <c r="OEH345" s="35"/>
      <c r="OEI345" s="35"/>
      <c r="OEJ345" s="35"/>
      <c r="OEK345" s="35"/>
      <c r="OEL345" s="35"/>
      <c r="OEM345" s="35"/>
      <c r="OEN345" s="35"/>
      <c r="OEO345" s="35"/>
      <c r="OEP345" s="35"/>
      <c r="OEQ345" s="35"/>
      <c r="OER345" s="35"/>
      <c r="OES345" s="35"/>
      <c r="OET345" s="35"/>
      <c r="OEU345" s="35"/>
      <c r="OEV345" s="35"/>
      <c r="OEW345" s="35"/>
      <c r="OEX345" s="35"/>
      <c r="OEY345" s="35"/>
      <c r="OEZ345" s="35"/>
      <c r="OFA345" s="35"/>
      <c r="OFB345" s="35"/>
      <c r="OFC345" s="35"/>
      <c r="OFD345" s="35"/>
      <c r="OFE345" s="35"/>
      <c r="OFF345" s="35"/>
      <c r="OFG345" s="35"/>
      <c r="OFH345" s="35"/>
      <c r="OFI345" s="35"/>
      <c r="OFJ345" s="35"/>
      <c r="OFK345" s="35"/>
      <c r="OFL345" s="35"/>
      <c r="OFM345" s="35"/>
      <c r="OFN345" s="35"/>
      <c r="OFO345" s="35"/>
      <c r="OFP345" s="35"/>
      <c r="OFQ345" s="35"/>
      <c r="OFR345" s="35"/>
      <c r="OFS345" s="35"/>
      <c r="OFT345" s="35"/>
      <c r="OFU345" s="35"/>
      <c r="OFV345" s="35"/>
      <c r="OFW345" s="35"/>
      <c r="OFX345" s="35"/>
      <c r="OFY345" s="35"/>
      <c r="OFZ345" s="35"/>
      <c r="OGA345" s="35"/>
      <c r="OGB345" s="35"/>
      <c r="OGC345" s="35"/>
      <c r="OGD345" s="35"/>
      <c r="OGE345" s="35"/>
      <c r="OGF345" s="35"/>
      <c r="OGG345" s="35"/>
      <c r="OGH345" s="35"/>
      <c r="OGI345" s="35"/>
      <c r="OGJ345" s="35"/>
      <c r="OGK345" s="35"/>
      <c r="OGL345" s="35"/>
      <c r="OGM345" s="35"/>
      <c r="OGN345" s="35"/>
      <c r="OGO345" s="35"/>
      <c r="OGP345" s="35"/>
      <c r="OGQ345" s="35"/>
      <c r="OGR345" s="35"/>
      <c r="OGS345" s="35"/>
      <c r="OGT345" s="35"/>
      <c r="OGU345" s="35"/>
      <c r="OGV345" s="35"/>
      <c r="OGW345" s="35"/>
      <c r="OGX345" s="35"/>
      <c r="OGY345" s="35"/>
      <c r="OGZ345" s="35"/>
      <c r="OHA345" s="35"/>
      <c r="OHB345" s="35"/>
      <c r="OHC345" s="35"/>
      <c r="OHD345" s="35"/>
      <c r="OHE345" s="35"/>
      <c r="OHF345" s="35"/>
      <c r="OHG345" s="35"/>
      <c r="OHH345" s="35"/>
      <c r="OHI345" s="35"/>
      <c r="OHJ345" s="35"/>
      <c r="OHK345" s="35"/>
      <c r="OHL345" s="35"/>
      <c r="OHM345" s="35"/>
      <c r="OHN345" s="35"/>
      <c r="OHO345" s="35"/>
      <c r="OHP345" s="35"/>
      <c r="OHQ345" s="35"/>
      <c r="OHR345" s="35"/>
      <c r="OHS345" s="35"/>
      <c r="OHT345" s="35"/>
      <c r="OHU345" s="35"/>
      <c r="OHV345" s="35"/>
      <c r="OHW345" s="35"/>
      <c r="OHX345" s="35"/>
      <c r="OHY345" s="35"/>
      <c r="OHZ345" s="35"/>
      <c r="OIA345" s="35"/>
      <c r="OIB345" s="35"/>
      <c r="OIC345" s="35"/>
      <c r="OID345" s="35"/>
      <c r="OIE345" s="35"/>
      <c r="OIF345" s="35"/>
      <c r="OIG345" s="35"/>
      <c r="OIH345" s="35"/>
      <c r="OII345" s="35"/>
      <c r="OIJ345" s="35"/>
      <c r="OIK345" s="35"/>
      <c r="OIL345" s="35"/>
      <c r="OIM345" s="35"/>
      <c r="OIN345" s="35"/>
      <c r="OIO345" s="35"/>
      <c r="OIP345" s="35"/>
      <c r="OIQ345" s="35"/>
      <c r="OIR345" s="35"/>
      <c r="OIS345" s="35"/>
      <c r="OIT345" s="35"/>
      <c r="OIU345" s="35"/>
      <c r="OIV345" s="35"/>
      <c r="OIW345" s="35"/>
      <c r="OIX345" s="35"/>
      <c r="OIY345" s="35"/>
      <c r="OIZ345" s="35"/>
      <c r="OJA345" s="35"/>
      <c r="OJB345" s="35"/>
      <c r="OJC345" s="35"/>
      <c r="OJD345" s="35"/>
      <c r="OJE345" s="35"/>
      <c r="OJF345" s="35"/>
      <c r="OJG345" s="35"/>
      <c r="OJH345" s="35"/>
      <c r="OJI345" s="35"/>
      <c r="OJJ345" s="35"/>
      <c r="OJK345" s="35"/>
      <c r="OJL345" s="35"/>
      <c r="OJM345" s="35"/>
      <c r="OJN345" s="35"/>
      <c r="OJO345" s="35"/>
      <c r="OJP345" s="35"/>
      <c r="OJQ345" s="35"/>
      <c r="OJR345" s="35"/>
      <c r="OJS345" s="35"/>
      <c r="OJT345" s="35"/>
      <c r="OJU345" s="35"/>
      <c r="OJV345" s="35"/>
      <c r="OJW345" s="35"/>
      <c r="OJX345" s="35"/>
      <c r="OJY345" s="35"/>
      <c r="OJZ345" s="35"/>
      <c r="OKA345" s="35"/>
      <c r="OKB345" s="35"/>
      <c r="OKC345" s="35"/>
      <c r="OKD345" s="35"/>
      <c r="OKE345" s="35"/>
      <c r="OKF345" s="35"/>
      <c r="OKG345" s="35"/>
      <c r="OKH345" s="35"/>
      <c r="OKI345" s="35"/>
      <c r="OKJ345" s="35"/>
      <c r="OKK345" s="35"/>
      <c r="OKL345" s="35"/>
      <c r="OKM345" s="35"/>
      <c r="OKN345" s="35"/>
      <c r="OKO345" s="35"/>
      <c r="OKP345" s="35"/>
      <c r="OKQ345" s="35"/>
      <c r="OKR345" s="35"/>
      <c r="OKS345" s="35"/>
      <c r="OKT345" s="35"/>
      <c r="OKU345" s="35"/>
      <c r="OKV345" s="35"/>
      <c r="OKW345" s="35"/>
      <c r="OKX345" s="35"/>
      <c r="OKY345" s="35"/>
      <c r="OKZ345" s="35"/>
      <c r="OLA345" s="35"/>
      <c r="OLB345" s="35"/>
      <c r="OLC345" s="35"/>
      <c r="OLD345" s="35"/>
      <c r="OLE345" s="35"/>
      <c r="OLF345" s="35"/>
      <c r="OLG345" s="35"/>
      <c r="OLH345" s="35"/>
      <c r="OLI345" s="35"/>
      <c r="OLJ345" s="35"/>
      <c r="OLK345" s="35"/>
      <c r="OLL345" s="35"/>
      <c r="OLM345" s="35"/>
      <c r="OLN345" s="35"/>
      <c r="OLO345" s="35"/>
      <c r="OLP345" s="35"/>
      <c r="OLQ345" s="35"/>
      <c r="OLR345" s="35"/>
      <c r="OLS345" s="35"/>
      <c r="OLT345" s="35"/>
      <c r="OLU345" s="35"/>
      <c r="OLV345" s="35"/>
      <c r="OLW345" s="35"/>
      <c r="OLX345" s="35"/>
      <c r="OLY345" s="35"/>
      <c r="OLZ345" s="35"/>
      <c r="OMA345" s="35"/>
      <c r="OMB345" s="35"/>
      <c r="OMC345" s="35"/>
      <c r="OMD345" s="35"/>
      <c r="OME345" s="35"/>
      <c r="OMF345" s="35"/>
      <c r="OMG345" s="35"/>
      <c r="OMH345" s="35"/>
      <c r="OMI345" s="35"/>
      <c r="OMJ345" s="35"/>
      <c r="OMK345" s="35"/>
      <c r="OML345" s="35"/>
      <c r="OMM345" s="35"/>
      <c r="OMN345" s="35"/>
      <c r="OMO345" s="35"/>
      <c r="OMP345" s="35"/>
      <c r="OMQ345" s="35"/>
      <c r="OMR345" s="35"/>
      <c r="OMS345" s="35"/>
      <c r="OMT345" s="35"/>
      <c r="OMU345" s="35"/>
      <c r="OMV345" s="35"/>
      <c r="OMW345" s="35"/>
      <c r="OMX345" s="35"/>
      <c r="OMY345" s="35"/>
      <c r="OMZ345" s="35"/>
      <c r="ONA345" s="35"/>
      <c r="ONB345" s="35"/>
      <c r="ONC345" s="35"/>
      <c r="OND345" s="35"/>
      <c r="ONE345" s="35"/>
      <c r="ONF345" s="35"/>
      <c r="ONG345" s="35"/>
      <c r="ONH345" s="35"/>
      <c r="ONI345" s="35"/>
      <c r="ONJ345" s="35"/>
      <c r="ONK345" s="35"/>
      <c r="ONL345" s="35"/>
      <c r="ONM345" s="35"/>
      <c r="ONN345" s="35"/>
      <c r="ONO345" s="35"/>
      <c r="ONP345" s="35"/>
      <c r="ONQ345" s="35"/>
      <c r="ONR345" s="35"/>
      <c r="ONS345" s="35"/>
      <c r="ONT345" s="35"/>
      <c r="ONU345" s="35"/>
      <c r="ONV345" s="35"/>
      <c r="ONW345" s="35"/>
      <c r="ONX345" s="35"/>
      <c r="ONY345" s="35"/>
      <c r="ONZ345" s="35"/>
      <c r="OOA345" s="35"/>
      <c r="OOB345" s="35"/>
      <c r="OOC345" s="35"/>
      <c r="OOD345" s="35"/>
      <c r="OOE345" s="35"/>
      <c r="OOF345" s="35"/>
      <c r="OOG345" s="35"/>
      <c r="OOH345" s="35"/>
      <c r="OOI345" s="35"/>
      <c r="OOJ345" s="35"/>
      <c r="OOK345" s="35"/>
      <c r="OOL345" s="35"/>
      <c r="OOM345" s="35"/>
      <c r="OON345" s="35"/>
      <c r="OOO345" s="35"/>
      <c r="OOP345" s="35"/>
      <c r="OOQ345" s="35"/>
      <c r="OOR345" s="35"/>
      <c r="OOS345" s="35"/>
      <c r="OOT345" s="35"/>
      <c r="OOU345" s="35"/>
      <c r="OOV345" s="35"/>
      <c r="OOW345" s="35"/>
      <c r="OOX345" s="35"/>
      <c r="OOY345" s="35"/>
      <c r="OOZ345" s="35"/>
      <c r="OPA345" s="35"/>
      <c r="OPB345" s="35"/>
      <c r="OPC345" s="35"/>
      <c r="OPD345" s="35"/>
      <c r="OPE345" s="35"/>
      <c r="OPF345" s="35"/>
      <c r="OPG345" s="35"/>
      <c r="OPH345" s="35"/>
      <c r="OPI345" s="35"/>
      <c r="OPJ345" s="35"/>
      <c r="OPK345" s="35"/>
      <c r="OPL345" s="35"/>
      <c r="OPM345" s="35"/>
      <c r="OPN345" s="35"/>
      <c r="OPO345" s="35"/>
      <c r="OPP345" s="35"/>
      <c r="OPQ345" s="35"/>
      <c r="OPR345" s="35"/>
      <c r="OPS345" s="35"/>
      <c r="OPT345" s="35"/>
      <c r="OPU345" s="35"/>
      <c r="OPV345" s="35"/>
      <c r="OPW345" s="35"/>
      <c r="OPX345" s="35"/>
      <c r="OPY345" s="35"/>
      <c r="OPZ345" s="35"/>
      <c r="OQA345" s="35"/>
      <c r="OQB345" s="35"/>
      <c r="OQC345" s="35"/>
      <c r="OQD345" s="35"/>
      <c r="OQE345" s="35"/>
      <c r="OQF345" s="35"/>
      <c r="OQG345" s="35"/>
      <c r="OQH345" s="35"/>
      <c r="OQI345" s="35"/>
      <c r="OQJ345" s="35"/>
      <c r="OQK345" s="35"/>
      <c r="OQL345" s="35"/>
      <c r="OQM345" s="35"/>
      <c r="OQN345" s="35"/>
      <c r="OQO345" s="35"/>
      <c r="OQP345" s="35"/>
      <c r="OQQ345" s="35"/>
      <c r="OQR345" s="35"/>
      <c r="OQS345" s="35"/>
      <c r="OQT345" s="35"/>
      <c r="OQU345" s="35"/>
      <c r="OQV345" s="35"/>
      <c r="OQW345" s="35"/>
      <c r="OQX345" s="35"/>
      <c r="OQY345" s="35"/>
      <c r="OQZ345" s="35"/>
      <c r="ORA345" s="35"/>
      <c r="ORB345" s="35"/>
      <c r="ORC345" s="35"/>
      <c r="ORD345" s="35"/>
      <c r="ORE345" s="35"/>
      <c r="ORF345" s="35"/>
      <c r="ORG345" s="35"/>
      <c r="ORH345" s="35"/>
      <c r="ORI345" s="35"/>
      <c r="ORJ345" s="35"/>
      <c r="ORK345" s="35"/>
      <c r="ORL345" s="35"/>
      <c r="ORM345" s="35"/>
      <c r="ORN345" s="35"/>
      <c r="ORO345" s="35"/>
      <c r="ORP345" s="35"/>
      <c r="ORQ345" s="35"/>
      <c r="ORR345" s="35"/>
      <c r="ORS345" s="35"/>
      <c r="ORT345" s="35"/>
      <c r="ORU345" s="35"/>
      <c r="ORV345" s="35"/>
      <c r="ORW345" s="35"/>
      <c r="ORX345" s="35"/>
      <c r="ORY345" s="35"/>
      <c r="ORZ345" s="35"/>
      <c r="OSA345" s="35"/>
      <c r="OSB345" s="35"/>
      <c r="OSC345" s="35"/>
      <c r="OSD345" s="35"/>
      <c r="OSE345" s="35"/>
      <c r="OSF345" s="35"/>
      <c r="OSG345" s="35"/>
      <c r="OSH345" s="35"/>
      <c r="OSI345" s="35"/>
      <c r="OSJ345" s="35"/>
      <c r="OSK345" s="35"/>
      <c r="OSL345" s="35"/>
      <c r="OSM345" s="35"/>
      <c r="OSN345" s="35"/>
      <c r="OSO345" s="35"/>
      <c r="OSP345" s="35"/>
      <c r="OSQ345" s="35"/>
      <c r="OSR345" s="35"/>
      <c r="OSS345" s="35"/>
      <c r="OST345" s="35"/>
      <c r="OSU345" s="35"/>
      <c r="OSV345" s="35"/>
      <c r="OSW345" s="35"/>
      <c r="OSX345" s="35"/>
      <c r="OSY345" s="35"/>
      <c r="OSZ345" s="35"/>
      <c r="OTA345" s="35"/>
      <c r="OTB345" s="35"/>
      <c r="OTC345" s="35"/>
      <c r="OTD345" s="35"/>
      <c r="OTE345" s="35"/>
      <c r="OTF345" s="35"/>
      <c r="OTG345" s="35"/>
      <c r="OTH345" s="35"/>
      <c r="OTI345" s="35"/>
      <c r="OTJ345" s="35"/>
      <c r="OTK345" s="35"/>
      <c r="OTL345" s="35"/>
      <c r="OTM345" s="35"/>
      <c r="OTN345" s="35"/>
      <c r="OTO345" s="35"/>
      <c r="OTP345" s="35"/>
      <c r="OTQ345" s="35"/>
      <c r="OTR345" s="35"/>
      <c r="OTS345" s="35"/>
      <c r="OTT345" s="35"/>
      <c r="OTU345" s="35"/>
      <c r="OTV345" s="35"/>
      <c r="OTW345" s="35"/>
      <c r="OTX345" s="35"/>
      <c r="OTY345" s="35"/>
      <c r="OTZ345" s="35"/>
      <c r="OUA345" s="35"/>
      <c r="OUB345" s="35"/>
      <c r="OUC345" s="35"/>
      <c r="OUD345" s="35"/>
      <c r="OUE345" s="35"/>
      <c r="OUF345" s="35"/>
      <c r="OUG345" s="35"/>
      <c r="OUH345" s="35"/>
      <c r="OUI345" s="35"/>
      <c r="OUJ345" s="35"/>
      <c r="OUK345" s="35"/>
      <c r="OUL345" s="35"/>
      <c r="OUM345" s="35"/>
      <c r="OUN345" s="35"/>
      <c r="OUO345" s="35"/>
      <c r="OUP345" s="35"/>
      <c r="OUQ345" s="35"/>
      <c r="OUR345" s="35"/>
      <c r="OUS345" s="35"/>
      <c r="OUT345" s="35"/>
      <c r="OUU345" s="35"/>
      <c r="OUV345" s="35"/>
      <c r="OUW345" s="35"/>
      <c r="OUX345" s="35"/>
      <c r="OUY345" s="35"/>
      <c r="OUZ345" s="35"/>
      <c r="OVA345" s="35"/>
      <c r="OVB345" s="35"/>
      <c r="OVC345" s="35"/>
      <c r="OVD345" s="35"/>
      <c r="OVE345" s="35"/>
      <c r="OVF345" s="35"/>
      <c r="OVG345" s="35"/>
      <c r="OVH345" s="35"/>
      <c r="OVI345" s="35"/>
      <c r="OVJ345" s="35"/>
      <c r="OVK345" s="35"/>
      <c r="OVL345" s="35"/>
      <c r="OVM345" s="35"/>
      <c r="OVN345" s="35"/>
      <c r="OVO345" s="35"/>
      <c r="OVP345" s="35"/>
      <c r="OVQ345" s="35"/>
      <c r="OVR345" s="35"/>
      <c r="OVS345" s="35"/>
      <c r="OVT345" s="35"/>
      <c r="OVU345" s="35"/>
      <c r="OVV345" s="35"/>
      <c r="OVW345" s="35"/>
      <c r="OVX345" s="35"/>
      <c r="OVY345" s="35"/>
      <c r="OVZ345" s="35"/>
      <c r="OWA345" s="35"/>
      <c r="OWB345" s="35"/>
      <c r="OWC345" s="35"/>
      <c r="OWD345" s="35"/>
      <c r="OWE345" s="35"/>
      <c r="OWF345" s="35"/>
      <c r="OWG345" s="35"/>
      <c r="OWH345" s="35"/>
      <c r="OWI345" s="35"/>
      <c r="OWJ345" s="35"/>
      <c r="OWK345" s="35"/>
      <c r="OWL345" s="35"/>
      <c r="OWM345" s="35"/>
      <c r="OWN345" s="35"/>
      <c r="OWO345" s="35"/>
      <c r="OWP345" s="35"/>
      <c r="OWQ345" s="35"/>
      <c r="OWR345" s="35"/>
      <c r="OWS345" s="35"/>
      <c r="OWT345" s="35"/>
      <c r="OWU345" s="35"/>
      <c r="OWV345" s="35"/>
      <c r="OWW345" s="35"/>
      <c r="OWX345" s="35"/>
      <c r="OWY345" s="35"/>
      <c r="OWZ345" s="35"/>
      <c r="OXA345" s="35"/>
      <c r="OXB345" s="35"/>
      <c r="OXC345" s="35"/>
      <c r="OXD345" s="35"/>
      <c r="OXE345" s="35"/>
      <c r="OXF345" s="35"/>
      <c r="OXG345" s="35"/>
      <c r="OXH345" s="35"/>
      <c r="OXI345" s="35"/>
      <c r="OXJ345" s="35"/>
      <c r="OXK345" s="35"/>
      <c r="OXL345" s="35"/>
      <c r="OXM345" s="35"/>
      <c r="OXN345" s="35"/>
      <c r="OXO345" s="35"/>
      <c r="OXP345" s="35"/>
      <c r="OXQ345" s="35"/>
      <c r="OXR345" s="35"/>
      <c r="OXS345" s="35"/>
      <c r="OXT345" s="35"/>
      <c r="OXU345" s="35"/>
      <c r="OXV345" s="35"/>
      <c r="OXW345" s="35"/>
      <c r="OXX345" s="35"/>
      <c r="OXY345" s="35"/>
      <c r="OXZ345" s="35"/>
      <c r="OYA345" s="35"/>
      <c r="OYB345" s="35"/>
      <c r="OYC345" s="35"/>
      <c r="OYD345" s="35"/>
      <c r="OYE345" s="35"/>
      <c r="OYF345" s="35"/>
      <c r="OYG345" s="35"/>
      <c r="OYH345" s="35"/>
      <c r="OYI345" s="35"/>
      <c r="OYJ345" s="35"/>
      <c r="OYK345" s="35"/>
      <c r="OYL345" s="35"/>
      <c r="OYM345" s="35"/>
      <c r="OYN345" s="35"/>
      <c r="OYO345" s="35"/>
      <c r="OYP345" s="35"/>
      <c r="OYQ345" s="35"/>
      <c r="OYR345" s="35"/>
      <c r="OYS345" s="35"/>
      <c r="OYT345" s="35"/>
      <c r="OYU345" s="35"/>
      <c r="OYV345" s="35"/>
      <c r="OYW345" s="35"/>
      <c r="OYX345" s="35"/>
      <c r="OYY345" s="35"/>
      <c r="OYZ345" s="35"/>
      <c r="OZA345" s="35"/>
      <c r="OZB345" s="35"/>
      <c r="OZC345" s="35"/>
      <c r="OZD345" s="35"/>
      <c r="OZE345" s="35"/>
      <c r="OZF345" s="35"/>
      <c r="OZG345" s="35"/>
      <c r="OZH345" s="35"/>
      <c r="OZI345" s="35"/>
      <c r="OZJ345" s="35"/>
      <c r="OZK345" s="35"/>
      <c r="OZL345" s="35"/>
      <c r="OZM345" s="35"/>
      <c r="OZN345" s="35"/>
      <c r="OZO345" s="35"/>
      <c r="OZP345" s="35"/>
      <c r="OZQ345" s="35"/>
      <c r="OZR345" s="35"/>
      <c r="OZS345" s="35"/>
      <c r="OZT345" s="35"/>
      <c r="OZU345" s="35"/>
      <c r="OZV345" s="35"/>
      <c r="OZW345" s="35"/>
      <c r="OZX345" s="35"/>
      <c r="OZY345" s="35"/>
      <c r="OZZ345" s="35"/>
      <c r="PAA345" s="35"/>
      <c r="PAB345" s="35"/>
      <c r="PAC345" s="35"/>
      <c r="PAD345" s="35"/>
      <c r="PAE345" s="35"/>
      <c r="PAF345" s="35"/>
      <c r="PAG345" s="35"/>
      <c r="PAH345" s="35"/>
      <c r="PAI345" s="35"/>
      <c r="PAJ345" s="35"/>
      <c r="PAK345" s="35"/>
      <c r="PAL345" s="35"/>
      <c r="PAM345" s="35"/>
      <c r="PAN345" s="35"/>
      <c r="PAO345" s="35"/>
      <c r="PAP345" s="35"/>
      <c r="PAQ345" s="35"/>
      <c r="PAR345" s="35"/>
      <c r="PAS345" s="35"/>
      <c r="PAT345" s="35"/>
      <c r="PAU345" s="35"/>
      <c r="PAV345" s="35"/>
      <c r="PAW345" s="35"/>
      <c r="PAX345" s="35"/>
      <c r="PAY345" s="35"/>
      <c r="PAZ345" s="35"/>
      <c r="PBA345" s="35"/>
      <c r="PBB345" s="35"/>
      <c r="PBC345" s="35"/>
      <c r="PBD345" s="35"/>
      <c r="PBE345" s="35"/>
      <c r="PBF345" s="35"/>
      <c r="PBG345" s="35"/>
      <c r="PBH345" s="35"/>
      <c r="PBI345" s="35"/>
      <c r="PBJ345" s="35"/>
      <c r="PBK345" s="35"/>
      <c r="PBL345" s="35"/>
      <c r="PBM345" s="35"/>
      <c r="PBN345" s="35"/>
      <c r="PBO345" s="35"/>
      <c r="PBP345" s="35"/>
      <c r="PBQ345" s="35"/>
      <c r="PBR345" s="35"/>
      <c r="PBS345" s="35"/>
      <c r="PBT345" s="35"/>
      <c r="PBU345" s="35"/>
      <c r="PBV345" s="35"/>
      <c r="PBW345" s="35"/>
      <c r="PBX345" s="35"/>
      <c r="PBY345" s="35"/>
      <c r="PBZ345" s="35"/>
      <c r="PCA345" s="35"/>
      <c r="PCB345" s="35"/>
      <c r="PCC345" s="35"/>
      <c r="PCD345" s="35"/>
      <c r="PCE345" s="35"/>
      <c r="PCF345" s="35"/>
      <c r="PCG345" s="35"/>
      <c r="PCH345" s="35"/>
      <c r="PCI345" s="35"/>
      <c r="PCJ345" s="35"/>
      <c r="PCK345" s="35"/>
      <c r="PCL345" s="35"/>
      <c r="PCM345" s="35"/>
      <c r="PCN345" s="35"/>
      <c r="PCO345" s="35"/>
      <c r="PCP345" s="35"/>
      <c r="PCQ345" s="35"/>
      <c r="PCR345" s="35"/>
      <c r="PCS345" s="35"/>
      <c r="PCT345" s="35"/>
      <c r="PCU345" s="35"/>
      <c r="PCV345" s="35"/>
      <c r="PCW345" s="35"/>
      <c r="PCX345" s="35"/>
      <c r="PCY345" s="35"/>
      <c r="PCZ345" s="35"/>
      <c r="PDA345" s="35"/>
      <c r="PDB345" s="35"/>
      <c r="PDC345" s="35"/>
      <c r="PDD345" s="35"/>
      <c r="PDE345" s="35"/>
      <c r="PDF345" s="35"/>
      <c r="PDG345" s="35"/>
      <c r="PDH345" s="35"/>
      <c r="PDI345" s="35"/>
      <c r="PDJ345" s="35"/>
      <c r="PDK345" s="35"/>
      <c r="PDL345" s="35"/>
      <c r="PDM345" s="35"/>
      <c r="PDN345" s="35"/>
      <c r="PDO345" s="35"/>
      <c r="PDP345" s="35"/>
      <c r="PDQ345" s="35"/>
      <c r="PDR345" s="35"/>
      <c r="PDS345" s="35"/>
      <c r="PDT345" s="35"/>
      <c r="PDU345" s="35"/>
      <c r="PDV345" s="35"/>
      <c r="PDW345" s="35"/>
      <c r="PDX345" s="35"/>
      <c r="PDY345" s="35"/>
      <c r="PDZ345" s="35"/>
      <c r="PEA345" s="35"/>
      <c r="PEB345" s="35"/>
      <c r="PEC345" s="35"/>
      <c r="PED345" s="35"/>
      <c r="PEE345" s="35"/>
      <c r="PEF345" s="35"/>
      <c r="PEG345" s="35"/>
      <c r="PEH345" s="35"/>
      <c r="PEI345" s="35"/>
      <c r="PEJ345" s="35"/>
      <c r="PEK345" s="35"/>
      <c r="PEL345" s="35"/>
      <c r="PEM345" s="35"/>
      <c r="PEN345" s="35"/>
      <c r="PEO345" s="35"/>
      <c r="PEP345" s="35"/>
      <c r="PEQ345" s="35"/>
      <c r="PER345" s="35"/>
      <c r="PES345" s="35"/>
      <c r="PET345" s="35"/>
      <c r="PEU345" s="35"/>
      <c r="PEV345" s="35"/>
      <c r="PEW345" s="35"/>
      <c r="PEX345" s="35"/>
      <c r="PEY345" s="35"/>
      <c r="PEZ345" s="35"/>
      <c r="PFA345" s="35"/>
      <c r="PFB345" s="35"/>
      <c r="PFC345" s="35"/>
      <c r="PFD345" s="35"/>
      <c r="PFE345" s="35"/>
      <c r="PFF345" s="35"/>
      <c r="PFG345" s="35"/>
      <c r="PFH345" s="35"/>
      <c r="PFI345" s="35"/>
      <c r="PFJ345" s="35"/>
      <c r="PFK345" s="35"/>
      <c r="PFL345" s="35"/>
      <c r="PFM345" s="35"/>
      <c r="PFN345" s="35"/>
      <c r="PFO345" s="35"/>
      <c r="PFP345" s="35"/>
      <c r="PFQ345" s="35"/>
      <c r="PFR345" s="35"/>
      <c r="PFS345" s="35"/>
      <c r="PFT345" s="35"/>
      <c r="PFU345" s="35"/>
      <c r="PFV345" s="35"/>
      <c r="PFW345" s="35"/>
      <c r="PFX345" s="35"/>
      <c r="PFY345" s="35"/>
      <c r="PFZ345" s="35"/>
      <c r="PGA345" s="35"/>
      <c r="PGB345" s="35"/>
      <c r="PGC345" s="35"/>
      <c r="PGD345" s="35"/>
      <c r="PGE345" s="35"/>
      <c r="PGF345" s="35"/>
      <c r="PGG345" s="35"/>
      <c r="PGH345" s="35"/>
      <c r="PGI345" s="35"/>
      <c r="PGJ345" s="35"/>
      <c r="PGK345" s="35"/>
      <c r="PGL345" s="35"/>
      <c r="PGM345" s="35"/>
      <c r="PGN345" s="35"/>
      <c r="PGO345" s="35"/>
      <c r="PGP345" s="35"/>
      <c r="PGQ345" s="35"/>
      <c r="PGR345" s="35"/>
      <c r="PGS345" s="35"/>
      <c r="PGT345" s="35"/>
      <c r="PGU345" s="35"/>
      <c r="PGV345" s="35"/>
      <c r="PGW345" s="35"/>
      <c r="PGX345" s="35"/>
      <c r="PGY345" s="35"/>
      <c r="PGZ345" s="35"/>
      <c r="PHA345" s="35"/>
      <c r="PHB345" s="35"/>
      <c r="PHC345" s="35"/>
      <c r="PHD345" s="35"/>
      <c r="PHE345" s="35"/>
      <c r="PHF345" s="35"/>
      <c r="PHG345" s="35"/>
      <c r="PHH345" s="35"/>
      <c r="PHI345" s="35"/>
      <c r="PHJ345" s="35"/>
      <c r="PHK345" s="35"/>
      <c r="PHL345" s="35"/>
      <c r="PHM345" s="35"/>
      <c r="PHN345" s="35"/>
      <c r="PHO345" s="35"/>
      <c r="PHP345" s="35"/>
      <c r="PHQ345" s="35"/>
      <c r="PHR345" s="35"/>
      <c r="PHS345" s="35"/>
      <c r="PHT345" s="35"/>
      <c r="PHU345" s="35"/>
      <c r="PHV345" s="35"/>
      <c r="PHW345" s="35"/>
      <c r="PHX345" s="35"/>
      <c r="PHY345" s="35"/>
      <c r="PHZ345" s="35"/>
      <c r="PIA345" s="35"/>
      <c r="PIB345" s="35"/>
      <c r="PIC345" s="35"/>
      <c r="PID345" s="35"/>
      <c r="PIE345" s="35"/>
      <c r="PIF345" s="35"/>
      <c r="PIG345" s="35"/>
      <c r="PIH345" s="35"/>
      <c r="PII345" s="35"/>
      <c r="PIJ345" s="35"/>
      <c r="PIK345" s="35"/>
      <c r="PIL345" s="35"/>
      <c r="PIM345" s="35"/>
      <c r="PIN345" s="35"/>
      <c r="PIO345" s="35"/>
      <c r="PIP345" s="35"/>
      <c r="PIQ345" s="35"/>
      <c r="PIR345" s="35"/>
      <c r="PIS345" s="35"/>
      <c r="PIT345" s="35"/>
      <c r="PIU345" s="35"/>
      <c r="PIV345" s="35"/>
      <c r="PIW345" s="35"/>
      <c r="PIX345" s="35"/>
      <c r="PIY345" s="35"/>
      <c r="PIZ345" s="35"/>
      <c r="PJA345" s="35"/>
      <c r="PJB345" s="35"/>
      <c r="PJC345" s="35"/>
      <c r="PJD345" s="35"/>
      <c r="PJE345" s="35"/>
      <c r="PJF345" s="35"/>
      <c r="PJG345" s="35"/>
      <c r="PJH345" s="35"/>
      <c r="PJI345" s="35"/>
      <c r="PJJ345" s="35"/>
      <c r="PJK345" s="35"/>
      <c r="PJL345" s="35"/>
      <c r="PJM345" s="35"/>
      <c r="PJN345" s="35"/>
      <c r="PJO345" s="35"/>
      <c r="PJP345" s="35"/>
      <c r="PJQ345" s="35"/>
      <c r="PJR345" s="35"/>
      <c r="PJS345" s="35"/>
      <c r="PJT345" s="35"/>
      <c r="PJU345" s="35"/>
      <c r="PJV345" s="35"/>
      <c r="PJW345" s="35"/>
      <c r="PJX345" s="35"/>
      <c r="PJY345" s="35"/>
      <c r="PJZ345" s="35"/>
      <c r="PKA345" s="35"/>
      <c r="PKB345" s="35"/>
      <c r="PKC345" s="35"/>
      <c r="PKD345" s="35"/>
      <c r="PKE345" s="35"/>
      <c r="PKF345" s="35"/>
      <c r="PKG345" s="35"/>
      <c r="PKH345" s="35"/>
      <c r="PKI345" s="35"/>
      <c r="PKJ345" s="35"/>
      <c r="PKK345" s="35"/>
      <c r="PKL345" s="35"/>
      <c r="PKM345" s="35"/>
      <c r="PKN345" s="35"/>
      <c r="PKO345" s="35"/>
      <c r="PKP345" s="35"/>
      <c r="PKQ345" s="35"/>
      <c r="PKR345" s="35"/>
      <c r="PKS345" s="35"/>
      <c r="PKT345" s="35"/>
      <c r="PKU345" s="35"/>
      <c r="PKV345" s="35"/>
      <c r="PKW345" s="35"/>
      <c r="PKX345" s="35"/>
      <c r="PKY345" s="35"/>
      <c r="PKZ345" s="35"/>
      <c r="PLA345" s="35"/>
      <c r="PLB345" s="35"/>
      <c r="PLC345" s="35"/>
      <c r="PLD345" s="35"/>
      <c r="PLE345" s="35"/>
      <c r="PLF345" s="35"/>
      <c r="PLG345" s="35"/>
      <c r="PLH345" s="35"/>
      <c r="PLI345" s="35"/>
      <c r="PLJ345" s="35"/>
      <c r="PLK345" s="35"/>
      <c r="PLL345" s="35"/>
      <c r="PLM345" s="35"/>
      <c r="PLN345" s="35"/>
      <c r="PLO345" s="35"/>
      <c r="PLP345" s="35"/>
      <c r="PLQ345" s="35"/>
      <c r="PLR345" s="35"/>
      <c r="PLS345" s="35"/>
      <c r="PLT345" s="35"/>
      <c r="PLU345" s="35"/>
      <c r="PLV345" s="35"/>
      <c r="PLW345" s="35"/>
      <c r="PLX345" s="35"/>
      <c r="PLY345" s="35"/>
      <c r="PLZ345" s="35"/>
      <c r="PMA345" s="35"/>
      <c r="PMB345" s="35"/>
      <c r="PMC345" s="35"/>
      <c r="PMD345" s="35"/>
      <c r="PME345" s="35"/>
      <c r="PMF345" s="35"/>
      <c r="PMG345" s="35"/>
      <c r="PMH345" s="35"/>
      <c r="PMI345" s="35"/>
      <c r="PMJ345" s="35"/>
      <c r="PMK345" s="35"/>
      <c r="PML345" s="35"/>
      <c r="PMM345" s="35"/>
      <c r="PMN345" s="35"/>
      <c r="PMO345" s="35"/>
      <c r="PMP345" s="35"/>
      <c r="PMQ345" s="35"/>
      <c r="PMR345" s="35"/>
      <c r="PMS345" s="35"/>
      <c r="PMT345" s="35"/>
      <c r="PMU345" s="35"/>
      <c r="PMV345" s="35"/>
      <c r="PMW345" s="35"/>
      <c r="PMX345" s="35"/>
      <c r="PMY345" s="35"/>
      <c r="PMZ345" s="35"/>
      <c r="PNA345" s="35"/>
      <c r="PNB345" s="35"/>
      <c r="PNC345" s="35"/>
      <c r="PND345" s="35"/>
      <c r="PNE345" s="35"/>
      <c r="PNF345" s="35"/>
      <c r="PNG345" s="35"/>
      <c r="PNH345" s="35"/>
      <c r="PNI345" s="35"/>
      <c r="PNJ345" s="35"/>
      <c r="PNK345" s="35"/>
      <c r="PNL345" s="35"/>
      <c r="PNM345" s="35"/>
      <c r="PNN345" s="35"/>
      <c r="PNO345" s="35"/>
      <c r="PNP345" s="35"/>
      <c r="PNQ345" s="35"/>
      <c r="PNR345" s="35"/>
      <c r="PNS345" s="35"/>
      <c r="PNT345" s="35"/>
      <c r="PNU345" s="35"/>
      <c r="PNV345" s="35"/>
      <c r="PNW345" s="35"/>
      <c r="PNX345" s="35"/>
      <c r="PNY345" s="35"/>
      <c r="PNZ345" s="35"/>
      <c r="POA345" s="35"/>
      <c r="POB345" s="35"/>
      <c r="POC345" s="35"/>
      <c r="POD345" s="35"/>
      <c r="POE345" s="35"/>
      <c r="POF345" s="35"/>
      <c r="POG345" s="35"/>
      <c r="POH345" s="35"/>
      <c r="POI345" s="35"/>
      <c r="POJ345" s="35"/>
      <c r="POK345" s="35"/>
      <c r="POL345" s="35"/>
      <c r="POM345" s="35"/>
      <c r="PON345" s="35"/>
      <c r="POO345" s="35"/>
      <c r="POP345" s="35"/>
      <c r="POQ345" s="35"/>
      <c r="POR345" s="35"/>
      <c r="POS345" s="35"/>
      <c r="POT345" s="35"/>
      <c r="POU345" s="35"/>
      <c r="POV345" s="35"/>
      <c r="POW345" s="35"/>
      <c r="POX345" s="35"/>
      <c r="POY345" s="35"/>
      <c r="POZ345" s="35"/>
      <c r="PPA345" s="35"/>
      <c r="PPB345" s="35"/>
      <c r="PPC345" s="35"/>
      <c r="PPD345" s="35"/>
      <c r="PPE345" s="35"/>
      <c r="PPF345" s="35"/>
      <c r="PPG345" s="35"/>
      <c r="PPH345" s="35"/>
      <c r="PPI345" s="35"/>
      <c r="PPJ345" s="35"/>
      <c r="PPK345" s="35"/>
      <c r="PPL345" s="35"/>
      <c r="PPM345" s="35"/>
      <c r="PPN345" s="35"/>
      <c r="PPO345" s="35"/>
      <c r="PPP345" s="35"/>
      <c r="PPQ345" s="35"/>
      <c r="PPR345" s="35"/>
      <c r="PPS345" s="35"/>
      <c r="PPT345" s="35"/>
      <c r="PPU345" s="35"/>
      <c r="PPV345" s="35"/>
      <c r="PPW345" s="35"/>
      <c r="PPX345" s="35"/>
      <c r="PPY345" s="35"/>
      <c r="PPZ345" s="35"/>
      <c r="PQA345" s="35"/>
      <c r="PQB345" s="35"/>
      <c r="PQC345" s="35"/>
      <c r="PQD345" s="35"/>
      <c r="PQE345" s="35"/>
      <c r="PQF345" s="35"/>
      <c r="PQG345" s="35"/>
      <c r="PQH345" s="35"/>
      <c r="PQI345" s="35"/>
      <c r="PQJ345" s="35"/>
      <c r="PQK345" s="35"/>
      <c r="PQL345" s="35"/>
      <c r="PQM345" s="35"/>
      <c r="PQN345" s="35"/>
      <c r="PQO345" s="35"/>
      <c r="PQP345" s="35"/>
      <c r="PQQ345" s="35"/>
      <c r="PQR345" s="35"/>
      <c r="PQS345" s="35"/>
      <c r="PQT345" s="35"/>
      <c r="PQU345" s="35"/>
      <c r="PQV345" s="35"/>
      <c r="PQW345" s="35"/>
      <c r="PQX345" s="35"/>
      <c r="PQY345" s="35"/>
      <c r="PQZ345" s="35"/>
      <c r="PRA345" s="35"/>
      <c r="PRB345" s="35"/>
      <c r="PRC345" s="35"/>
      <c r="PRD345" s="35"/>
      <c r="PRE345" s="35"/>
      <c r="PRF345" s="35"/>
      <c r="PRG345" s="35"/>
      <c r="PRH345" s="35"/>
      <c r="PRI345" s="35"/>
      <c r="PRJ345" s="35"/>
      <c r="PRK345" s="35"/>
      <c r="PRL345" s="35"/>
      <c r="PRM345" s="35"/>
      <c r="PRN345" s="35"/>
      <c r="PRO345" s="35"/>
      <c r="PRP345" s="35"/>
      <c r="PRQ345" s="35"/>
      <c r="PRR345" s="35"/>
      <c r="PRS345" s="35"/>
      <c r="PRT345" s="35"/>
      <c r="PRU345" s="35"/>
      <c r="PRV345" s="35"/>
      <c r="PRW345" s="35"/>
      <c r="PRX345" s="35"/>
      <c r="PRY345" s="35"/>
      <c r="PRZ345" s="35"/>
      <c r="PSA345" s="35"/>
      <c r="PSB345" s="35"/>
      <c r="PSC345" s="35"/>
      <c r="PSD345" s="35"/>
      <c r="PSE345" s="35"/>
      <c r="PSF345" s="35"/>
      <c r="PSG345" s="35"/>
      <c r="PSH345" s="35"/>
      <c r="PSI345" s="35"/>
      <c r="PSJ345" s="35"/>
      <c r="PSK345" s="35"/>
      <c r="PSL345" s="35"/>
      <c r="PSM345" s="35"/>
      <c r="PSN345" s="35"/>
      <c r="PSO345" s="35"/>
      <c r="PSP345" s="35"/>
      <c r="PSQ345" s="35"/>
      <c r="PSR345" s="35"/>
      <c r="PSS345" s="35"/>
      <c r="PST345" s="35"/>
      <c r="PSU345" s="35"/>
      <c r="PSV345" s="35"/>
      <c r="PSW345" s="35"/>
      <c r="PSX345" s="35"/>
      <c r="PSY345" s="35"/>
      <c r="PSZ345" s="35"/>
      <c r="PTA345" s="35"/>
      <c r="PTB345" s="35"/>
      <c r="PTC345" s="35"/>
      <c r="PTD345" s="35"/>
      <c r="PTE345" s="35"/>
      <c r="PTF345" s="35"/>
      <c r="PTG345" s="35"/>
      <c r="PTH345" s="35"/>
      <c r="PTI345" s="35"/>
      <c r="PTJ345" s="35"/>
      <c r="PTK345" s="35"/>
      <c r="PTL345" s="35"/>
      <c r="PTM345" s="35"/>
      <c r="PTN345" s="35"/>
      <c r="PTO345" s="35"/>
      <c r="PTP345" s="35"/>
      <c r="PTQ345" s="35"/>
      <c r="PTR345" s="35"/>
      <c r="PTS345" s="35"/>
      <c r="PTT345" s="35"/>
      <c r="PTU345" s="35"/>
      <c r="PTV345" s="35"/>
      <c r="PTW345" s="35"/>
      <c r="PTX345" s="35"/>
      <c r="PTY345" s="35"/>
      <c r="PTZ345" s="35"/>
      <c r="PUA345" s="35"/>
      <c r="PUB345" s="35"/>
      <c r="PUC345" s="35"/>
      <c r="PUD345" s="35"/>
      <c r="PUE345" s="35"/>
      <c r="PUF345" s="35"/>
      <c r="PUG345" s="35"/>
      <c r="PUH345" s="35"/>
      <c r="PUI345" s="35"/>
      <c r="PUJ345" s="35"/>
      <c r="PUK345" s="35"/>
      <c r="PUL345" s="35"/>
      <c r="PUM345" s="35"/>
      <c r="PUN345" s="35"/>
      <c r="PUO345" s="35"/>
      <c r="PUP345" s="35"/>
      <c r="PUQ345" s="35"/>
      <c r="PUR345" s="35"/>
      <c r="PUS345" s="35"/>
      <c r="PUT345" s="35"/>
      <c r="PUU345" s="35"/>
      <c r="PUV345" s="35"/>
      <c r="PUW345" s="35"/>
      <c r="PUX345" s="35"/>
      <c r="PUY345" s="35"/>
      <c r="PUZ345" s="35"/>
      <c r="PVA345" s="35"/>
      <c r="PVB345" s="35"/>
      <c r="PVC345" s="35"/>
      <c r="PVD345" s="35"/>
      <c r="PVE345" s="35"/>
      <c r="PVF345" s="35"/>
      <c r="PVG345" s="35"/>
      <c r="PVH345" s="35"/>
      <c r="PVI345" s="35"/>
      <c r="PVJ345" s="35"/>
      <c r="PVK345" s="35"/>
      <c r="PVL345" s="35"/>
      <c r="PVM345" s="35"/>
      <c r="PVN345" s="35"/>
      <c r="PVO345" s="35"/>
      <c r="PVP345" s="35"/>
      <c r="PVQ345" s="35"/>
      <c r="PVR345" s="35"/>
      <c r="PVS345" s="35"/>
      <c r="PVT345" s="35"/>
      <c r="PVU345" s="35"/>
      <c r="PVV345" s="35"/>
      <c r="PVW345" s="35"/>
      <c r="PVX345" s="35"/>
      <c r="PVY345" s="35"/>
      <c r="PVZ345" s="35"/>
      <c r="PWA345" s="35"/>
      <c r="PWB345" s="35"/>
      <c r="PWC345" s="35"/>
      <c r="PWD345" s="35"/>
      <c r="PWE345" s="35"/>
      <c r="PWF345" s="35"/>
      <c r="PWG345" s="35"/>
      <c r="PWH345" s="35"/>
      <c r="PWI345" s="35"/>
      <c r="PWJ345" s="35"/>
      <c r="PWK345" s="35"/>
      <c r="PWL345" s="35"/>
      <c r="PWM345" s="35"/>
      <c r="PWN345" s="35"/>
      <c r="PWO345" s="35"/>
      <c r="PWP345" s="35"/>
      <c r="PWQ345" s="35"/>
      <c r="PWR345" s="35"/>
      <c r="PWS345" s="35"/>
      <c r="PWT345" s="35"/>
      <c r="PWU345" s="35"/>
      <c r="PWV345" s="35"/>
      <c r="PWW345" s="35"/>
      <c r="PWX345" s="35"/>
      <c r="PWY345" s="35"/>
      <c r="PWZ345" s="35"/>
      <c r="PXA345" s="35"/>
      <c r="PXB345" s="35"/>
      <c r="PXC345" s="35"/>
      <c r="PXD345" s="35"/>
      <c r="PXE345" s="35"/>
      <c r="PXF345" s="35"/>
      <c r="PXG345" s="35"/>
      <c r="PXH345" s="35"/>
      <c r="PXI345" s="35"/>
      <c r="PXJ345" s="35"/>
      <c r="PXK345" s="35"/>
      <c r="PXL345" s="35"/>
      <c r="PXM345" s="35"/>
      <c r="PXN345" s="35"/>
      <c r="PXO345" s="35"/>
      <c r="PXP345" s="35"/>
      <c r="PXQ345" s="35"/>
      <c r="PXR345" s="35"/>
      <c r="PXS345" s="35"/>
      <c r="PXT345" s="35"/>
      <c r="PXU345" s="35"/>
      <c r="PXV345" s="35"/>
      <c r="PXW345" s="35"/>
      <c r="PXX345" s="35"/>
      <c r="PXY345" s="35"/>
      <c r="PXZ345" s="35"/>
      <c r="PYA345" s="35"/>
      <c r="PYB345" s="35"/>
      <c r="PYC345" s="35"/>
      <c r="PYD345" s="35"/>
      <c r="PYE345" s="35"/>
      <c r="PYF345" s="35"/>
      <c r="PYG345" s="35"/>
      <c r="PYH345" s="35"/>
      <c r="PYI345" s="35"/>
      <c r="PYJ345" s="35"/>
      <c r="PYK345" s="35"/>
      <c r="PYL345" s="35"/>
      <c r="PYM345" s="35"/>
      <c r="PYN345" s="35"/>
      <c r="PYO345" s="35"/>
      <c r="PYP345" s="35"/>
      <c r="PYQ345" s="35"/>
      <c r="PYR345" s="35"/>
      <c r="PYS345" s="35"/>
      <c r="PYT345" s="35"/>
      <c r="PYU345" s="35"/>
      <c r="PYV345" s="35"/>
      <c r="PYW345" s="35"/>
      <c r="PYX345" s="35"/>
      <c r="PYY345" s="35"/>
      <c r="PYZ345" s="35"/>
      <c r="PZA345" s="35"/>
      <c r="PZB345" s="35"/>
      <c r="PZC345" s="35"/>
      <c r="PZD345" s="35"/>
      <c r="PZE345" s="35"/>
      <c r="PZF345" s="35"/>
      <c r="PZG345" s="35"/>
      <c r="PZH345" s="35"/>
      <c r="PZI345" s="35"/>
      <c r="PZJ345" s="35"/>
      <c r="PZK345" s="35"/>
      <c r="PZL345" s="35"/>
      <c r="PZM345" s="35"/>
      <c r="PZN345" s="35"/>
      <c r="PZO345" s="35"/>
      <c r="PZP345" s="35"/>
      <c r="PZQ345" s="35"/>
      <c r="PZR345" s="35"/>
      <c r="PZS345" s="35"/>
      <c r="PZT345" s="35"/>
      <c r="PZU345" s="35"/>
      <c r="PZV345" s="35"/>
      <c r="PZW345" s="35"/>
      <c r="PZX345" s="35"/>
      <c r="PZY345" s="35"/>
      <c r="PZZ345" s="35"/>
      <c r="QAA345" s="35"/>
      <c r="QAB345" s="35"/>
      <c r="QAC345" s="35"/>
      <c r="QAD345" s="35"/>
      <c r="QAE345" s="35"/>
      <c r="QAF345" s="35"/>
      <c r="QAG345" s="35"/>
      <c r="QAH345" s="35"/>
      <c r="QAI345" s="35"/>
      <c r="QAJ345" s="35"/>
      <c r="QAK345" s="35"/>
      <c r="QAL345" s="35"/>
      <c r="QAM345" s="35"/>
      <c r="QAN345" s="35"/>
      <c r="QAO345" s="35"/>
      <c r="QAP345" s="35"/>
      <c r="QAQ345" s="35"/>
      <c r="QAR345" s="35"/>
      <c r="QAS345" s="35"/>
      <c r="QAT345" s="35"/>
      <c r="QAU345" s="35"/>
      <c r="QAV345" s="35"/>
      <c r="QAW345" s="35"/>
      <c r="QAX345" s="35"/>
      <c r="QAY345" s="35"/>
      <c r="QAZ345" s="35"/>
      <c r="QBA345" s="35"/>
      <c r="QBB345" s="35"/>
      <c r="QBC345" s="35"/>
      <c r="QBD345" s="35"/>
      <c r="QBE345" s="35"/>
      <c r="QBF345" s="35"/>
      <c r="QBG345" s="35"/>
      <c r="QBH345" s="35"/>
      <c r="QBI345" s="35"/>
      <c r="QBJ345" s="35"/>
      <c r="QBK345" s="35"/>
      <c r="QBL345" s="35"/>
      <c r="QBM345" s="35"/>
      <c r="QBN345" s="35"/>
      <c r="QBO345" s="35"/>
      <c r="QBP345" s="35"/>
      <c r="QBQ345" s="35"/>
      <c r="QBR345" s="35"/>
      <c r="QBS345" s="35"/>
      <c r="QBT345" s="35"/>
      <c r="QBU345" s="35"/>
      <c r="QBV345" s="35"/>
      <c r="QBW345" s="35"/>
      <c r="QBX345" s="35"/>
      <c r="QBY345" s="35"/>
      <c r="QBZ345" s="35"/>
      <c r="QCA345" s="35"/>
      <c r="QCB345" s="35"/>
      <c r="QCC345" s="35"/>
      <c r="QCD345" s="35"/>
      <c r="QCE345" s="35"/>
      <c r="QCF345" s="35"/>
      <c r="QCG345" s="35"/>
      <c r="QCH345" s="35"/>
      <c r="QCI345" s="35"/>
      <c r="QCJ345" s="35"/>
      <c r="QCK345" s="35"/>
      <c r="QCL345" s="35"/>
      <c r="QCM345" s="35"/>
      <c r="QCN345" s="35"/>
      <c r="QCO345" s="35"/>
      <c r="QCP345" s="35"/>
      <c r="QCQ345" s="35"/>
      <c r="QCR345" s="35"/>
      <c r="QCS345" s="35"/>
      <c r="QCT345" s="35"/>
      <c r="QCU345" s="35"/>
      <c r="QCV345" s="35"/>
      <c r="QCW345" s="35"/>
      <c r="QCX345" s="35"/>
      <c r="QCY345" s="35"/>
      <c r="QCZ345" s="35"/>
      <c r="QDA345" s="35"/>
      <c r="QDB345" s="35"/>
      <c r="QDC345" s="35"/>
      <c r="QDD345" s="35"/>
      <c r="QDE345" s="35"/>
      <c r="QDF345" s="35"/>
      <c r="QDG345" s="35"/>
      <c r="QDH345" s="35"/>
      <c r="QDI345" s="35"/>
      <c r="QDJ345" s="35"/>
      <c r="QDK345" s="35"/>
      <c r="QDL345" s="35"/>
      <c r="QDM345" s="35"/>
      <c r="QDN345" s="35"/>
      <c r="QDO345" s="35"/>
      <c r="QDP345" s="35"/>
      <c r="QDQ345" s="35"/>
      <c r="QDR345" s="35"/>
      <c r="QDS345" s="35"/>
      <c r="QDT345" s="35"/>
      <c r="QDU345" s="35"/>
      <c r="QDV345" s="35"/>
      <c r="QDW345" s="35"/>
      <c r="QDX345" s="35"/>
      <c r="QDY345" s="35"/>
      <c r="QDZ345" s="35"/>
      <c r="QEA345" s="35"/>
      <c r="QEB345" s="35"/>
      <c r="QEC345" s="35"/>
      <c r="QED345" s="35"/>
      <c r="QEE345" s="35"/>
      <c r="QEF345" s="35"/>
      <c r="QEG345" s="35"/>
      <c r="QEH345" s="35"/>
      <c r="QEI345" s="35"/>
      <c r="QEJ345" s="35"/>
      <c r="QEK345" s="35"/>
      <c r="QEL345" s="35"/>
      <c r="QEM345" s="35"/>
      <c r="QEN345" s="35"/>
      <c r="QEO345" s="35"/>
      <c r="QEP345" s="35"/>
      <c r="QEQ345" s="35"/>
      <c r="QER345" s="35"/>
      <c r="QES345" s="35"/>
      <c r="QET345" s="35"/>
      <c r="QEU345" s="35"/>
      <c r="QEV345" s="35"/>
      <c r="QEW345" s="35"/>
      <c r="QEX345" s="35"/>
      <c r="QEY345" s="35"/>
      <c r="QEZ345" s="35"/>
      <c r="QFA345" s="35"/>
      <c r="QFB345" s="35"/>
      <c r="QFC345" s="35"/>
      <c r="QFD345" s="35"/>
      <c r="QFE345" s="35"/>
      <c r="QFF345" s="35"/>
      <c r="QFG345" s="35"/>
      <c r="QFH345" s="35"/>
      <c r="QFI345" s="35"/>
      <c r="QFJ345" s="35"/>
      <c r="QFK345" s="35"/>
      <c r="QFL345" s="35"/>
      <c r="QFM345" s="35"/>
      <c r="QFN345" s="35"/>
      <c r="QFO345" s="35"/>
      <c r="QFP345" s="35"/>
      <c r="QFQ345" s="35"/>
      <c r="QFR345" s="35"/>
      <c r="QFS345" s="35"/>
      <c r="QFT345" s="35"/>
      <c r="QFU345" s="35"/>
      <c r="QFV345" s="35"/>
      <c r="QFW345" s="35"/>
      <c r="QFX345" s="35"/>
      <c r="QFY345" s="35"/>
      <c r="QFZ345" s="35"/>
      <c r="QGA345" s="35"/>
      <c r="QGB345" s="35"/>
      <c r="QGC345" s="35"/>
      <c r="QGD345" s="35"/>
      <c r="QGE345" s="35"/>
      <c r="QGF345" s="35"/>
      <c r="QGG345" s="35"/>
      <c r="QGH345" s="35"/>
      <c r="QGI345" s="35"/>
      <c r="QGJ345" s="35"/>
      <c r="QGK345" s="35"/>
      <c r="QGL345" s="35"/>
      <c r="QGM345" s="35"/>
      <c r="QGN345" s="35"/>
      <c r="QGO345" s="35"/>
      <c r="QGP345" s="35"/>
      <c r="QGQ345" s="35"/>
      <c r="QGR345" s="35"/>
      <c r="QGS345" s="35"/>
      <c r="QGT345" s="35"/>
      <c r="QGU345" s="35"/>
      <c r="QGV345" s="35"/>
      <c r="QGW345" s="35"/>
      <c r="QGX345" s="35"/>
      <c r="QGY345" s="35"/>
      <c r="QGZ345" s="35"/>
      <c r="QHA345" s="35"/>
      <c r="QHB345" s="35"/>
      <c r="QHC345" s="35"/>
      <c r="QHD345" s="35"/>
      <c r="QHE345" s="35"/>
      <c r="QHF345" s="35"/>
      <c r="QHG345" s="35"/>
      <c r="QHH345" s="35"/>
      <c r="QHI345" s="35"/>
      <c r="QHJ345" s="35"/>
      <c r="QHK345" s="35"/>
      <c r="QHL345" s="35"/>
      <c r="QHM345" s="35"/>
      <c r="QHN345" s="35"/>
      <c r="QHO345" s="35"/>
      <c r="QHP345" s="35"/>
      <c r="QHQ345" s="35"/>
      <c r="QHR345" s="35"/>
      <c r="QHS345" s="35"/>
      <c r="QHT345" s="35"/>
      <c r="QHU345" s="35"/>
      <c r="QHV345" s="35"/>
      <c r="QHW345" s="35"/>
      <c r="QHX345" s="35"/>
      <c r="QHY345" s="35"/>
      <c r="QHZ345" s="35"/>
      <c r="QIA345" s="35"/>
      <c r="QIB345" s="35"/>
      <c r="QIC345" s="35"/>
      <c r="QID345" s="35"/>
      <c r="QIE345" s="35"/>
      <c r="QIF345" s="35"/>
      <c r="QIG345" s="35"/>
      <c r="QIH345" s="35"/>
      <c r="QII345" s="35"/>
      <c r="QIJ345" s="35"/>
      <c r="QIK345" s="35"/>
      <c r="QIL345" s="35"/>
      <c r="QIM345" s="35"/>
      <c r="QIN345" s="35"/>
      <c r="QIO345" s="35"/>
      <c r="QIP345" s="35"/>
      <c r="QIQ345" s="35"/>
      <c r="QIR345" s="35"/>
      <c r="QIS345" s="35"/>
      <c r="QIT345" s="35"/>
      <c r="QIU345" s="35"/>
      <c r="QIV345" s="35"/>
      <c r="QIW345" s="35"/>
      <c r="QIX345" s="35"/>
      <c r="QIY345" s="35"/>
      <c r="QIZ345" s="35"/>
      <c r="QJA345" s="35"/>
      <c r="QJB345" s="35"/>
      <c r="QJC345" s="35"/>
      <c r="QJD345" s="35"/>
      <c r="QJE345" s="35"/>
      <c r="QJF345" s="35"/>
      <c r="QJG345" s="35"/>
      <c r="QJH345" s="35"/>
      <c r="QJI345" s="35"/>
      <c r="QJJ345" s="35"/>
      <c r="QJK345" s="35"/>
      <c r="QJL345" s="35"/>
      <c r="QJM345" s="35"/>
      <c r="QJN345" s="35"/>
      <c r="QJO345" s="35"/>
      <c r="QJP345" s="35"/>
      <c r="QJQ345" s="35"/>
      <c r="QJR345" s="35"/>
      <c r="QJS345" s="35"/>
      <c r="QJT345" s="35"/>
      <c r="QJU345" s="35"/>
      <c r="QJV345" s="35"/>
      <c r="QJW345" s="35"/>
      <c r="QJX345" s="35"/>
      <c r="QJY345" s="35"/>
      <c r="QJZ345" s="35"/>
      <c r="QKA345" s="35"/>
      <c r="QKB345" s="35"/>
      <c r="QKC345" s="35"/>
      <c r="QKD345" s="35"/>
      <c r="QKE345" s="35"/>
      <c r="QKF345" s="35"/>
      <c r="QKG345" s="35"/>
      <c r="QKH345" s="35"/>
      <c r="QKI345" s="35"/>
      <c r="QKJ345" s="35"/>
      <c r="QKK345" s="35"/>
      <c r="QKL345" s="35"/>
      <c r="QKM345" s="35"/>
      <c r="QKN345" s="35"/>
      <c r="QKO345" s="35"/>
      <c r="QKP345" s="35"/>
      <c r="QKQ345" s="35"/>
      <c r="QKR345" s="35"/>
      <c r="QKS345" s="35"/>
      <c r="QKT345" s="35"/>
      <c r="QKU345" s="35"/>
      <c r="QKV345" s="35"/>
      <c r="QKW345" s="35"/>
      <c r="QKX345" s="35"/>
      <c r="QKY345" s="35"/>
      <c r="QKZ345" s="35"/>
      <c r="QLA345" s="35"/>
      <c r="QLB345" s="35"/>
      <c r="QLC345" s="35"/>
      <c r="QLD345" s="35"/>
      <c r="QLE345" s="35"/>
      <c r="QLF345" s="35"/>
      <c r="QLG345" s="35"/>
      <c r="QLH345" s="35"/>
      <c r="QLI345" s="35"/>
      <c r="QLJ345" s="35"/>
      <c r="QLK345" s="35"/>
      <c r="QLL345" s="35"/>
      <c r="QLM345" s="35"/>
      <c r="QLN345" s="35"/>
      <c r="QLO345" s="35"/>
      <c r="QLP345" s="35"/>
      <c r="QLQ345" s="35"/>
      <c r="QLR345" s="35"/>
      <c r="QLS345" s="35"/>
      <c r="QLT345" s="35"/>
      <c r="QLU345" s="35"/>
      <c r="QLV345" s="35"/>
      <c r="QLW345" s="35"/>
      <c r="QLX345" s="35"/>
      <c r="QLY345" s="35"/>
      <c r="QLZ345" s="35"/>
      <c r="QMA345" s="35"/>
      <c r="QMB345" s="35"/>
      <c r="QMC345" s="35"/>
      <c r="QMD345" s="35"/>
      <c r="QME345" s="35"/>
      <c r="QMF345" s="35"/>
      <c r="QMG345" s="35"/>
      <c r="QMH345" s="35"/>
      <c r="QMI345" s="35"/>
      <c r="QMJ345" s="35"/>
      <c r="QMK345" s="35"/>
      <c r="QML345" s="35"/>
      <c r="QMM345" s="35"/>
      <c r="QMN345" s="35"/>
      <c r="QMO345" s="35"/>
      <c r="QMP345" s="35"/>
      <c r="QMQ345" s="35"/>
      <c r="QMR345" s="35"/>
      <c r="QMS345" s="35"/>
      <c r="QMT345" s="35"/>
      <c r="QMU345" s="35"/>
      <c r="QMV345" s="35"/>
      <c r="QMW345" s="35"/>
      <c r="QMX345" s="35"/>
      <c r="QMY345" s="35"/>
      <c r="QMZ345" s="35"/>
      <c r="QNA345" s="35"/>
      <c r="QNB345" s="35"/>
      <c r="QNC345" s="35"/>
      <c r="QND345" s="35"/>
      <c r="QNE345" s="35"/>
      <c r="QNF345" s="35"/>
      <c r="QNG345" s="35"/>
      <c r="QNH345" s="35"/>
      <c r="QNI345" s="35"/>
      <c r="QNJ345" s="35"/>
      <c r="QNK345" s="35"/>
      <c r="QNL345" s="35"/>
      <c r="QNM345" s="35"/>
      <c r="QNN345" s="35"/>
      <c r="QNO345" s="35"/>
      <c r="QNP345" s="35"/>
      <c r="QNQ345" s="35"/>
      <c r="QNR345" s="35"/>
      <c r="QNS345" s="35"/>
      <c r="QNT345" s="35"/>
      <c r="QNU345" s="35"/>
      <c r="QNV345" s="35"/>
      <c r="QNW345" s="35"/>
      <c r="QNX345" s="35"/>
      <c r="QNY345" s="35"/>
      <c r="QNZ345" s="35"/>
      <c r="QOA345" s="35"/>
      <c r="QOB345" s="35"/>
      <c r="QOC345" s="35"/>
      <c r="QOD345" s="35"/>
      <c r="QOE345" s="35"/>
      <c r="QOF345" s="35"/>
      <c r="QOG345" s="35"/>
      <c r="QOH345" s="35"/>
      <c r="QOI345" s="35"/>
      <c r="QOJ345" s="35"/>
      <c r="QOK345" s="35"/>
      <c r="QOL345" s="35"/>
      <c r="QOM345" s="35"/>
      <c r="QON345" s="35"/>
      <c r="QOO345" s="35"/>
      <c r="QOP345" s="35"/>
      <c r="QOQ345" s="35"/>
      <c r="QOR345" s="35"/>
      <c r="QOS345" s="35"/>
      <c r="QOT345" s="35"/>
      <c r="QOU345" s="35"/>
      <c r="QOV345" s="35"/>
      <c r="QOW345" s="35"/>
      <c r="QOX345" s="35"/>
      <c r="QOY345" s="35"/>
      <c r="QOZ345" s="35"/>
      <c r="QPA345" s="35"/>
      <c r="QPB345" s="35"/>
      <c r="QPC345" s="35"/>
      <c r="QPD345" s="35"/>
      <c r="QPE345" s="35"/>
      <c r="QPF345" s="35"/>
      <c r="QPG345" s="35"/>
      <c r="QPH345" s="35"/>
      <c r="QPI345" s="35"/>
      <c r="QPJ345" s="35"/>
      <c r="QPK345" s="35"/>
      <c r="QPL345" s="35"/>
      <c r="QPM345" s="35"/>
      <c r="QPN345" s="35"/>
      <c r="QPO345" s="35"/>
      <c r="QPP345" s="35"/>
      <c r="QPQ345" s="35"/>
      <c r="QPR345" s="35"/>
      <c r="QPS345" s="35"/>
      <c r="QPT345" s="35"/>
      <c r="QPU345" s="35"/>
      <c r="QPV345" s="35"/>
      <c r="QPW345" s="35"/>
      <c r="QPX345" s="35"/>
      <c r="QPY345" s="35"/>
      <c r="QPZ345" s="35"/>
      <c r="QQA345" s="35"/>
      <c r="QQB345" s="35"/>
      <c r="QQC345" s="35"/>
      <c r="QQD345" s="35"/>
      <c r="QQE345" s="35"/>
      <c r="QQF345" s="35"/>
      <c r="QQG345" s="35"/>
      <c r="QQH345" s="35"/>
      <c r="QQI345" s="35"/>
      <c r="QQJ345" s="35"/>
      <c r="QQK345" s="35"/>
      <c r="QQL345" s="35"/>
      <c r="QQM345" s="35"/>
      <c r="QQN345" s="35"/>
      <c r="QQO345" s="35"/>
      <c r="QQP345" s="35"/>
      <c r="QQQ345" s="35"/>
      <c r="QQR345" s="35"/>
      <c r="QQS345" s="35"/>
      <c r="QQT345" s="35"/>
      <c r="QQU345" s="35"/>
      <c r="QQV345" s="35"/>
      <c r="QQW345" s="35"/>
      <c r="QQX345" s="35"/>
      <c r="QQY345" s="35"/>
      <c r="QQZ345" s="35"/>
      <c r="QRA345" s="35"/>
      <c r="QRB345" s="35"/>
      <c r="QRC345" s="35"/>
      <c r="QRD345" s="35"/>
      <c r="QRE345" s="35"/>
      <c r="QRF345" s="35"/>
      <c r="QRG345" s="35"/>
      <c r="QRH345" s="35"/>
      <c r="QRI345" s="35"/>
      <c r="QRJ345" s="35"/>
      <c r="QRK345" s="35"/>
      <c r="QRL345" s="35"/>
      <c r="QRM345" s="35"/>
      <c r="QRN345" s="35"/>
      <c r="QRO345" s="35"/>
      <c r="QRP345" s="35"/>
      <c r="QRQ345" s="35"/>
      <c r="QRR345" s="35"/>
      <c r="QRS345" s="35"/>
      <c r="QRT345" s="35"/>
      <c r="QRU345" s="35"/>
      <c r="QRV345" s="35"/>
      <c r="QRW345" s="35"/>
      <c r="QRX345" s="35"/>
      <c r="QRY345" s="35"/>
      <c r="QRZ345" s="35"/>
      <c r="QSA345" s="35"/>
      <c r="QSB345" s="35"/>
      <c r="QSC345" s="35"/>
      <c r="QSD345" s="35"/>
      <c r="QSE345" s="35"/>
      <c r="QSF345" s="35"/>
      <c r="QSG345" s="35"/>
      <c r="QSH345" s="35"/>
      <c r="QSI345" s="35"/>
      <c r="QSJ345" s="35"/>
      <c r="QSK345" s="35"/>
      <c r="QSL345" s="35"/>
      <c r="QSM345" s="35"/>
      <c r="QSN345" s="35"/>
      <c r="QSO345" s="35"/>
      <c r="QSP345" s="35"/>
      <c r="QSQ345" s="35"/>
      <c r="QSR345" s="35"/>
      <c r="QSS345" s="35"/>
      <c r="QST345" s="35"/>
      <c r="QSU345" s="35"/>
      <c r="QSV345" s="35"/>
      <c r="QSW345" s="35"/>
      <c r="QSX345" s="35"/>
      <c r="QSY345" s="35"/>
      <c r="QSZ345" s="35"/>
      <c r="QTA345" s="35"/>
      <c r="QTB345" s="35"/>
      <c r="QTC345" s="35"/>
      <c r="QTD345" s="35"/>
      <c r="QTE345" s="35"/>
      <c r="QTF345" s="35"/>
      <c r="QTG345" s="35"/>
      <c r="QTH345" s="35"/>
      <c r="QTI345" s="35"/>
      <c r="QTJ345" s="35"/>
      <c r="QTK345" s="35"/>
      <c r="QTL345" s="35"/>
      <c r="QTM345" s="35"/>
      <c r="QTN345" s="35"/>
      <c r="QTO345" s="35"/>
      <c r="QTP345" s="35"/>
      <c r="QTQ345" s="35"/>
      <c r="QTR345" s="35"/>
      <c r="QTS345" s="35"/>
      <c r="QTT345" s="35"/>
      <c r="QTU345" s="35"/>
      <c r="QTV345" s="35"/>
      <c r="QTW345" s="35"/>
      <c r="QTX345" s="35"/>
      <c r="QTY345" s="35"/>
      <c r="QTZ345" s="35"/>
      <c r="QUA345" s="35"/>
      <c r="QUB345" s="35"/>
      <c r="QUC345" s="35"/>
      <c r="QUD345" s="35"/>
      <c r="QUE345" s="35"/>
      <c r="QUF345" s="35"/>
      <c r="QUG345" s="35"/>
      <c r="QUH345" s="35"/>
      <c r="QUI345" s="35"/>
      <c r="QUJ345" s="35"/>
      <c r="QUK345" s="35"/>
      <c r="QUL345" s="35"/>
      <c r="QUM345" s="35"/>
      <c r="QUN345" s="35"/>
      <c r="QUO345" s="35"/>
      <c r="QUP345" s="35"/>
      <c r="QUQ345" s="35"/>
      <c r="QUR345" s="35"/>
      <c r="QUS345" s="35"/>
      <c r="QUT345" s="35"/>
      <c r="QUU345" s="35"/>
      <c r="QUV345" s="35"/>
      <c r="QUW345" s="35"/>
      <c r="QUX345" s="35"/>
      <c r="QUY345" s="35"/>
      <c r="QUZ345" s="35"/>
      <c r="QVA345" s="35"/>
      <c r="QVB345" s="35"/>
      <c r="QVC345" s="35"/>
      <c r="QVD345" s="35"/>
      <c r="QVE345" s="35"/>
      <c r="QVF345" s="35"/>
      <c r="QVG345" s="35"/>
      <c r="QVH345" s="35"/>
      <c r="QVI345" s="35"/>
      <c r="QVJ345" s="35"/>
      <c r="QVK345" s="35"/>
      <c r="QVL345" s="35"/>
      <c r="QVM345" s="35"/>
      <c r="QVN345" s="35"/>
      <c r="QVO345" s="35"/>
      <c r="QVP345" s="35"/>
      <c r="QVQ345" s="35"/>
      <c r="QVR345" s="35"/>
      <c r="QVS345" s="35"/>
      <c r="QVT345" s="35"/>
      <c r="QVU345" s="35"/>
      <c r="QVV345" s="35"/>
      <c r="QVW345" s="35"/>
      <c r="QVX345" s="35"/>
      <c r="QVY345" s="35"/>
      <c r="QVZ345" s="35"/>
      <c r="QWA345" s="35"/>
      <c r="QWB345" s="35"/>
      <c r="QWC345" s="35"/>
      <c r="QWD345" s="35"/>
      <c r="QWE345" s="35"/>
      <c r="QWF345" s="35"/>
      <c r="QWG345" s="35"/>
      <c r="QWH345" s="35"/>
      <c r="QWI345" s="35"/>
      <c r="QWJ345" s="35"/>
      <c r="QWK345" s="35"/>
      <c r="QWL345" s="35"/>
      <c r="QWM345" s="35"/>
      <c r="QWN345" s="35"/>
      <c r="QWO345" s="35"/>
      <c r="QWP345" s="35"/>
      <c r="QWQ345" s="35"/>
      <c r="QWR345" s="35"/>
      <c r="QWS345" s="35"/>
      <c r="QWT345" s="35"/>
      <c r="QWU345" s="35"/>
      <c r="QWV345" s="35"/>
      <c r="QWW345" s="35"/>
      <c r="QWX345" s="35"/>
      <c r="QWY345" s="35"/>
      <c r="QWZ345" s="35"/>
      <c r="QXA345" s="35"/>
      <c r="QXB345" s="35"/>
      <c r="QXC345" s="35"/>
      <c r="QXD345" s="35"/>
      <c r="QXE345" s="35"/>
      <c r="QXF345" s="35"/>
      <c r="QXG345" s="35"/>
      <c r="QXH345" s="35"/>
      <c r="QXI345" s="35"/>
      <c r="QXJ345" s="35"/>
      <c r="QXK345" s="35"/>
      <c r="QXL345" s="35"/>
      <c r="QXM345" s="35"/>
      <c r="QXN345" s="35"/>
      <c r="QXO345" s="35"/>
      <c r="QXP345" s="35"/>
      <c r="QXQ345" s="35"/>
      <c r="QXR345" s="35"/>
      <c r="QXS345" s="35"/>
      <c r="QXT345" s="35"/>
      <c r="QXU345" s="35"/>
      <c r="QXV345" s="35"/>
      <c r="QXW345" s="35"/>
      <c r="QXX345" s="35"/>
      <c r="QXY345" s="35"/>
      <c r="QXZ345" s="35"/>
      <c r="QYA345" s="35"/>
      <c r="QYB345" s="35"/>
      <c r="QYC345" s="35"/>
      <c r="QYD345" s="35"/>
      <c r="QYE345" s="35"/>
      <c r="QYF345" s="35"/>
      <c r="QYG345" s="35"/>
      <c r="QYH345" s="35"/>
      <c r="QYI345" s="35"/>
      <c r="QYJ345" s="35"/>
      <c r="QYK345" s="35"/>
      <c r="QYL345" s="35"/>
      <c r="QYM345" s="35"/>
      <c r="QYN345" s="35"/>
      <c r="QYO345" s="35"/>
      <c r="QYP345" s="35"/>
      <c r="QYQ345" s="35"/>
      <c r="QYR345" s="35"/>
      <c r="QYS345" s="35"/>
      <c r="QYT345" s="35"/>
      <c r="QYU345" s="35"/>
      <c r="QYV345" s="35"/>
      <c r="QYW345" s="35"/>
      <c r="QYX345" s="35"/>
      <c r="QYY345" s="35"/>
      <c r="QYZ345" s="35"/>
      <c r="QZA345" s="35"/>
      <c r="QZB345" s="35"/>
      <c r="QZC345" s="35"/>
      <c r="QZD345" s="35"/>
      <c r="QZE345" s="35"/>
      <c r="QZF345" s="35"/>
      <c r="QZG345" s="35"/>
      <c r="QZH345" s="35"/>
      <c r="QZI345" s="35"/>
      <c r="QZJ345" s="35"/>
      <c r="QZK345" s="35"/>
      <c r="QZL345" s="35"/>
      <c r="QZM345" s="35"/>
      <c r="QZN345" s="35"/>
      <c r="QZO345" s="35"/>
      <c r="QZP345" s="35"/>
      <c r="QZQ345" s="35"/>
      <c r="QZR345" s="35"/>
      <c r="QZS345" s="35"/>
      <c r="QZT345" s="35"/>
      <c r="QZU345" s="35"/>
      <c r="QZV345" s="35"/>
      <c r="QZW345" s="35"/>
      <c r="QZX345" s="35"/>
      <c r="QZY345" s="35"/>
      <c r="QZZ345" s="35"/>
      <c r="RAA345" s="35"/>
      <c r="RAB345" s="35"/>
      <c r="RAC345" s="35"/>
      <c r="RAD345" s="35"/>
      <c r="RAE345" s="35"/>
      <c r="RAF345" s="35"/>
      <c r="RAG345" s="35"/>
      <c r="RAH345" s="35"/>
      <c r="RAI345" s="35"/>
      <c r="RAJ345" s="35"/>
      <c r="RAK345" s="35"/>
      <c r="RAL345" s="35"/>
      <c r="RAM345" s="35"/>
      <c r="RAN345" s="35"/>
      <c r="RAO345" s="35"/>
      <c r="RAP345" s="35"/>
      <c r="RAQ345" s="35"/>
      <c r="RAR345" s="35"/>
      <c r="RAS345" s="35"/>
      <c r="RAT345" s="35"/>
      <c r="RAU345" s="35"/>
      <c r="RAV345" s="35"/>
      <c r="RAW345" s="35"/>
      <c r="RAX345" s="35"/>
      <c r="RAY345" s="35"/>
      <c r="RAZ345" s="35"/>
      <c r="RBA345" s="35"/>
      <c r="RBB345" s="35"/>
      <c r="RBC345" s="35"/>
      <c r="RBD345" s="35"/>
      <c r="RBE345" s="35"/>
      <c r="RBF345" s="35"/>
      <c r="RBG345" s="35"/>
      <c r="RBH345" s="35"/>
      <c r="RBI345" s="35"/>
      <c r="RBJ345" s="35"/>
      <c r="RBK345" s="35"/>
      <c r="RBL345" s="35"/>
      <c r="RBM345" s="35"/>
      <c r="RBN345" s="35"/>
      <c r="RBO345" s="35"/>
      <c r="RBP345" s="35"/>
      <c r="RBQ345" s="35"/>
      <c r="RBR345" s="35"/>
      <c r="RBS345" s="35"/>
      <c r="RBT345" s="35"/>
      <c r="RBU345" s="35"/>
      <c r="RBV345" s="35"/>
      <c r="RBW345" s="35"/>
      <c r="RBX345" s="35"/>
      <c r="RBY345" s="35"/>
      <c r="RBZ345" s="35"/>
      <c r="RCA345" s="35"/>
      <c r="RCB345" s="35"/>
      <c r="RCC345" s="35"/>
      <c r="RCD345" s="35"/>
      <c r="RCE345" s="35"/>
      <c r="RCF345" s="35"/>
      <c r="RCG345" s="35"/>
      <c r="RCH345" s="35"/>
      <c r="RCI345" s="35"/>
      <c r="RCJ345" s="35"/>
      <c r="RCK345" s="35"/>
      <c r="RCL345" s="35"/>
      <c r="RCM345" s="35"/>
      <c r="RCN345" s="35"/>
      <c r="RCO345" s="35"/>
      <c r="RCP345" s="35"/>
      <c r="RCQ345" s="35"/>
      <c r="RCR345" s="35"/>
      <c r="RCS345" s="35"/>
      <c r="RCT345" s="35"/>
      <c r="RCU345" s="35"/>
      <c r="RCV345" s="35"/>
      <c r="RCW345" s="35"/>
      <c r="RCX345" s="35"/>
      <c r="RCY345" s="35"/>
      <c r="RCZ345" s="35"/>
      <c r="RDA345" s="35"/>
      <c r="RDB345" s="35"/>
      <c r="RDC345" s="35"/>
      <c r="RDD345" s="35"/>
      <c r="RDE345" s="35"/>
      <c r="RDF345" s="35"/>
      <c r="RDG345" s="35"/>
      <c r="RDH345" s="35"/>
      <c r="RDI345" s="35"/>
      <c r="RDJ345" s="35"/>
      <c r="RDK345" s="35"/>
      <c r="RDL345" s="35"/>
      <c r="RDM345" s="35"/>
      <c r="RDN345" s="35"/>
      <c r="RDO345" s="35"/>
      <c r="RDP345" s="35"/>
      <c r="RDQ345" s="35"/>
      <c r="RDR345" s="35"/>
      <c r="RDS345" s="35"/>
      <c r="RDT345" s="35"/>
      <c r="RDU345" s="35"/>
      <c r="RDV345" s="35"/>
      <c r="RDW345" s="35"/>
      <c r="RDX345" s="35"/>
      <c r="RDY345" s="35"/>
      <c r="RDZ345" s="35"/>
      <c r="REA345" s="35"/>
      <c r="REB345" s="35"/>
      <c r="REC345" s="35"/>
      <c r="RED345" s="35"/>
      <c r="REE345" s="35"/>
      <c r="REF345" s="35"/>
      <c r="REG345" s="35"/>
      <c r="REH345" s="35"/>
      <c r="REI345" s="35"/>
      <c r="REJ345" s="35"/>
      <c r="REK345" s="35"/>
      <c r="REL345" s="35"/>
      <c r="REM345" s="35"/>
      <c r="REN345" s="35"/>
      <c r="REO345" s="35"/>
      <c r="REP345" s="35"/>
      <c r="REQ345" s="35"/>
      <c r="RER345" s="35"/>
      <c r="RES345" s="35"/>
      <c r="RET345" s="35"/>
      <c r="REU345" s="35"/>
      <c r="REV345" s="35"/>
      <c r="REW345" s="35"/>
      <c r="REX345" s="35"/>
      <c r="REY345" s="35"/>
      <c r="REZ345" s="35"/>
      <c r="RFA345" s="35"/>
      <c r="RFB345" s="35"/>
      <c r="RFC345" s="35"/>
      <c r="RFD345" s="35"/>
      <c r="RFE345" s="35"/>
      <c r="RFF345" s="35"/>
      <c r="RFG345" s="35"/>
      <c r="RFH345" s="35"/>
      <c r="RFI345" s="35"/>
      <c r="RFJ345" s="35"/>
      <c r="RFK345" s="35"/>
      <c r="RFL345" s="35"/>
      <c r="RFM345" s="35"/>
      <c r="RFN345" s="35"/>
      <c r="RFO345" s="35"/>
      <c r="RFP345" s="35"/>
      <c r="RFQ345" s="35"/>
      <c r="RFR345" s="35"/>
      <c r="RFS345" s="35"/>
      <c r="RFT345" s="35"/>
      <c r="RFU345" s="35"/>
      <c r="RFV345" s="35"/>
      <c r="RFW345" s="35"/>
      <c r="RFX345" s="35"/>
      <c r="RFY345" s="35"/>
      <c r="RFZ345" s="35"/>
      <c r="RGA345" s="35"/>
      <c r="RGB345" s="35"/>
      <c r="RGC345" s="35"/>
      <c r="RGD345" s="35"/>
      <c r="RGE345" s="35"/>
      <c r="RGF345" s="35"/>
      <c r="RGG345" s="35"/>
      <c r="RGH345" s="35"/>
      <c r="RGI345" s="35"/>
      <c r="RGJ345" s="35"/>
      <c r="RGK345" s="35"/>
      <c r="RGL345" s="35"/>
      <c r="RGM345" s="35"/>
      <c r="RGN345" s="35"/>
      <c r="RGO345" s="35"/>
      <c r="RGP345" s="35"/>
      <c r="RGQ345" s="35"/>
      <c r="RGR345" s="35"/>
      <c r="RGS345" s="35"/>
      <c r="RGT345" s="35"/>
      <c r="RGU345" s="35"/>
      <c r="RGV345" s="35"/>
      <c r="RGW345" s="35"/>
      <c r="RGX345" s="35"/>
      <c r="RGY345" s="35"/>
      <c r="RGZ345" s="35"/>
      <c r="RHA345" s="35"/>
      <c r="RHB345" s="35"/>
      <c r="RHC345" s="35"/>
      <c r="RHD345" s="35"/>
      <c r="RHE345" s="35"/>
      <c r="RHF345" s="35"/>
      <c r="RHG345" s="35"/>
      <c r="RHH345" s="35"/>
      <c r="RHI345" s="35"/>
      <c r="RHJ345" s="35"/>
      <c r="RHK345" s="35"/>
      <c r="RHL345" s="35"/>
      <c r="RHM345" s="35"/>
      <c r="RHN345" s="35"/>
      <c r="RHO345" s="35"/>
      <c r="RHP345" s="35"/>
      <c r="RHQ345" s="35"/>
      <c r="RHR345" s="35"/>
      <c r="RHS345" s="35"/>
      <c r="RHT345" s="35"/>
      <c r="RHU345" s="35"/>
      <c r="RHV345" s="35"/>
      <c r="RHW345" s="35"/>
      <c r="RHX345" s="35"/>
      <c r="RHY345" s="35"/>
      <c r="RHZ345" s="35"/>
      <c r="RIA345" s="35"/>
      <c r="RIB345" s="35"/>
      <c r="RIC345" s="35"/>
      <c r="RID345" s="35"/>
      <c r="RIE345" s="35"/>
      <c r="RIF345" s="35"/>
      <c r="RIG345" s="35"/>
      <c r="RIH345" s="35"/>
      <c r="RII345" s="35"/>
      <c r="RIJ345" s="35"/>
      <c r="RIK345" s="35"/>
      <c r="RIL345" s="35"/>
      <c r="RIM345" s="35"/>
      <c r="RIN345" s="35"/>
      <c r="RIO345" s="35"/>
      <c r="RIP345" s="35"/>
      <c r="RIQ345" s="35"/>
      <c r="RIR345" s="35"/>
      <c r="RIS345" s="35"/>
      <c r="RIT345" s="35"/>
      <c r="RIU345" s="35"/>
      <c r="RIV345" s="35"/>
      <c r="RIW345" s="35"/>
      <c r="RIX345" s="35"/>
      <c r="RIY345" s="35"/>
      <c r="RIZ345" s="35"/>
      <c r="RJA345" s="35"/>
      <c r="RJB345" s="35"/>
      <c r="RJC345" s="35"/>
      <c r="RJD345" s="35"/>
      <c r="RJE345" s="35"/>
      <c r="RJF345" s="35"/>
      <c r="RJG345" s="35"/>
      <c r="RJH345" s="35"/>
      <c r="RJI345" s="35"/>
      <c r="RJJ345" s="35"/>
      <c r="RJK345" s="35"/>
      <c r="RJL345" s="35"/>
      <c r="RJM345" s="35"/>
      <c r="RJN345" s="35"/>
      <c r="RJO345" s="35"/>
      <c r="RJP345" s="35"/>
      <c r="RJQ345" s="35"/>
      <c r="RJR345" s="35"/>
      <c r="RJS345" s="35"/>
      <c r="RJT345" s="35"/>
      <c r="RJU345" s="35"/>
      <c r="RJV345" s="35"/>
      <c r="RJW345" s="35"/>
      <c r="RJX345" s="35"/>
      <c r="RJY345" s="35"/>
      <c r="RJZ345" s="35"/>
      <c r="RKA345" s="35"/>
      <c r="RKB345" s="35"/>
      <c r="RKC345" s="35"/>
      <c r="RKD345" s="35"/>
      <c r="RKE345" s="35"/>
      <c r="RKF345" s="35"/>
      <c r="RKG345" s="35"/>
      <c r="RKH345" s="35"/>
      <c r="RKI345" s="35"/>
      <c r="RKJ345" s="35"/>
      <c r="RKK345" s="35"/>
      <c r="RKL345" s="35"/>
      <c r="RKM345" s="35"/>
      <c r="RKN345" s="35"/>
      <c r="RKO345" s="35"/>
      <c r="RKP345" s="35"/>
      <c r="RKQ345" s="35"/>
      <c r="RKR345" s="35"/>
      <c r="RKS345" s="35"/>
      <c r="RKT345" s="35"/>
      <c r="RKU345" s="35"/>
      <c r="RKV345" s="35"/>
      <c r="RKW345" s="35"/>
      <c r="RKX345" s="35"/>
      <c r="RKY345" s="35"/>
      <c r="RKZ345" s="35"/>
      <c r="RLA345" s="35"/>
      <c r="RLB345" s="35"/>
      <c r="RLC345" s="35"/>
      <c r="RLD345" s="35"/>
      <c r="RLE345" s="35"/>
      <c r="RLF345" s="35"/>
      <c r="RLG345" s="35"/>
      <c r="RLH345" s="35"/>
      <c r="RLI345" s="35"/>
      <c r="RLJ345" s="35"/>
      <c r="RLK345" s="35"/>
      <c r="RLL345" s="35"/>
      <c r="RLM345" s="35"/>
      <c r="RLN345" s="35"/>
      <c r="RLO345" s="35"/>
      <c r="RLP345" s="35"/>
      <c r="RLQ345" s="35"/>
      <c r="RLR345" s="35"/>
      <c r="RLS345" s="35"/>
      <c r="RLT345" s="35"/>
      <c r="RLU345" s="35"/>
      <c r="RLV345" s="35"/>
      <c r="RLW345" s="35"/>
      <c r="RLX345" s="35"/>
      <c r="RLY345" s="35"/>
      <c r="RLZ345" s="35"/>
      <c r="RMA345" s="35"/>
      <c r="RMB345" s="35"/>
      <c r="RMC345" s="35"/>
      <c r="RMD345" s="35"/>
      <c r="RME345" s="35"/>
      <c r="RMF345" s="35"/>
      <c r="RMG345" s="35"/>
      <c r="RMH345" s="35"/>
      <c r="RMI345" s="35"/>
      <c r="RMJ345" s="35"/>
      <c r="RMK345" s="35"/>
      <c r="RML345" s="35"/>
      <c r="RMM345" s="35"/>
      <c r="RMN345" s="35"/>
      <c r="RMO345" s="35"/>
      <c r="RMP345" s="35"/>
      <c r="RMQ345" s="35"/>
      <c r="RMR345" s="35"/>
      <c r="RMS345" s="35"/>
      <c r="RMT345" s="35"/>
      <c r="RMU345" s="35"/>
      <c r="RMV345" s="35"/>
      <c r="RMW345" s="35"/>
      <c r="RMX345" s="35"/>
      <c r="RMY345" s="35"/>
      <c r="RMZ345" s="35"/>
      <c r="RNA345" s="35"/>
      <c r="RNB345" s="35"/>
      <c r="RNC345" s="35"/>
      <c r="RND345" s="35"/>
      <c r="RNE345" s="35"/>
      <c r="RNF345" s="35"/>
      <c r="RNG345" s="35"/>
      <c r="RNH345" s="35"/>
      <c r="RNI345" s="35"/>
      <c r="RNJ345" s="35"/>
      <c r="RNK345" s="35"/>
      <c r="RNL345" s="35"/>
      <c r="RNM345" s="35"/>
      <c r="RNN345" s="35"/>
      <c r="RNO345" s="35"/>
      <c r="RNP345" s="35"/>
      <c r="RNQ345" s="35"/>
      <c r="RNR345" s="35"/>
      <c r="RNS345" s="35"/>
      <c r="RNT345" s="35"/>
      <c r="RNU345" s="35"/>
      <c r="RNV345" s="35"/>
      <c r="RNW345" s="35"/>
      <c r="RNX345" s="35"/>
      <c r="RNY345" s="35"/>
      <c r="RNZ345" s="35"/>
      <c r="ROA345" s="35"/>
      <c r="ROB345" s="35"/>
      <c r="ROC345" s="35"/>
      <c r="ROD345" s="35"/>
      <c r="ROE345" s="35"/>
      <c r="ROF345" s="35"/>
      <c r="ROG345" s="35"/>
      <c r="ROH345" s="35"/>
      <c r="ROI345" s="35"/>
      <c r="ROJ345" s="35"/>
      <c r="ROK345" s="35"/>
      <c r="ROL345" s="35"/>
      <c r="ROM345" s="35"/>
      <c r="RON345" s="35"/>
      <c r="ROO345" s="35"/>
      <c r="ROP345" s="35"/>
      <c r="ROQ345" s="35"/>
      <c r="ROR345" s="35"/>
      <c r="ROS345" s="35"/>
      <c r="ROT345" s="35"/>
      <c r="ROU345" s="35"/>
      <c r="ROV345" s="35"/>
      <c r="ROW345" s="35"/>
      <c r="ROX345" s="35"/>
      <c r="ROY345" s="35"/>
      <c r="ROZ345" s="35"/>
      <c r="RPA345" s="35"/>
      <c r="RPB345" s="35"/>
      <c r="RPC345" s="35"/>
      <c r="RPD345" s="35"/>
      <c r="RPE345" s="35"/>
      <c r="RPF345" s="35"/>
      <c r="RPG345" s="35"/>
      <c r="RPH345" s="35"/>
      <c r="RPI345" s="35"/>
      <c r="RPJ345" s="35"/>
      <c r="RPK345" s="35"/>
      <c r="RPL345" s="35"/>
      <c r="RPM345" s="35"/>
      <c r="RPN345" s="35"/>
      <c r="RPO345" s="35"/>
      <c r="RPP345" s="35"/>
      <c r="RPQ345" s="35"/>
      <c r="RPR345" s="35"/>
      <c r="RPS345" s="35"/>
      <c r="RPT345" s="35"/>
      <c r="RPU345" s="35"/>
      <c r="RPV345" s="35"/>
      <c r="RPW345" s="35"/>
      <c r="RPX345" s="35"/>
      <c r="RPY345" s="35"/>
      <c r="RPZ345" s="35"/>
      <c r="RQA345" s="35"/>
      <c r="RQB345" s="35"/>
      <c r="RQC345" s="35"/>
      <c r="RQD345" s="35"/>
      <c r="RQE345" s="35"/>
      <c r="RQF345" s="35"/>
      <c r="RQG345" s="35"/>
      <c r="RQH345" s="35"/>
      <c r="RQI345" s="35"/>
      <c r="RQJ345" s="35"/>
      <c r="RQK345" s="35"/>
      <c r="RQL345" s="35"/>
      <c r="RQM345" s="35"/>
      <c r="RQN345" s="35"/>
      <c r="RQO345" s="35"/>
      <c r="RQP345" s="35"/>
      <c r="RQQ345" s="35"/>
      <c r="RQR345" s="35"/>
      <c r="RQS345" s="35"/>
      <c r="RQT345" s="35"/>
      <c r="RQU345" s="35"/>
      <c r="RQV345" s="35"/>
      <c r="RQW345" s="35"/>
      <c r="RQX345" s="35"/>
      <c r="RQY345" s="35"/>
      <c r="RQZ345" s="35"/>
      <c r="RRA345" s="35"/>
      <c r="RRB345" s="35"/>
      <c r="RRC345" s="35"/>
      <c r="RRD345" s="35"/>
      <c r="RRE345" s="35"/>
      <c r="RRF345" s="35"/>
      <c r="RRG345" s="35"/>
      <c r="RRH345" s="35"/>
      <c r="RRI345" s="35"/>
      <c r="RRJ345" s="35"/>
      <c r="RRK345" s="35"/>
      <c r="RRL345" s="35"/>
      <c r="RRM345" s="35"/>
      <c r="RRN345" s="35"/>
      <c r="RRO345" s="35"/>
      <c r="RRP345" s="35"/>
      <c r="RRQ345" s="35"/>
      <c r="RRR345" s="35"/>
      <c r="RRS345" s="35"/>
      <c r="RRT345" s="35"/>
      <c r="RRU345" s="35"/>
      <c r="RRV345" s="35"/>
      <c r="RRW345" s="35"/>
      <c r="RRX345" s="35"/>
      <c r="RRY345" s="35"/>
      <c r="RRZ345" s="35"/>
      <c r="RSA345" s="35"/>
      <c r="RSB345" s="35"/>
      <c r="RSC345" s="35"/>
      <c r="RSD345" s="35"/>
      <c r="RSE345" s="35"/>
      <c r="RSF345" s="35"/>
      <c r="RSG345" s="35"/>
      <c r="RSH345" s="35"/>
      <c r="RSI345" s="35"/>
      <c r="RSJ345" s="35"/>
      <c r="RSK345" s="35"/>
      <c r="RSL345" s="35"/>
      <c r="RSM345" s="35"/>
      <c r="RSN345" s="35"/>
      <c r="RSO345" s="35"/>
      <c r="RSP345" s="35"/>
      <c r="RSQ345" s="35"/>
      <c r="RSR345" s="35"/>
      <c r="RSS345" s="35"/>
      <c r="RST345" s="35"/>
      <c r="RSU345" s="35"/>
      <c r="RSV345" s="35"/>
      <c r="RSW345" s="35"/>
      <c r="RSX345" s="35"/>
      <c r="RSY345" s="35"/>
      <c r="RSZ345" s="35"/>
      <c r="RTA345" s="35"/>
      <c r="RTB345" s="35"/>
      <c r="RTC345" s="35"/>
      <c r="RTD345" s="35"/>
      <c r="RTE345" s="35"/>
      <c r="RTF345" s="35"/>
      <c r="RTG345" s="35"/>
      <c r="RTH345" s="35"/>
      <c r="RTI345" s="35"/>
      <c r="RTJ345" s="35"/>
      <c r="RTK345" s="35"/>
      <c r="RTL345" s="35"/>
      <c r="RTM345" s="35"/>
      <c r="RTN345" s="35"/>
      <c r="RTO345" s="35"/>
      <c r="RTP345" s="35"/>
      <c r="RTQ345" s="35"/>
      <c r="RTR345" s="35"/>
      <c r="RTS345" s="35"/>
      <c r="RTT345" s="35"/>
      <c r="RTU345" s="35"/>
      <c r="RTV345" s="35"/>
      <c r="RTW345" s="35"/>
      <c r="RTX345" s="35"/>
      <c r="RTY345" s="35"/>
      <c r="RTZ345" s="35"/>
      <c r="RUA345" s="35"/>
      <c r="RUB345" s="35"/>
      <c r="RUC345" s="35"/>
      <c r="RUD345" s="35"/>
      <c r="RUE345" s="35"/>
      <c r="RUF345" s="35"/>
      <c r="RUG345" s="35"/>
      <c r="RUH345" s="35"/>
      <c r="RUI345" s="35"/>
      <c r="RUJ345" s="35"/>
      <c r="RUK345" s="35"/>
      <c r="RUL345" s="35"/>
      <c r="RUM345" s="35"/>
      <c r="RUN345" s="35"/>
      <c r="RUO345" s="35"/>
      <c r="RUP345" s="35"/>
      <c r="RUQ345" s="35"/>
      <c r="RUR345" s="35"/>
      <c r="RUS345" s="35"/>
      <c r="RUT345" s="35"/>
      <c r="RUU345" s="35"/>
      <c r="RUV345" s="35"/>
      <c r="RUW345" s="35"/>
      <c r="RUX345" s="35"/>
      <c r="RUY345" s="35"/>
      <c r="RUZ345" s="35"/>
      <c r="RVA345" s="35"/>
      <c r="RVB345" s="35"/>
      <c r="RVC345" s="35"/>
      <c r="RVD345" s="35"/>
      <c r="RVE345" s="35"/>
      <c r="RVF345" s="35"/>
      <c r="RVG345" s="35"/>
      <c r="RVH345" s="35"/>
      <c r="RVI345" s="35"/>
      <c r="RVJ345" s="35"/>
      <c r="RVK345" s="35"/>
      <c r="RVL345" s="35"/>
      <c r="RVM345" s="35"/>
      <c r="RVN345" s="35"/>
      <c r="RVO345" s="35"/>
      <c r="RVP345" s="35"/>
      <c r="RVQ345" s="35"/>
      <c r="RVR345" s="35"/>
      <c r="RVS345" s="35"/>
      <c r="RVT345" s="35"/>
      <c r="RVU345" s="35"/>
      <c r="RVV345" s="35"/>
      <c r="RVW345" s="35"/>
      <c r="RVX345" s="35"/>
      <c r="RVY345" s="35"/>
      <c r="RVZ345" s="35"/>
      <c r="RWA345" s="35"/>
      <c r="RWB345" s="35"/>
      <c r="RWC345" s="35"/>
      <c r="RWD345" s="35"/>
      <c r="RWE345" s="35"/>
      <c r="RWF345" s="35"/>
      <c r="RWG345" s="35"/>
      <c r="RWH345" s="35"/>
      <c r="RWI345" s="35"/>
      <c r="RWJ345" s="35"/>
      <c r="RWK345" s="35"/>
      <c r="RWL345" s="35"/>
      <c r="RWM345" s="35"/>
      <c r="RWN345" s="35"/>
      <c r="RWO345" s="35"/>
      <c r="RWP345" s="35"/>
      <c r="RWQ345" s="35"/>
      <c r="RWR345" s="35"/>
      <c r="RWS345" s="35"/>
      <c r="RWT345" s="35"/>
      <c r="RWU345" s="35"/>
      <c r="RWV345" s="35"/>
      <c r="RWW345" s="35"/>
      <c r="RWX345" s="35"/>
      <c r="RWY345" s="35"/>
      <c r="RWZ345" s="35"/>
      <c r="RXA345" s="35"/>
      <c r="RXB345" s="35"/>
      <c r="RXC345" s="35"/>
      <c r="RXD345" s="35"/>
      <c r="RXE345" s="35"/>
      <c r="RXF345" s="35"/>
      <c r="RXG345" s="35"/>
      <c r="RXH345" s="35"/>
      <c r="RXI345" s="35"/>
      <c r="RXJ345" s="35"/>
      <c r="RXK345" s="35"/>
      <c r="RXL345" s="35"/>
      <c r="RXM345" s="35"/>
      <c r="RXN345" s="35"/>
      <c r="RXO345" s="35"/>
      <c r="RXP345" s="35"/>
      <c r="RXQ345" s="35"/>
      <c r="RXR345" s="35"/>
      <c r="RXS345" s="35"/>
      <c r="RXT345" s="35"/>
      <c r="RXU345" s="35"/>
      <c r="RXV345" s="35"/>
      <c r="RXW345" s="35"/>
      <c r="RXX345" s="35"/>
      <c r="RXY345" s="35"/>
      <c r="RXZ345" s="35"/>
      <c r="RYA345" s="35"/>
      <c r="RYB345" s="35"/>
      <c r="RYC345" s="35"/>
      <c r="RYD345" s="35"/>
      <c r="RYE345" s="35"/>
      <c r="RYF345" s="35"/>
      <c r="RYG345" s="35"/>
      <c r="RYH345" s="35"/>
      <c r="RYI345" s="35"/>
      <c r="RYJ345" s="35"/>
      <c r="RYK345" s="35"/>
      <c r="RYL345" s="35"/>
      <c r="RYM345" s="35"/>
      <c r="RYN345" s="35"/>
      <c r="RYO345" s="35"/>
      <c r="RYP345" s="35"/>
      <c r="RYQ345" s="35"/>
      <c r="RYR345" s="35"/>
      <c r="RYS345" s="35"/>
      <c r="RYT345" s="35"/>
      <c r="RYU345" s="35"/>
      <c r="RYV345" s="35"/>
      <c r="RYW345" s="35"/>
      <c r="RYX345" s="35"/>
      <c r="RYY345" s="35"/>
      <c r="RYZ345" s="35"/>
      <c r="RZA345" s="35"/>
      <c r="RZB345" s="35"/>
      <c r="RZC345" s="35"/>
      <c r="RZD345" s="35"/>
      <c r="RZE345" s="35"/>
      <c r="RZF345" s="35"/>
      <c r="RZG345" s="35"/>
      <c r="RZH345" s="35"/>
      <c r="RZI345" s="35"/>
      <c r="RZJ345" s="35"/>
      <c r="RZK345" s="35"/>
      <c r="RZL345" s="35"/>
      <c r="RZM345" s="35"/>
      <c r="RZN345" s="35"/>
      <c r="RZO345" s="35"/>
      <c r="RZP345" s="35"/>
      <c r="RZQ345" s="35"/>
      <c r="RZR345" s="35"/>
      <c r="RZS345" s="35"/>
      <c r="RZT345" s="35"/>
      <c r="RZU345" s="35"/>
      <c r="RZV345" s="35"/>
      <c r="RZW345" s="35"/>
      <c r="RZX345" s="35"/>
      <c r="RZY345" s="35"/>
      <c r="RZZ345" s="35"/>
      <c r="SAA345" s="35"/>
      <c r="SAB345" s="35"/>
      <c r="SAC345" s="35"/>
      <c r="SAD345" s="35"/>
      <c r="SAE345" s="35"/>
      <c r="SAF345" s="35"/>
      <c r="SAG345" s="35"/>
      <c r="SAH345" s="35"/>
      <c r="SAI345" s="35"/>
      <c r="SAJ345" s="35"/>
      <c r="SAK345" s="35"/>
      <c r="SAL345" s="35"/>
      <c r="SAM345" s="35"/>
      <c r="SAN345" s="35"/>
      <c r="SAO345" s="35"/>
      <c r="SAP345" s="35"/>
      <c r="SAQ345" s="35"/>
      <c r="SAR345" s="35"/>
      <c r="SAS345" s="35"/>
      <c r="SAT345" s="35"/>
      <c r="SAU345" s="35"/>
      <c r="SAV345" s="35"/>
      <c r="SAW345" s="35"/>
      <c r="SAX345" s="35"/>
      <c r="SAY345" s="35"/>
      <c r="SAZ345" s="35"/>
      <c r="SBA345" s="35"/>
      <c r="SBB345" s="35"/>
      <c r="SBC345" s="35"/>
      <c r="SBD345" s="35"/>
      <c r="SBE345" s="35"/>
      <c r="SBF345" s="35"/>
      <c r="SBG345" s="35"/>
      <c r="SBH345" s="35"/>
      <c r="SBI345" s="35"/>
      <c r="SBJ345" s="35"/>
      <c r="SBK345" s="35"/>
      <c r="SBL345" s="35"/>
      <c r="SBM345" s="35"/>
      <c r="SBN345" s="35"/>
      <c r="SBO345" s="35"/>
      <c r="SBP345" s="35"/>
      <c r="SBQ345" s="35"/>
      <c r="SBR345" s="35"/>
      <c r="SBS345" s="35"/>
      <c r="SBT345" s="35"/>
      <c r="SBU345" s="35"/>
      <c r="SBV345" s="35"/>
      <c r="SBW345" s="35"/>
      <c r="SBX345" s="35"/>
      <c r="SBY345" s="35"/>
      <c r="SBZ345" s="35"/>
      <c r="SCA345" s="35"/>
      <c r="SCB345" s="35"/>
      <c r="SCC345" s="35"/>
      <c r="SCD345" s="35"/>
      <c r="SCE345" s="35"/>
      <c r="SCF345" s="35"/>
      <c r="SCG345" s="35"/>
      <c r="SCH345" s="35"/>
      <c r="SCI345" s="35"/>
      <c r="SCJ345" s="35"/>
      <c r="SCK345" s="35"/>
      <c r="SCL345" s="35"/>
      <c r="SCM345" s="35"/>
      <c r="SCN345" s="35"/>
      <c r="SCO345" s="35"/>
      <c r="SCP345" s="35"/>
      <c r="SCQ345" s="35"/>
      <c r="SCR345" s="35"/>
      <c r="SCS345" s="35"/>
      <c r="SCT345" s="35"/>
      <c r="SCU345" s="35"/>
      <c r="SCV345" s="35"/>
      <c r="SCW345" s="35"/>
      <c r="SCX345" s="35"/>
      <c r="SCY345" s="35"/>
      <c r="SCZ345" s="35"/>
      <c r="SDA345" s="35"/>
      <c r="SDB345" s="35"/>
      <c r="SDC345" s="35"/>
      <c r="SDD345" s="35"/>
      <c r="SDE345" s="35"/>
      <c r="SDF345" s="35"/>
      <c r="SDG345" s="35"/>
      <c r="SDH345" s="35"/>
      <c r="SDI345" s="35"/>
      <c r="SDJ345" s="35"/>
      <c r="SDK345" s="35"/>
      <c r="SDL345" s="35"/>
      <c r="SDM345" s="35"/>
      <c r="SDN345" s="35"/>
      <c r="SDO345" s="35"/>
      <c r="SDP345" s="35"/>
      <c r="SDQ345" s="35"/>
      <c r="SDR345" s="35"/>
      <c r="SDS345" s="35"/>
      <c r="SDT345" s="35"/>
      <c r="SDU345" s="35"/>
      <c r="SDV345" s="35"/>
      <c r="SDW345" s="35"/>
      <c r="SDX345" s="35"/>
      <c r="SDY345" s="35"/>
      <c r="SDZ345" s="35"/>
      <c r="SEA345" s="35"/>
      <c r="SEB345" s="35"/>
      <c r="SEC345" s="35"/>
      <c r="SED345" s="35"/>
      <c r="SEE345" s="35"/>
      <c r="SEF345" s="35"/>
      <c r="SEG345" s="35"/>
      <c r="SEH345" s="35"/>
      <c r="SEI345" s="35"/>
      <c r="SEJ345" s="35"/>
      <c r="SEK345" s="35"/>
      <c r="SEL345" s="35"/>
      <c r="SEM345" s="35"/>
      <c r="SEN345" s="35"/>
      <c r="SEO345" s="35"/>
      <c r="SEP345" s="35"/>
      <c r="SEQ345" s="35"/>
      <c r="SER345" s="35"/>
      <c r="SES345" s="35"/>
      <c r="SET345" s="35"/>
      <c r="SEU345" s="35"/>
      <c r="SEV345" s="35"/>
      <c r="SEW345" s="35"/>
      <c r="SEX345" s="35"/>
      <c r="SEY345" s="35"/>
      <c r="SEZ345" s="35"/>
      <c r="SFA345" s="35"/>
      <c r="SFB345" s="35"/>
      <c r="SFC345" s="35"/>
      <c r="SFD345" s="35"/>
      <c r="SFE345" s="35"/>
      <c r="SFF345" s="35"/>
      <c r="SFG345" s="35"/>
      <c r="SFH345" s="35"/>
      <c r="SFI345" s="35"/>
      <c r="SFJ345" s="35"/>
      <c r="SFK345" s="35"/>
      <c r="SFL345" s="35"/>
      <c r="SFM345" s="35"/>
      <c r="SFN345" s="35"/>
      <c r="SFO345" s="35"/>
      <c r="SFP345" s="35"/>
      <c r="SFQ345" s="35"/>
      <c r="SFR345" s="35"/>
      <c r="SFS345" s="35"/>
      <c r="SFT345" s="35"/>
      <c r="SFU345" s="35"/>
      <c r="SFV345" s="35"/>
      <c r="SFW345" s="35"/>
      <c r="SFX345" s="35"/>
      <c r="SFY345" s="35"/>
      <c r="SFZ345" s="35"/>
      <c r="SGA345" s="35"/>
      <c r="SGB345" s="35"/>
      <c r="SGC345" s="35"/>
      <c r="SGD345" s="35"/>
      <c r="SGE345" s="35"/>
      <c r="SGF345" s="35"/>
      <c r="SGG345" s="35"/>
      <c r="SGH345" s="35"/>
      <c r="SGI345" s="35"/>
      <c r="SGJ345" s="35"/>
      <c r="SGK345" s="35"/>
      <c r="SGL345" s="35"/>
      <c r="SGM345" s="35"/>
      <c r="SGN345" s="35"/>
      <c r="SGO345" s="35"/>
      <c r="SGP345" s="35"/>
      <c r="SGQ345" s="35"/>
      <c r="SGR345" s="35"/>
      <c r="SGS345" s="35"/>
      <c r="SGT345" s="35"/>
      <c r="SGU345" s="35"/>
      <c r="SGV345" s="35"/>
      <c r="SGW345" s="35"/>
      <c r="SGX345" s="35"/>
      <c r="SGY345" s="35"/>
      <c r="SGZ345" s="35"/>
      <c r="SHA345" s="35"/>
      <c r="SHB345" s="35"/>
      <c r="SHC345" s="35"/>
      <c r="SHD345" s="35"/>
      <c r="SHE345" s="35"/>
      <c r="SHF345" s="35"/>
      <c r="SHG345" s="35"/>
      <c r="SHH345" s="35"/>
      <c r="SHI345" s="35"/>
      <c r="SHJ345" s="35"/>
      <c r="SHK345" s="35"/>
      <c r="SHL345" s="35"/>
      <c r="SHM345" s="35"/>
      <c r="SHN345" s="35"/>
      <c r="SHO345" s="35"/>
      <c r="SHP345" s="35"/>
      <c r="SHQ345" s="35"/>
      <c r="SHR345" s="35"/>
      <c r="SHS345" s="35"/>
      <c r="SHT345" s="35"/>
      <c r="SHU345" s="35"/>
      <c r="SHV345" s="35"/>
      <c r="SHW345" s="35"/>
      <c r="SHX345" s="35"/>
      <c r="SHY345" s="35"/>
      <c r="SHZ345" s="35"/>
      <c r="SIA345" s="35"/>
      <c r="SIB345" s="35"/>
      <c r="SIC345" s="35"/>
      <c r="SID345" s="35"/>
      <c r="SIE345" s="35"/>
      <c r="SIF345" s="35"/>
      <c r="SIG345" s="35"/>
      <c r="SIH345" s="35"/>
      <c r="SII345" s="35"/>
      <c r="SIJ345" s="35"/>
      <c r="SIK345" s="35"/>
      <c r="SIL345" s="35"/>
      <c r="SIM345" s="35"/>
      <c r="SIN345" s="35"/>
      <c r="SIO345" s="35"/>
      <c r="SIP345" s="35"/>
      <c r="SIQ345" s="35"/>
      <c r="SIR345" s="35"/>
      <c r="SIS345" s="35"/>
      <c r="SIT345" s="35"/>
      <c r="SIU345" s="35"/>
      <c r="SIV345" s="35"/>
      <c r="SIW345" s="35"/>
      <c r="SIX345" s="35"/>
      <c r="SIY345" s="35"/>
      <c r="SIZ345" s="35"/>
      <c r="SJA345" s="35"/>
      <c r="SJB345" s="35"/>
      <c r="SJC345" s="35"/>
      <c r="SJD345" s="35"/>
      <c r="SJE345" s="35"/>
      <c r="SJF345" s="35"/>
      <c r="SJG345" s="35"/>
      <c r="SJH345" s="35"/>
      <c r="SJI345" s="35"/>
      <c r="SJJ345" s="35"/>
      <c r="SJK345" s="35"/>
      <c r="SJL345" s="35"/>
      <c r="SJM345" s="35"/>
      <c r="SJN345" s="35"/>
      <c r="SJO345" s="35"/>
      <c r="SJP345" s="35"/>
      <c r="SJQ345" s="35"/>
      <c r="SJR345" s="35"/>
      <c r="SJS345" s="35"/>
      <c r="SJT345" s="35"/>
      <c r="SJU345" s="35"/>
      <c r="SJV345" s="35"/>
      <c r="SJW345" s="35"/>
      <c r="SJX345" s="35"/>
      <c r="SJY345" s="35"/>
      <c r="SJZ345" s="35"/>
      <c r="SKA345" s="35"/>
      <c r="SKB345" s="35"/>
      <c r="SKC345" s="35"/>
      <c r="SKD345" s="35"/>
      <c r="SKE345" s="35"/>
      <c r="SKF345" s="35"/>
      <c r="SKG345" s="35"/>
      <c r="SKH345" s="35"/>
      <c r="SKI345" s="35"/>
      <c r="SKJ345" s="35"/>
      <c r="SKK345" s="35"/>
      <c r="SKL345" s="35"/>
      <c r="SKM345" s="35"/>
      <c r="SKN345" s="35"/>
      <c r="SKO345" s="35"/>
      <c r="SKP345" s="35"/>
      <c r="SKQ345" s="35"/>
      <c r="SKR345" s="35"/>
      <c r="SKS345" s="35"/>
      <c r="SKT345" s="35"/>
      <c r="SKU345" s="35"/>
      <c r="SKV345" s="35"/>
      <c r="SKW345" s="35"/>
      <c r="SKX345" s="35"/>
      <c r="SKY345" s="35"/>
      <c r="SKZ345" s="35"/>
      <c r="SLA345" s="35"/>
      <c r="SLB345" s="35"/>
      <c r="SLC345" s="35"/>
      <c r="SLD345" s="35"/>
      <c r="SLE345" s="35"/>
      <c r="SLF345" s="35"/>
      <c r="SLG345" s="35"/>
      <c r="SLH345" s="35"/>
      <c r="SLI345" s="35"/>
      <c r="SLJ345" s="35"/>
      <c r="SLK345" s="35"/>
      <c r="SLL345" s="35"/>
      <c r="SLM345" s="35"/>
      <c r="SLN345" s="35"/>
      <c r="SLO345" s="35"/>
      <c r="SLP345" s="35"/>
      <c r="SLQ345" s="35"/>
      <c r="SLR345" s="35"/>
      <c r="SLS345" s="35"/>
      <c r="SLT345" s="35"/>
      <c r="SLU345" s="35"/>
      <c r="SLV345" s="35"/>
      <c r="SLW345" s="35"/>
      <c r="SLX345" s="35"/>
      <c r="SLY345" s="35"/>
      <c r="SLZ345" s="35"/>
      <c r="SMA345" s="35"/>
      <c r="SMB345" s="35"/>
      <c r="SMC345" s="35"/>
      <c r="SMD345" s="35"/>
      <c r="SME345" s="35"/>
      <c r="SMF345" s="35"/>
      <c r="SMG345" s="35"/>
      <c r="SMH345" s="35"/>
      <c r="SMI345" s="35"/>
      <c r="SMJ345" s="35"/>
      <c r="SMK345" s="35"/>
      <c r="SML345" s="35"/>
      <c r="SMM345" s="35"/>
      <c r="SMN345" s="35"/>
      <c r="SMO345" s="35"/>
      <c r="SMP345" s="35"/>
      <c r="SMQ345" s="35"/>
      <c r="SMR345" s="35"/>
      <c r="SMS345" s="35"/>
      <c r="SMT345" s="35"/>
      <c r="SMU345" s="35"/>
      <c r="SMV345" s="35"/>
      <c r="SMW345" s="35"/>
      <c r="SMX345" s="35"/>
      <c r="SMY345" s="35"/>
      <c r="SMZ345" s="35"/>
      <c r="SNA345" s="35"/>
      <c r="SNB345" s="35"/>
      <c r="SNC345" s="35"/>
      <c r="SND345" s="35"/>
      <c r="SNE345" s="35"/>
      <c r="SNF345" s="35"/>
      <c r="SNG345" s="35"/>
      <c r="SNH345" s="35"/>
      <c r="SNI345" s="35"/>
      <c r="SNJ345" s="35"/>
      <c r="SNK345" s="35"/>
      <c r="SNL345" s="35"/>
      <c r="SNM345" s="35"/>
      <c r="SNN345" s="35"/>
      <c r="SNO345" s="35"/>
      <c r="SNP345" s="35"/>
      <c r="SNQ345" s="35"/>
      <c r="SNR345" s="35"/>
      <c r="SNS345" s="35"/>
      <c r="SNT345" s="35"/>
      <c r="SNU345" s="35"/>
      <c r="SNV345" s="35"/>
      <c r="SNW345" s="35"/>
      <c r="SNX345" s="35"/>
      <c r="SNY345" s="35"/>
      <c r="SNZ345" s="35"/>
      <c r="SOA345" s="35"/>
      <c r="SOB345" s="35"/>
      <c r="SOC345" s="35"/>
      <c r="SOD345" s="35"/>
      <c r="SOE345" s="35"/>
      <c r="SOF345" s="35"/>
      <c r="SOG345" s="35"/>
      <c r="SOH345" s="35"/>
      <c r="SOI345" s="35"/>
      <c r="SOJ345" s="35"/>
      <c r="SOK345" s="35"/>
      <c r="SOL345" s="35"/>
      <c r="SOM345" s="35"/>
      <c r="SON345" s="35"/>
      <c r="SOO345" s="35"/>
      <c r="SOP345" s="35"/>
      <c r="SOQ345" s="35"/>
      <c r="SOR345" s="35"/>
      <c r="SOS345" s="35"/>
      <c r="SOT345" s="35"/>
      <c r="SOU345" s="35"/>
      <c r="SOV345" s="35"/>
      <c r="SOW345" s="35"/>
      <c r="SOX345" s="35"/>
      <c r="SOY345" s="35"/>
      <c r="SOZ345" s="35"/>
      <c r="SPA345" s="35"/>
      <c r="SPB345" s="35"/>
      <c r="SPC345" s="35"/>
      <c r="SPD345" s="35"/>
      <c r="SPE345" s="35"/>
      <c r="SPF345" s="35"/>
      <c r="SPG345" s="35"/>
      <c r="SPH345" s="35"/>
      <c r="SPI345" s="35"/>
      <c r="SPJ345" s="35"/>
      <c r="SPK345" s="35"/>
      <c r="SPL345" s="35"/>
      <c r="SPM345" s="35"/>
      <c r="SPN345" s="35"/>
      <c r="SPO345" s="35"/>
      <c r="SPP345" s="35"/>
      <c r="SPQ345" s="35"/>
      <c r="SPR345" s="35"/>
      <c r="SPS345" s="35"/>
      <c r="SPT345" s="35"/>
      <c r="SPU345" s="35"/>
      <c r="SPV345" s="35"/>
      <c r="SPW345" s="35"/>
      <c r="SPX345" s="35"/>
      <c r="SPY345" s="35"/>
      <c r="SPZ345" s="35"/>
      <c r="SQA345" s="35"/>
      <c r="SQB345" s="35"/>
      <c r="SQC345" s="35"/>
      <c r="SQD345" s="35"/>
      <c r="SQE345" s="35"/>
      <c r="SQF345" s="35"/>
      <c r="SQG345" s="35"/>
      <c r="SQH345" s="35"/>
      <c r="SQI345" s="35"/>
      <c r="SQJ345" s="35"/>
      <c r="SQK345" s="35"/>
      <c r="SQL345" s="35"/>
      <c r="SQM345" s="35"/>
      <c r="SQN345" s="35"/>
      <c r="SQO345" s="35"/>
      <c r="SQP345" s="35"/>
      <c r="SQQ345" s="35"/>
      <c r="SQR345" s="35"/>
      <c r="SQS345" s="35"/>
      <c r="SQT345" s="35"/>
      <c r="SQU345" s="35"/>
      <c r="SQV345" s="35"/>
      <c r="SQW345" s="35"/>
      <c r="SQX345" s="35"/>
      <c r="SQY345" s="35"/>
      <c r="SQZ345" s="35"/>
      <c r="SRA345" s="35"/>
      <c r="SRB345" s="35"/>
      <c r="SRC345" s="35"/>
      <c r="SRD345" s="35"/>
      <c r="SRE345" s="35"/>
      <c r="SRF345" s="35"/>
      <c r="SRG345" s="35"/>
      <c r="SRH345" s="35"/>
      <c r="SRI345" s="35"/>
      <c r="SRJ345" s="35"/>
      <c r="SRK345" s="35"/>
      <c r="SRL345" s="35"/>
      <c r="SRM345" s="35"/>
      <c r="SRN345" s="35"/>
      <c r="SRO345" s="35"/>
      <c r="SRP345" s="35"/>
      <c r="SRQ345" s="35"/>
      <c r="SRR345" s="35"/>
      <c r="SRS345" s="35"/>
      <c r="SRT345" s="35"/>
      <c r="SRU345" s="35"/>
      <c r="SRV345" s="35"/>
      <c r="SRW345" s="35"/>
      <c r="SRX345" s="35"/>
      <c r="SRY345" s="35"/>
      <c r="SRZ345" s="35"/>
      <c r="SSA345" s="35"/>
      <c r="SSB345" s="35"/>
      <c r="SSC345" s="35"/>
      <c r="SSD345" s="35"/>
      <c r="SSE345" s="35"/>
      <c r="SSF345" s="35"/>
      <c r="SSG345" s="35"/>
      <c r="SSH345" s="35"/>
      <c r="SSI345" s="35"/>
      <c r="SSJ345" s="35"/>
      <c r="SSK345" s="35"/>
      <c r="SSL345" s="35"/>
      <c r="SSM345" s="35"/>
      <c r="SSN345" s="35"/>
      <c r="SSO345" s="35"/>
      <c r="SSP345" s="35"/>
      <c r="SSQ345" s="35"/>
      <c r="SSR345" s="35"/>
      <c r="SSS345" s="35"/>
      <c r="SST345" s="35"/>
      <c r="SSU345" s="35"/>
      <c r="SSV345" s="35"/>
      <c r="SSW345" s="35"/>
      <c r="SSX345" s="35"/>
      <c r="SSY345" s="35"/>
      <c r="SSZ345" s="35"/>
      <c r="STA345" s="35"/>
      <c r="STB345" s="35"/>
      <c r="STC345" s="35"/>
      <c r="STD345" s="35"/>
      <c r="STE345" s="35"/>
      <c r="STF345" s="35"/>
      <c r="STG345" s="35"/>
      <c r="STH345" s="35"/>
      <c r="STI345" s="35"/>
      <c r="STJ345" s="35"/>
      <c r="STK345" s="35"/>
      <c r="STL345" s="35"/>
      <c r="STM345" s="35"/>
      <c r="STN345" s="35"/>
      <c r="STO345" s="35"/>
      <c r="STP345" s="35"/>
      <c r="STQ345" s="35"/>
      <c r="STR345" s="35"/>
      <c r="STS345" s="35"/>
      <c r="STT345" s="35"/>
      <c r="STU345" s="35"/>
      <c r="STV345" s="35"/>
      <c r="STW345" s="35"/>
      <c r="STX345" s="35"/>
      <c r="STY345" s="35"/>
      <c r="STZ345" s="35"/>
      <c r="SUA345" s="35"/>
      <c r="SUB345" s="35"/>
      <c r="SUC345" s="35"/>
      <c r="SUD345" s="35"/>
      <c r="SUE345" s="35"/>
      <c r="SUF345" s="35"/>
      <c r="SUG345" s="35"/>
      <c r="SUH345" s="35"/>
      <c r="SUI345" s="35"/>
      <c r="SUJ345" s="35"/>
      <c r="SUK345" s="35"/>
      <c r="SUL345" s="35"/>
      <c r="SUM345" s="35"/>
      <c r="SUN345" s="35"/>
      <c r="SUO345" s="35"/>
      <c r="SUP345" s="35"/>
      <c r="SUQ345" s="35"/>
      <c r="SUR345" s="35"/>
      <c r="SUS345" s="35"/>
      <c r="SUT345" s="35"/>
      <c r="SUU345" s="35"/>
      <c r="SUV345" s="35"/>
      <c r="SUW345" s="35"/>
      <c r="SUX345" s="35"/>
      <c r="SUY345" s="35"/>
      <c r="SUZ345" s="35"/>
      <c r="SVA345" s="35"/>
      <c r="SVB345" s="35"/>
      <c r="SVC345" s="35"/>
      <c r="SVD345" s="35"/>
      <c r="SVE345" s="35"/>
      <c r="SVF345" s="35"/>
      <c r="SVG345" s="35"/>
      <c r="SVH345" s="35"/>
      <c r="SVI345" s="35"/>
      <c r="SVJ345" s="35"/>
      <c r="SVK345" s="35"/>
      <c r="SVL345" s="35"/>
      <c r="SVM345" s="35"/>
      <c r="SVN345" s="35"/>
      <c r="SVO345" s="35"/>
      <c r="SVP345" s="35"/>
      <c r="SVQ345" s="35"/>
      <c r="SVR345" s="35"/>
      <c r="SVS345" s="35"/>
      <c r="SVT345" s="35"/>
      <c r="SVU345" s="35"/>
      <c r="SVV345" s="35"/>
      <c r="SVW345" s="35"/>
      <c r="SVX345" s="35"/>
      <c r="SVY345" s="35"/>
      <c r="SVZ345" s="35"/>
      <c r="SWA345" s="35"/>
      <c r="SWB345" s="35"/>
      <c r="SWC345" s="35"/>
      <c r="SWD345" s="35"/>
      <c r="SWE345" s="35"/>
      <c r="SWF345" s="35"/>
      <c r="SWG345" s="35"/>
      <c r="SWH345" s="35"/>
      <c r="SWI345" s="35"/>
      <c r="SWJ345" s="35"/>
      <c r="SWK345" s="35"/>
      <c r="SWL345" s="35"/>
      <c r="SWM345" s="35"/>
      <c r="SWN345" s="35"/>
      <c r="SWO345" s="35"/>
      <c r="SWP345" s="35"/>
      <c r="SWQ345" s="35"/>
      <c r="SWR345" s="35"/>
      <c r="SWS345" s="35"/>
      <c r="SWT345" s="35"/>
      <c r="SWU345" s="35"/>
      <c r="SWV345" s="35"/>
      <c r="SWW345" s="35"/>
      <c r="SWX345" s="35"/>
      <c r="SWY345" s="35"/>
      <c r="SWZ345" s="35"/>
      <c r="SXA345" s="35"/>
      <c r="SXB345" s="35"/>
      <c r="SXC345" s="35"/>
      <c r="SXD345" s="35"/>
      <c r="SXE345" s="35"/>
      <c r="SXF345" s="35"/>
      <c r="SXG345" s="35"/>
      <c r="SXH345" s="35"/>
      <c r="SXI345" s="35"/>
      <c r="SXJ345" s="35"/>
      <c r="SXK345" s="35"/>
      <c r="SXL345" s="35"/>
      <c r="SXM345" s="35"/>
      <c r="SXN345" s="35"/>
      <c r="SXO345" s="35"/>
      <c r="SXP345" s="35"/>
      <c r="SXQ345" s="35"/>
      <c r="SXR345" s="35"/>
      <c r="SXS345" s="35"/>
      <c r="SXT345" s="35"/>
      <c r="SXU345" s="35"/>
      <c r="SXV345" s="35"/>
      <c r="SXW345" s="35"/>
      <c r="SXX345" s="35"/>
      <c r="SXY345" s="35"/>
      <c r="SXZ345" s="35"/>
      <c r="SYA345" s="35"/>
      <c r="SYB345" s="35"/>
      <c r="SYC345" s="35"/>
      <c r="SYD345" s="35"/>
      <c r="SYE345" s="35"/>
      <c r="SYF345" s="35"/>
      <c r="SYG345" s="35"/>
      <c r="SYH345" s="35"/>
      <c r="SYI345" s="35"/>
      <c r="SYJ345" s="35"/>
      <c r="SYK345" s="35"/>
      <c r="SYL345" s="35"/>
      <c r="SYM345" s="35"/>
      <c r="SYN345" s="35"/>
      <c r="SYO345" s="35"/>
      <c r="SYP345" s="35"/>
      <c r="SYQ345" s="35"/>
      <c r="SYR345" s="35"/>
      <c r="SYS345" s="35"/>
      <c r="SYT345" s="35"/>
      <c r="SYU345" s="35"/>
      <c r="SYV345" s="35"/>
      <c r="SYW345" s="35"/>
      <c r="SYX345" s="35"/>
      <c r="SYY345" s="35"/>
      <c r="SYZ345" s="35"/>
      <c r="SZA345" s="35"/>
      <c r="SZB345" s="35"/>
      <c r="SZC345" s="35"/>
      <c r="SZD345" s="35"/>
      <c r="SZE345" s="35"/>
      <c r="SZF345" s="35"/>
      <c r="SZG345" s="35"/>
      <c r="SZH345" s="35"/>
      <c r="SZI345" s="35"/>
      <c r="SZJ345" s="35"/>
      <c r="SZK345" s="35"/>
      <c r="SZL345" s="35"/>
      <c r="SZM345" s="35"/>
      <c r="SZN345" s="35"/>
      <c r="SZO345" s="35"/>
      <c r="SZP345" s="35"/>
      <c r="SZQ345" s="35"/>
      <c r="SZR345" s="35"/>
      <c r="SZS345" s="35"/>
      <c r="SZT345" s="35"/>
      <c r="SZU345" s="35"/>
      <c r="SZV345" s="35"/>
      <c r="SZW345" s="35"/>
      <c r="SZX345" s="35"/>
      <c r="SZY345" s="35"/>
      <c r="SZZ345" s="35"/>
      <c r="TAA345" s="35"/>
      <c r="TAB345" s="35"/>
      <c r="TAC345" s="35"/>
      <c r="TAD345" s="35"/>
      <c r="TAE345" s="35"/>
      <c r="TAF345" s="35"/>
      <c r="TAG345" s="35"/>
      <c r="TAH345" s="35"/>
      <c r="TAI345" s="35"/>
      <c r="TAJ345" s="35"/>
      <c r="TAK345" s="35"/>
      <c r="TAL345" s="35"/>
      <c r="TAM345" s="35"/>
      <c r="TAN345" s="35"/>
      <c r="TAO345" s="35"/>
      <c r="TAP345" s="35"/>
      <c r="TAQ345" s="35"/>
      <c r="TAR345" s="35"/>
      <c r="TAS345" s="35"/>
      <c r="TAT345" s="35"/>
      <c r="TAU345" s="35"/>
      <c r="TAV345" s="35"/>
      <c r="TAW345" s="35"/>
      <c r="TAX345" s="35"/>
      <c r="TAY345" s="35"/>
      <c r="TAZ345" s="35"/>
      <c r="TBA345" s="35"/>
      <c r="TBB345" s="35"/>
      <c r="TBC345" s="35"/>
      <c r="TBD345" s="35"/>
      <c r="TBE345" s="35"/>
      <c r="TBF345" s="35"/>
      <c r="TBG345" s="35"/>
      <c r="TBH345" s="35"/>
      <c r="TBI345" s="35"/>
      <c r="TBJ345" s="35"/>
      <c r="TBK345" s="35"/>
      <c r="TBL345" s="35"/>
      <c r="TBM345" s="35"/>
      <c r="TBN345" s="35"/>
      <c r="TBO345" s="35"/>
      <c r="TBP345" s="35"/>
      <c r="TBQ345" s="35"/>
      <c r="TBR345" s="35"/>
      <c r="TBS345" s="35"/>
      <c r="TBT345" s="35"/>
      <c r="TBU345" s="35"/>
      <c r="TBV345" s="35"/>
      <c r="TBW345" s="35"/>
      <c r="TBX345" s="35"/>
      <c r="TBY345" s="35"/>
      <c r="TBZ345" s="35"/>
      <c r="TCA345" s="35"/>
      <c r="TCB345" s="35"/>
      <c r="TCC345" s="35"/>
      <c r="TCD345" s="35"/>
      <c r="TCE345" s="35"/>
      <c r="TCF345" s="35"/>
      <c r="TCG345" s="35"/>
      <c r="TCH345" s="35"/>
      <c r="TCI345" s="35"/>
      <c r="TCJ345" s="35"/>
      <c r="TCK345" s="35"/>
      <c r="TCL345" s="35"/>
      <c r="TCM345" s="35"/>
      <c r="TCN345" s="35"/>
      <c r="TCO345" s="35"/>
      <c r="TCP345" s="35"/>
      <c r="TCQ345" s="35"/>
      <c r="TCR345" s="35"/>
      <c r="TCS345" s="35"/>
      <c r="TCT345" s="35"/>
      <c r="TCU345" s="35"/>
      <c r="TCV345" s="35"/>
      <c r="TCW345" s="35"/>
      <c r="TCX345" s="35"/>
      <c r="TCY345" s="35"/>
      <c r="TCZ345" s="35"/>
      <c r="TDA345" s="35"/>
      <c r="TDB345" s="35"/>
      <c r="TDC345" s="35"/>
      <c r="TDD345" s="35"/>
      <c r="TDE345" s="35"/>
      <c r="TDF345" s="35"/>
      <c r="TDG345" s="35"/>
      <c r="TDH345" s="35"/>
      <c r="TDI345" s="35"/>
      <c r="TDJ345" s="35"/>
      <c r="TDK345" s="35"/>
      <c r="TDL345" s="35"/>
      <c r="TDM345" s="35"/>
      <c r="TDN345" s="35"/>
      <c r="TDO345" s="35"/>
      <c r="TDP345" s="35"/>
      <c r="TDQ345" s="35"/>
      <c r="TDR345" s="35"/>
      <c r="TDS345" s="35"/>
      <c r="TDT345" s="35"/>
      <c r="TDU345" s="35"/>
      <c r="TDV345" s="35"/>
      <c r="TDW345" s="35"/>
      <c r="TDX345" s="35"/>
      <c r="TDY345" s="35"/>
      <c r="TDZ345" s="35"/>
      <c r="TEA345" s="35"/>
      <c r="TEB345" s="35"/>
      <c r="TEC345" s="35"/>
      <c r="TED345" s="35"/>
      <c r="TEE345" s="35"/>
      <c r="TEF345" s="35"/>
      <c r="TEG345" s="35"/>
      <c r="TEH345" s="35"/>
      <c r="TEI345" s="35"/>
      <c r="TEJ345" s="35"/>
      <c r="TEK345" s="35"/>
      <c r="TEL345" s="35"/>
      <c r="TEM345" s="35"/>
      <c r="TEN345" s="35"/>
      <c r="TEO345" s="35"/>
      <c r="TEP345" s="35"/>
      <c r="TEQ345" s="35"/>
      <c r="TER345" s="35"/>
      <c r="TES345" s="35"/>
      <c r="TET345" s="35"/>
      <c r="TEU345" s="35"/>
      <c r="TEV345" s="35"/>
      <c r="TEW345" s="35"/>
      <c r="TEX345" s="35"/>
      <c r="TEY345" s="35"/>
      <c r="TEZ345" s="35"/>
      <c r="TFA345" s="35"/>
      <c r="TFB345" s="35"/>
      <c r="TFC345" s="35"/>
      <c r="TFD345" s="35"/>
      <c r="TFE345" s="35"/>
      <c r="TFF345" s="35"/>
      <c r="TFG345" s="35"/>
      <c r="TFH345" s="35"/>
      <c r="TFI345" s="35"/>
      <c r="TFJ345" s="35"/>
      <c r="TFK345" s="35"/>
      <c r="TFL345" s="35"/>
      <c r="TFM345" s="35"/>
      <c r="TFN345" s="35"/>
      <c r="TFO345" s="35"/>
      <c r="TFP345" s="35"/>
      <c r="TFQ345" s="35"/>
      <c r="TFR345" s="35"/>
      <c r="TFS345" s="35"/>
      <c r="TFT345" s="35"/>
      <c r="TFU345" s="35"/>
      <c r="TFV345" s="35"/>
      <c r="TFW345" s="35"/>
      <c r="TFX345" s="35"/>
      <c r="TFY345" s="35"/>
      <c r="TFZ345" s="35"/>
      <c r="TGA345" s="35"/>
      <c r="TGB345" s="35"/>
      <c r="TGC345" s="35"/>
      <c r="TGD345" s="35"/>
      <c r="TGE345" s="35"/>
      <c r="TGF345" s="35"/>
      <c r="TGG345" s="35"/>
      <c r="TGH345" s="35"/>
      <c r="TGI345" s="35"/>
      <c r="TGJ345" s="35"/>
      <c r="TGK345" s="35"/>
      <c r="TGL345" s="35"/>
      <c r="TGM345" s="35"/>
      <c r="TGN345" s="35"/>
      <c r="TGO345" s="35"/>
      <c r="TGP345" s="35"/>
      <c r="TGQ345" s="35"/>
      <c r="TGR345" s="35"/>
      <c r="TGS345" s="35"/>
      <c r="TGT345" s="35"/>
      <c r="TGU345" s="35"/>
      <c r="TGV345" s="35"/>
      <c r="TGW345" s="35"/>
      <c r="TGX345" s="35"/>
      <c r="TGY345" s="35"/>
      <c r="TGZ345" s="35"/>
      <c r="THA345" s="35"/>
      <c r="THB345" s="35"/>
      <c r="THC345" s="35"/>
      <c r="THD345" s="35"/>
      <c r="THE345" s="35"/>
      <c r="THF345" s="35"/>
      <c r="THG345" s="35"/>
      <c r="THH345" s="35"/>
      <c r="THI345" s="35"/>
      <c r="THJ345" s="35"/>
      <c r="THK345" s="35"/>
      <c r="THL345" s="35"/>
      <c r="THM345" s="35"/>
      <c r="THN345" s="35"/>
      <c r="THO345" s="35"/>
      <c r="THP345" s="35"/>
      <c r="THQ345" s="35"/>
      <c r="THR345" s="35"/>
      <c r="THS345" s="35"/>
      <c r="THT345" s="35"/>
      <c r="THU345" s="35"/>
      <c r="THV345" s="35"/>
      <c r="THW345" s="35"/>
      <c r="THX345" s="35"/>
      <c r="THY345" s="35"/>
      <c r="THZ345" s="35"/>
      <c r="TIA345" s="35"/>
      <c r="TIB345" s="35"/>
      <c r="TIC345" s="35"/>
      <c r="TID345" s="35"/>
      <c r="TIE345" s="35"/>
      <c r="TIF345" s="35"/>
      <c r="TIG345" s="35"/>
      <c r="TIH345" s="35"/>
      <c r="TII345" s="35"/>
      <c r="TIJ345" s="35"/>
      <c r="TIK345" s="35"/>
      <c r="TIL345" s="35"/>
      <c r="TIM345" s="35"/>
      <c r="TIN345" s="35"/>
      <c r="TIO345" s="35"/>
      <c r="TIP345" s="35"/>
      <c r="TIQ345" s="35"/>
      <c r="TIR345" s="35"/>
      <c r="TIS345" s="35"/>
      <c r="TIT345" s="35"/>
      <c r="TIU345" s="35"/>
      <c r="TIV345" s="35"/>
      <c r="TIW345" s="35"/>
      <c r="TIX345" s="35"/>
      <c r="TIY345" s="35"/>
      <c r="TIZ345" s="35"/>
      <c r="TJA345" s="35"/>
      <c r="TJB345" s="35"/>
      <c r="TJC345" s="35"/>
      <c r="TJD345" s="35"/>
      <c r="TJE345" s="35"/>
      <c r="TJF345" s="35"/>
      <c r="TJG345" s="35"/>
      <c r="TJH345" s="35"/>
      <c r="TJI345" s="35"/>
      <c r="TJJ345" s="35"/>
      <c r="TJK345" s="35"/>
      <c r="TJL345" s="35"/>
      <c r="TJM345" s="35"/>
      <c r="TJN345" s="35"/>
      <c r="TJO345" s="35"/>
      <c r="TJP345" s="35"/>
      <c r="TJQ345" s="35"/>
      <c r="TJR345" s="35"/>
      <c r="TJS345" s="35"/>
      <c r="TJT345" s="35"/>
      <c r="TJU345" s="35"/>
      <c r="TJV345" s="35"/>
      <c r="TJW345" s="35"/>
      <c r="TJX345" s="35"/>
      <c r="TJY345" s="35"/>
      <c r="TJZ345" s="35"/>
      <c r="TKA345" s="35"/>
      <c r="TKB345" s="35"/>
      <c r="TKC345" s="35"/>
      <c r="TKD345" s="35"/>
      <c r="TKE345" s="35"/>
      <c r="TKF345" s="35"/>
      <c r="TKG345" s="35"/>
      <c r="TKH345" s="35"/>
      <c r="TKI345" s="35"/>
      <c r="TKJ345" s="35"/>
      <c r="TKK345" s="35"/>
      <c r="TKL345" s="35"/>
      <c r="TKM345" s="35"/>
      <c r="TKN345" s="35"/>
      <c r="TKO345" s="35"/>
      <c r="TKP345" s="35"/>
      <c r="TKQ345" s="35"/>
      <c r="TKR345" s="35"/>
      <c r="TKS345" s="35"/>
      <c r="TKT345" s="35"/>
      <c r="TKU345" s="35"/>
      <c r="TKV345" s="35"/>
      <c r="TKW345" s="35"/>
      <c r="TKX345" s="35"/>
      <c r="TKY345" s="35"/>
      <c r="TKZ345" s="35"/>
      <c r="TLA345" s="35"/>
      <c r="TLB345" s="35"/>
      <c r="TLC345" s="35"/>
      <c r="TLD345" s="35"/>
      <c r="TLE345" s="35"/>
      <c r="TLF345" s="35"/>
      <c r="TLG345" s="35"/>
      <c r="TLH345" s="35"/>
      <c r="TLI345" s="35"/>
      <c r="TLJ345" s="35"/>
      <c r="TLK345" s="35"/>
      <c r="TLL345" s="35"/>
      <c r="TLM345" s="35"/>
      <c r="TLN345" s="35"/>
      <c r="TLO345" s="35"/>
      <c r="TLP345" s="35"/>
      <c r="TLQ345" s="35"/>
      <c r="TLR345" s="35"/>
      <c r="TLS345" s="35"/>
      <c r="TLT345" s="35"/>
      <c r="TLU345" s="35"/>
      <c r="TLV345" s="35"/>
      <c r="TLW345" s="35"/>
      <c r="TLX345" s="35"/>
      <c r="TLY345" s="35"/>
      <c r="TLZ345" s="35"/>
      <c r="TMA345" s="35"/>
      <c r="TMB345" s="35"/>
      <c r="TMC345" s="35"/>
      <c r="TMD345" s="35"/>
      <c r="TME345" s="35"/>
      <c r="TMF345" s="35"/>
      <c r="TMG345" s="35"/>
      <c r="TMH345" s="35"/>
      <c r="TMI345" s="35"/>
      <c r="TMJ345" s="35"/>
      <c r="TMK345" s="35"/>
      <c r="TML345" s="35"/>
      <c r="TMM345" s="35"/>
      <c r="TMN345" s="35"/>
      <c r="TMO345" s="35"/>
      <c r="TMP345" s="35"/>
      <c r="TMQ345" s="35"/>
      <c r="TMR345" s="35"/>
      <c r="TMS345" s="35"/>
      <c r="TMT345" s="35"/>
      <c r="TMU345" s="35"/>
      <c r="TMV345" s="35"/>
      <c r="TMW345" s="35"/>
      <c r="TMX345" s="35"/>
      <c r="TMY345" s="35"/>
      <c r="TMZ345" s="35"/>
      <c r="TNA345" s="35"/>
      <c r="TNB345" s="35"/>
      <c r="TNC345" s="35"/>
      <c r="TND345" s="35"/>
      <c r="TNE345" s="35"/>
      <c r="TNF345" s="35"/>
      <c r="TNG345" s="35"/>
      <c r="TNH345" s="35"/>
      <c r="TNI345" s="35"/>
      <c r="TNJ345" s="35"/>
      <c r="TNK345" s="35"/>
      <c r="TNL345" s="35"/>
      <c r="TNM345" s="35"/>
      <c r="TNN345" s="35"/>
      <c r="TNO345" s="35"/>
      <c r="TNP345" s="35"/>
      <c r="TNQ345" s="35"/>
      <c r="TNR345" s="35"/>
      <c r="TNS345" s="35"/>
      <c r="TNT345" s="35"/>
      <c r="TNU345" s="35"/>
      <c r="TNV345" s="35"/>
      <c r="TNW345" s="35"/>
      <c r="TNX345" s="35"/>
      <c r="TNY345" s="35"/>
      <c r="TNZ345" s="35"/>
      <c r="TOA345" s="35"/>
      <c r="TOB345" s="35"/>
      <c r="TOC345" s="35"/>
      <c r="TOD345" s="35"/>
      <c r="TOE345" s="35"/>
      <c r="TOF345" s="35"/>
      <c r="TOG345" s="35"/>
      <c r="TOH345" s="35"/>
      <c r="TOI345" s="35"/>
      <c r="TOJ345" s="35"/>
      <c r="TOK345" s="35"/>
      <c r="TOL345" s="35"/>
      <c r="TOM345" s="35"/>
      <c r="TON345" s="35"/>
      <c r="TOO345" s="35"/>
      <c r="TOP345" s="35"/>
      <c r="TOQ345" s="35"/>
      <c r="TOR345" s="35"/>
      <c r="TOS345" s="35"/>
      <c r="TOT345" s="35"/>
      <c r="TOU345" s="35"/>
      <c r="TOV345" s="35"/>
      <c r="TOW345" s="35"/>
      <c r="TOX345" s="35"/>
      <c r="TOY345" s="35"/>
      <c r="TOZ345" s="35"/>
      <c r="TPA345" s="35"/>
      <c r="TPB345" s="35"/>
      <c r="TPC345" s="35"/>
      <c r="TPD345" s="35"/>
      <c r="TPE345" s="35"/>
      <c r="TPF345" s="35"/>
      <c r="TPG345" s="35"/>
      <c r="TPH345" s="35"/>
      <c r="TPI345" s="35"/>
      <c r="TPJ345" s="35"/>
      <c r="TPK345" s="35"/>
      <c r="TPL345" s="35"/>
      <c r="TPM345" s="35"/>
      <c r="TPN345" s="35"/>
      <c r="TPO345" s="35"/>
      <c r="TPP345" s="35"/>
      <c r="TPQ345" s="35"/>
      <c r="TPR345" s="35"/>
      <c r="TPS345" s="35"/>
      <c r="TPT345" s="35"/>
      <c r="TPU345" s="35"/>
      <c r="TPV345" s="35"/>
      <c r="TPW345" s="35"/>
      <c r="TPX345" s="35"/>
      <c r="TPY345" s="35"/>
      <c r="TPZ345" s="35"/>
      <c r="TQA345" s="35"/>
      <c r="TQB345" s="35"/>
      <c r="TQC345" s="35"/>
      <c r="TQD345" s="35"/>
      <c r="TQE345" s="35"/>
      <c r="TQF345" s="35"/>
      <c r="TQG345" s="35"/>
      <c r="TQH345" s="35"/>
      <c r="TQI345" s="35"/>
      <c r="TQJ345" s="35"/>
      <c r="TQK345" s="35"/>
      <c r="TQL345" s="35"/>
      <c r="TQM345" s="35"/>
      <c r="TQN345" s="35"/>
      <c r="TQO345" s="35"/>
      <c r="TQP345" s="35"/>
      <c r="TQQ345" s="35"/>
      <c r="TQR345" s="35"/>
      <c r="TQS345" s="35"/>
      <c r="TQT345" s="35"/>
      <c r="TQU345" s="35"/>
      <c r="TQV345" s="35"/>
      <c r="TQW345" s="35"/>
      <c r="TQX345" s="35"/>
      <c r="TQY345" s="35"/>
      <c r="TQZ345" s="35"/>
      <c r="TRA345" s="35"/>
      <c r="TRB345" s="35"/>
      <c r="TRC345" s="35"/>
      <c r="TRD345" s="35"/>
      <c r="TRE345" s="35"/>
      <c r="TRF345" s="35"/>
      <c r="TRG345" s="35"/>
      <c r="TRH345" s="35"/>
      <c r="TRI345" s="35"/>
      <c r="TRJ345" s="35"/>
      <c r="TRK345" s="35"/>
      <c r="TRL345" s="35"/>
      <c r="TRM345" s="35"/>
      <c r="TRN345" s="35"/>
      <c r="TRO345" s="35"/>
      <c r="TRP345" s="35"/>
      <c r="TRQ345" s="35"/>
      <c r="TRR345" s="35"/>
      <c r="TRS345" s="35"/>
      <c r="TRT345" s="35"/>
      <c r="TRU345" s="35"/>
      <c r="TRV345" s="35"/>
      <c r="TRW345" s="35"/>
      <c r="TRX345" s="35"/>
      <c r="TRY345" s="35"/>
      <c r="TRZ345" s="35"/>
      <c r="TSA345" s="35"/>
      <c r="TSB345" s="35"/>
      <c r="TSC345" s="35"/>
      <c r="TSD345" s="35"/>
      <c r="TSE345" s="35"/>
      <c r="TSF345" s="35"/>
      <c r="TSG345" s="35"/>
      <c r="TSH345" s="35"/>
      <c r="TSI345" s="35"/>
      <c r="TSJ345" s="35"/>
      <c r="TSK345" s="35"/>
      <c r="TSL345" s="35"/>
      <c r="TSM345" s="35"/>
      <c r="TSN345" s="35"/>
      <c r="TSO345" s="35"/>
      <c r="TSP345" s="35"/>
      <c r="TSQ345" s="35"/>
      <c r="TSR345" s="35"/>
      <c r="TSS345" s="35"/>
      <c r="TST345" s="35"/>
      <c r="TSU345" s="35"/>
      <c r="TSV345" s="35"/>
      <c r="TSW345" s="35"/>
      <c r="TSX345" s="35"/>
      <c r="TSY345" s="35"/>
      <c r="TSZ345" s="35"/>
      <c r="TTA345" s="35"/>
      <c r="TTB345" s="35"/>
      <c r="TTC345" s="35"/>
      <c r="TTD345" s="35"/>
      <c r="TTE345" s="35"/>
      <c r="TTF345" s="35"/>
      <c r="TTG345" s="35"/>
      <c r="TTH345" s="35"/>
      <c r="TTI345" s="35"/>
      <c r="TTJ345" s="35"/>
      <c r="TTK345" s="35"/>
      <c r="TTL345" s="35"/>
      <c r="TTM345" s="35"/>
      <c r="TTN345" s="35"/>
      <c r="TTO345" s="35"/>
      <c r="TTP345" s="35"/>
      <c r="TTQ345" s="35"/>
      <c r="TTR345" s="35"/>
      <c r="TTS345" s="35"/>
      <c r="TTT345" s="35"/>
      <c r="TTU345" s="35"/>
      <c r="TTV345" s="35"/>
      <c r="TTW345" s="35"/>
      <c r="TTX345" s="35"/>
      <c r="TTY345" s="35"/>
      <c r="TTZ345" s="35"/>
      <c r="TUA345" s="35"/>
      <c r="TUB345" s="35"/>
      <c r="TUC345" s="35"/>
      <c r="TUD345" s="35"/>
      <c r="TUE345" s="35"/>
      <c r="TUF345" s="35"/>
      <c r="TUG345" s="35"/>
      <c r="TUH345" s="35"/>
      <c r="TUI345" s="35"/>
      <c r="TUJ345" s="35"/>
      <c r="TUK345" s="35"/>
      <c r="TUL345" s="35"/>
      <c r="TUM345" s="35"/>
      <c r="TUN345" s="35"/>
      <c r="TUO345" s="35"/>
      <c r="TUP345" s="35"/>
      <c r="TUQ345" s="35"/>
      <c r="TUR345" s="35"/>
      <c r="TUS345" s="35"/>
      <c r="TUT345" s="35"/>
      <c r="TUU345" s="35"/>
      <c r="TUV345" s="35"/>
      <c r="TUW345" s="35"/>
      <c r="TUX345" s="35"/>
      <c r="TUY345" s="35"/>
      <c r="TUZ345" s="35"/>
      <c r="TVA345" s="35"/>
      <c r="TVB345" s="35"/>
      <c r="TVC345" s="35"/>
      <c r="TVD345" s="35"/>
      <c r="TVE345" s="35"/>
      <c r="TVF345" s="35"/>
      <c r="TVG345" s="35"/>
      <c r="TVH345" s="35"/>
      <c r="TVI345" s="35"/>
      <c r="TVJ345" s="35"/>
      <c r="TVK345" s="35"/>
      <c r="TVL345" s="35"/>
      <c r="TVM345" s="35"/>
      <c r="TVN345" s="35"/>
      <c r="TVO345" s="35"/>
      <c r="TVP345" s="35"/>
      <c r="TVQ345" s="35"/>
      <c r="TVR345" s="35"/>
      <c r="TVS345" s="35"/>
      <c r="TVT345" s="35"/>
      <c r="TVU345" s="35"/>
      <c r="TVV345" s="35"/>
      <c r="TVW345" s="35"/>
      <c r="TVX345" s="35"/>
      <c r="TVY345" s="35"/>
      <c r="TVZ345" s="35"/>
      <c r="TWA345" s="35"/>
      <c r="TWB345" s="35"/>
      <c r="TWC345" s="35"/>
      <c r="TWD345" s="35"/>
      <c r="TWE345" s="35"/>
      <c r="TWF345" s="35"/>
      <c r="TWG345" s="35"/>
      <c r="TWH345" s="35"/>
      <c r="TWI345" s="35"/>
      <c r="TWJ345" s="35"/>
      <c r="TWK345" s="35"/>
      <c r="TWL345" s="35"/>
      <c r="TWM345" s="35"/>
      <c r="TWN345" s="35"/>
      <c r="TWO345" s="35"/>
      <c r="TWP345" s="35"/>
      <c r="TWQ345" s="35"/>
      <c r="TWR345" s="35"/>
      <c r="TWS345" s="35"/>
      <c r="TWT345" s="35"/>
      <c r="TWU345" s="35"/>
      <c r="TWV345" s="35"/>
      <c r="TWW345" s="35"/>
      <c r="TWX345" s="35"/>
      <c r="TWY345" s="35"/>
      <c r="TWZ345" s="35"/>
      <c r="TXA345" s="35"/>
      <c r="TXB345" s="35"/>
      <c r="TXC345" s="35"/>
      <c r="TXD345" s="35"/>
      <c r="TXE345" s="35"/>
      <c r="TXF345" s="35"/>
      <c r="TXG345" s="35"/>
      <c r="TXH345" s="35"/>
      <c r="TXI345" s="35"/>
      <c r="TXJ345" s="35"/>
      <c r="TXK345" s="35"/>
      <c r="TXL345" s="35"/>
      <c r="TXM345" s="35"/>
      <c r="TXN345" s="35"/>
      <c r="TXO345" s="35"/>
      <c r="TXP345" s="35"/>
      <c r="TXQ345" s="35"/>
      <c r="TXR345" s="35"/>
      <c r="TXS345" s="35"/>
      <c r="TXT345" s="35"/>
      <c r="TXU345" s="35"/>
      <c r="TXV345" s="35"/>
      <c r="TXW345" s="35"/>
      <c r="TXX345" s="35"/>
      <c r="TXY345" s="35"/>
      <c r="TXZ345" s="35"/>
      <c r="TYA345" s="35"/>
      <c r="TYB345" s="35"/>
      <c r="TYC345" s="35"/>
      <c r="TYD345" s="35"/>
      <c r="TYE345" s="35"/>
      <c r="TYF345" s="35"/>
      <c r="TYG345" s="35"/>
      <c r="TYH345" s="35"/>
      <c r="TYI345" s="35"/>
      <c r="TYJ345" s="35"/>
      <c r="TYK345" s="35"/>
      <c r="TYL345" s="35"/>
      <c r="TYM345" s="35"/>
      <c r="TYN345" s="35"/>
      <c r="TYO345" s="35"/>
      <c r="TYP345" s="35"/>
      <c r="TYQ345" s="35"/>
      <c r="TYR345" s="35"/>
      <c r="TYS345" s="35"/>
      <c r="TYT345" s="35"/>
      <c r="TYU345" s="35"/>
      <c r="TYV345" s="35"/>
      <c r="TYW345" s="35"/>
      <c r="TYX345" s="35"/>
      <c r="TYY345" s="35"/>
      <c r="TYZ345" s="35"/>
      <c r="TZA345" s="35"/>
      <c r="TZB345" s="35"/>
      <c r="TZC345" s="35"/>
      <c r="TZD345" s="35"/>
      <c r="TZE345" s="35"/>
      <c r="TZF345" s="35"/>
      <c r="TZG345" s="35"/>
      <c r="TZH345" s="35"/>
      <c r="TZI345" s="35"/>
      <c r="TZJ345" s="35"/>
      <c r="TZK345" s="35"/>
      <c r="TZL345" s="35"/>
      <c r="TZM345" s="35"/>
      <c r="TZN345" s="35"/>
      <c r="TZO345" s="35"/>
      <c r="TZP345" s="35"/>
      <c r="TZQ345" s="35"/>
      <c r="TZR345" s="35"/>
      <c r="TZS345" s="35"/>
      <c r="TZT345" s="35"/>
      <c r="TZU345" s="35"/>
      <c r="TZV345" s="35"/>
      <c r="TZW345" s="35"/>
      <c r="TZX345" s="35"/>
      <c r="TZY345" s="35"/>
      <c r="TZZ345" s="35"/>
      <c r="UAA345" s="35"/>
      <c r="UAB345" s="35"/>
      <c r="UAC345" s="35"/>
      <c r="UAD345" s="35"/>
      <c r="UAE345" s="35"/>
      <c r="UAF345" s="35"/>
      <c r="UAG345" s="35"/>
      <c r="UAH345" s="35"/>
      <c r="UAI345" s="35"/>
      <c r="UAJ345" s="35"/>
      <c r="UAK345" s="35"/>
      <c r="UAL345" s="35"/>
      <c r="UAM345" s="35"/>
      <c r="UAN345" s="35"/>
      <c r="UAO345" s="35"/>
      <c r="UAP345" s="35"/>
      <c r="UAQ345" s="35"/>
      <c r="UAR345" s="35"/>
      <c r="UAS345" s="35"/>
      <c r="UAT345" s="35"/>
      <c r="UAU345" s="35"/>
      <c r="UAV345" s="35"/>
      <c r="UAW345" s="35"/>
      <c r="UAX345" s="35"/>
      <c r="UAY345" s="35"/>
      <c r="UAZ345" s="35"/>
      <c r="UBA345" s="35"/>
      <c r="UBB345" s="35"/>
      <c r="UBC345" s="35"/>
      <c r="UBD345" s="35"/>
      <c r="UBE345" s="35"/>
      <c r="UBF345" s="35"/>
      <c r="UBG345" s="35"/>
      <c r="UBH345" s="35"/>
      <c r="UBI345" s="35"/>
      <c r="UBJ345" s="35"/>
      <c r="UBK345" s="35"/>
      <c r="UBL345" s="35"/>
      <c r="UBM345" s="35"/>
      <c r="UBN345" s="35"/>
      <c r="UBO345" s="35"/>
      <c r="UBP345" s="35"/>
      <c r="UBQ345" s="35"/>
      <c r="UBR345" s="35"/>
      <c r="UBS345" s="35"/>
      <c r="UBT345" s="35"/>
      <c r="UBU345" s="35"/>
      <c r="UBV345" s="35"/>
      <c r="UBW345" s="35"/>
      <c r="UBX345" s="35"/>
      <c r="UBY345" s="35"/>
      <c r="UBZ345" s="35"/>
      <c r="UCA345" s="35"/>
      <c r="UCB345" s="35"/>
      <c r="UCC345" s="35"/>
      <c r="UCD345" s="35"/>
      <c r="UCE345" s="35"/>
      <c r="UCF345" s="35"/>
      <c r="UCG345" s="35"/>
      <c r="UCH345" s="35"/>
      <c r="UCI345" s="35"/>
      <c r="UCJ345" s="35"/>
      <c r="UCK345" s="35"/>
      <c r="UCL345" s="35"/>
      <c r="UCM345" s="35"/>
      <c r="UCN345" s="35"/>
      <c r="UCO345" s="35"/>
      <c r="UCP345" s="35"/>
      <c r="UCQ345" s="35"/>
      <c r="UCR345" s="35"/>
      <c r="UCS345" s="35"/>
      <c r="UCT345" s="35"/>
      <c r="UCU345" s="35"/>
      <c r="UCV345" s="35"/>
      <c r="UCW345" s="35"/>
      <c r="UCX345" s="35"/>
      <c r="UCY345" s="35"/>
      <c r="UCZ345" s="35"/>
      <c r="UDA345" s="35"/>
      <c r="UDB345" s="35"/>
      <c r="UDC345" s="35"/>
      <c r="UDD345" s="35"/>
      <c r="UDE345" s="35"/>
      <c r="UDF345" s="35"/>
      <c r="UDG345" s="35"/>
      <c r="UDH345" s="35"/>
      <c r="UDI345" s="35"/>
      <c r="UDJ345" s="35"/>
      <c r="UDK345" s="35"/>
      <c r="UDL345" s="35"/>
      <c r="UDM345" s="35"/>
      <c r="UDN345" s="35"/>
      <c r="UDO345" s="35"/>
      <c r="UDP345" s="35"/>
      <c r="UDQ345" s="35"/>
      <c r="UDR345" s="35"/>
      <c r="UDS345" s="35"/>
      <c r="UDT345" s="35"/>
      <c r="UDU345" s="35"/>
      <c r="UDV345" s="35"/>
      <c r="UDW345" s="35"/>
      <c r="UDX345" s="35"/>
      <c r="UDY345" s="35"/>
      <c r="UDZ345" s="35"/>
      <c r="UEA345" s="35"/>
      <c r="UEB345" s="35"/>
      <c r="UEC345" s="35"/>
      <c r="UED345" s="35"/>
      <c r="UEE345" s="35"/>
      <c r="UEF345" s="35"/>
      <c r="UEG345" s="35"/>
      <c r="UEH345" s="35"/>
      <c r="UEI345" s="35"/>
      <c r="UEJ345" s="35"/>
      <c r="UEK345" s="35"/>
      <c r="UEL345" s="35"/>
      <c r="UEM345" s="35"/>
      <c r="UEN345" s="35"/>
      <c r="UEO345" s="35"/>
      <c r="UEP345" s="35"/>
      <c r="UEQ345" s="35"/>
      <c r="UER345" s="35"/>
      <c r="UES345" s="35"/>
      <c r="UET345" s="35"/>
      <c r="UEU345" s="35"/>
      <c r="UEV345" s="35"/>
      <c r="UEW345" s="35"/>
      <c r="UEX345" s="35"/>
      <c r="UEY345" s="35"/>
      <c r="UEZ345" s="35"/>
      <c r="UFA345" s="35"/>
      <c r="UFB345" s="35"/>
      <c r="UFC345" s="35"/>
      <c r="UFD345" s="35"/>
      <c r="UFE345" s="35"/>
      <c r="UFF345" s="35"/>
      <c r="UFG345" s="35"/>
      <c r="UFH345" s="35"/>
      <c r="UFI345" s="35"/>
      <c r="UFJ345" s="35"/>
      <c r="UFK345" s="35"/>
      <c r="UFL345" s="35"/>
      <c r="UFM345" s="35"/>
      <c r="UFN345" s="35"/>
      <c r="UFO345" s="35"/>
      <c r="UFP345" s="35"/>
      <c r="UFQ345" s="35"/>
      <c r="UFR345" s="35"/>
      <c r="UFS345" s="35"/>
      <c r="UFT345" s="35"/>
      <c r="UFU345" s="35"/>
      <c r="UFV345" s="35"/>
      <c r="UFW345" s="35"/>
      <c r="UFX345" s="35"/>
      <c r="UFY345" s="35"/>
      <c r="UFZ345" s="35"/>
      <c r="UGA345" s="35"/>
      <c r="UGB345" s="35"/>
      <c r="UGC345" s="35"/>
      <c r="UGD345" s="35"/>
      <c r="UGE345" s="35"/>
      <c r="UGF345" s="35"/>
      <c r="UGG345" s="35"/>
      <c r="UGH345" s="35"/>
      <c r="UGI345" s="35"/>
      <c r="UGJ345" s="35"/>
      <c r="UGK345" s="35"/>
      <c r="UGL345" s="35"/>
      <c r="UGM345" s="35"/>
      <c r="UGN345" s="35"/>
      <c r="UGO345" s="35"/>
      <c r="UGP345" s="35"/>
      <c r="UGQ345" s="35"/>
      <c r="UGR345" s="35"/>
      <c r="UGS345" s="35"/>
      <c r="UGT345" s="35"/>
      <c r="UGU345" s="35"/>
      <c r="UGV345" s="35"/>
      <c r="UGW345" s="35"/>
      <c r="UGX345" s="35"/>
      <c r="UGY345" s="35"/>
      <c r="UGZ345" s="35"/>
      <c r="UHA345" s="35"/>
      <c r="UHB345" s="35"/>
      <c r="UHC345" s="35"/>
      <c r="UHD345" s="35"/>
      <c r="UHE345" s="35"/>
      <c r="UHF345" s="35"/>
      <c r="UHG345" s="35"/>
      <c r="UHH345" s="35"/>
      <c r="UHI345" s="35"/>
      <c r="UHJ345" s="35"/>
      <c r="UHK345" s="35"/>
      <c r="UHL345" s="35"/>
      <c r="UHM345" s="35"/>
      <c r="UHN345" s="35"/>
      <c r="UHO345" s="35"/>
      <c r="UHP345" s="35"/>
      <c r="UHQ345" s="35"/>
      <c r="UHR345" s="35"/>
      <c r="UHS345" s="35"/>
      <c r="UHT345" s="35"/>
      <c r="UHU345" s="35"/>
      <c r="UHV345" s="35"/>
      <c r="UHW345" s="35"/>
      <c r="UHX345" s="35"/>
      <c r="UHY345" s="35"/>
      <c r="UHZ345" s="35"/>
      <c r="UIA345" s="35"/>
      <c r="UIB345" s="35"/>
      <c r="UIC345" s="35"/>
      <c r="UID345" s="35"/>
      <c r="UIE345" s="35"/>
      <c r="UIF345" s="35"/>
      <c r="UIG345" s="35"/>
      <c r="UIH345" s="35"/>
      <c r="UII345" s="35"/>
      <c r="UIJ345" s="35"/>
      <c r="UIK345" s="35"/>
      <c r="UIL345" s="35"/>
      <c r="UIM345" s="35"/>
      <c r="UIN345" s="35"/>
      <c r="UIO345" s="35"/>
      <c r="UIP345" s="35"/>
      <c r="UIQ345" s="35"/>
      <c r="UIR345" s="35"/>
      <c r="UIS345" s="35"/>
      <c r="UIT345" s="35"/>
      <c r="UIU345" s="35"/>
      <c r="UIV345" s="35"/>
      <c r="UIW345" s="35"/>
      <c r="UIX345" s="35"/>
      <c r="UIY345" s="35"/>
      <c r="UIZ345" s="35"/>
      <c r="UJA345" s="35"/>
      <c r="UJB345" s="35"/>
      <c r="UJC345" s="35"/>
      <c r="UJD345" s="35"/>
      <c r="UJE345" s="35"/>
      <c r="UJF345" s="35"/>
      <c r="UJG345" s="35"/>
      <c r="UJH345" s="35"/>
      <c r="UJI345" s="35"/>
      <c r="UJJ345" s="35"/>
      <c r="UJK345" s="35"/>
      <c r="UJL345" s="35"/>
      <c r="UJM345" s="35"/>
      <c r="UJN345" s="35"/>
      <c r="UJO345" s="35"/>
      <c r="UJP345" s="35"/>
      <c r="UJQ345" s="35"/>
      <c r="UJR345" s="35"/>
      <c r="UJS345" s="35"/>
      <c r="UJT345" s="35"/>
      <c r="UJU345" s="35"/>
      <c r="UJV345" s="35"/>
      <c r="UJW345" s="35"/>
      <c r="UJX345" s="35"/>
      <c r="UJY345" s="35"/>
      <c r="UJZ345" s="35"/>
      <c r="UKA345" s="35"/>
      <c r="UKB345" s="35"/>
      <c r="UKC345" s="35"/>
      <c r="UKD345" s="35"/>
      <c r="UKE345" s="35"/>
      <c r="UKF345" s="35"/>
      <c r="UKG345" s="35"/>
      <c r="UKH345" s="35"/>
      <c r="UKI345" s="35"/>
      <c r="UKJ345" s="35"/>
      <c r="UKK345" s="35"/>
      <c r="UKL345" s="35"/>
      <c r="UKM345" s="35"/>
      <c r="UKN345" s="35"/>
      <c r="UKO345" s="35"/>
      <c r="UKP345" s="35"/>
      <c r="UKQ345" s="35"/>
      <c r="UKR345" s="35"/>
      <c r="UKS345" s="35"/>
      <c r="UKT345" s="35"/>
      <c r="UKU345" s="35"/>
      <c r="UKV345" s="35"/>
      <c r="UKW345" s="35"/>
      <c r="UKX345" s="35"/>
      <c r="UKY345" s="35"/>
      <c r="UKZ345" s="35"/>
      <c r="ULA345" s="35"/>
      <c r="ULB345" s="35"/>
      <c r="ULC345" s="35"/>
      <c r="ULD345" s="35"/>
      <c r="ULE345" s="35"/>
      <c r="ULF345" s="35"/>
      <c r="ULG345" s="35"/>
      <c r="ULH345" s="35"/>
      <c r="ULI345" s="35"/>
      <c r="ULJ345" s="35"/>
      <c r="ULK345" s="35"/>
      <c r="ULL345" s="35"/>
      <c r="ULM345" s="35"/>
      <c r="ULN345" s="35"/>
      <c r="ULO345" s="35"/>
      <c r="ULP345" s="35"/>
      <c r="ULQ345" s="35"/>
      <c r="ULR345" s="35"/>
      <c r="ULS345" s="35"/>
      <c r="ULT345" s="35"/>
      <c r="ULU345" s="35"/>
      <c r="ULV345" s="35"/>
      <c r="ULW345" s="35"/>
      <c r="ULX345" s="35"/>
      <c r="ULY345" s="35"/>
      <c r="ULZ345" s="35"/>
      <c r="UMA345" s="35"/>
      <c r="UMB345" s="35"/>
      <c r="UMC345" s="35"/>
      <c r="UMD345" s="35"/>
      <c r="UME345" s="35"/>
      <c r="UMF345" s="35"/>
      <c r="UMG345" s="35"/>
      <c r="UMH345" s="35"/>
      <c r="UMI345" s="35"/>
      <c r="UMJ345" s="35"/>
      <c r="UMK345" s="35"/>
      <c r="UML345" s="35"/>
      <c r="UMM345" s="35"/>
      <c r="UMN345" s="35"/>
      <c r="UMO345" s="35"/>
      <c r="UMP345" s="35"/>
      <c r="UMQ345" s="35"/>
      <c r="UMR345" s="35"/>
      <c r="UMS345" s="35"/>
      <c r="UMT345" s="35"/>
      <c r="UMU345" s="35"/>
      <c r="UMV345" s="35"/>
      <c r="UMW345" s="35"/>
      <c r="UMX345" s="35"/>
      <c r="UMY345" s="35"/>
      <c r="UMZ345" s="35"/>
      <c r="UNA345" s="35"/>
      <c r="UNB345" s="35"/>
      <c r="UNC345" s="35"/>
      <c r="UND345" s="35"/>
      <c r="UNE345" s="35"/>
      <c r="UNF345" s="35"/>
      <c r="UNG345" s="35"/>
      <c r="UNH345" s="35"/>
      <c r="UNI345" s="35"/>
      <c r="UNJ345" s="35"/>
      <c r="UNK345" s="35"/>
      <c r="UNL345" s="35"/>
      <c r="UNM345" s="35"/>
      <c r="UNN345" s="35"/>
      <c r="UNO345" s="35"/>
      <c r="UNP345" s="35"/>
      <c r="UNQ345" s="35"/>
      <c r="UNR345" s="35"/>
      <c r="UNS345" s="35"/>
      <c r="UNT345" s="35"/>
      <c r="UNU345" s="35"/>
      <c r="UNV345" s="35"/>
      <c r="UNW345" s="35"/>
      <c r="UNX345" s="35"/>
      <c r="UNY345" s="35"/>
      <c r="UNZ345" s="35"/>
      <c r="UOA345" s="35"/>
      <c r="UOB345" s="35"/>
      <c r="UOC345" s="35"/>
      <c r="UOD345" s="35"/>
      <c r="UOE345" s="35"/>
      <c r="UOF345" s="35"/>
      <c r="UOG345" s="35"/>
      <c r="UOH345" s="35"/>
      <c r="UOI345" s="35"/>
      <c r="UOJ345" s="35"/>
      <c r="UOK345" s="35"/>
      <c r="UOL345" s="35"/>
      <c r="UOM345" s="35"/>
      <c r="UON345" s="35"/>
      <c r="UOO345" s="35"/>
      <c r="UOP345" s="35"/>
      <c r="UOQ345" s="35"/>
      <c r="UOR345" s="35"/>
      <c r="UOS345" s="35"/>
      <c r="UOT345" s="35"/>
      <c r="UOU345" s="35"/>
      <c r="UOV345" s="35"/>
      <c r="UOW345" s="35"/>
      <c r="UOX345" s="35"/>
      <c r="UOY345" s="35"/>
      <c r="UOZ345" s="35"/>
      <c r="UPA345" s="35"/>
      <c r="UPB345" s="35"/>
      <c r="UPC345" s="35"/>
      <c r="UPD345" s="35"/>
      <c r="UPE345" s="35"/>
      <c r="UPF345" s="35"/>
      <c r="UPG345" s="35"/>
      <c r="UPH345" s="35"/>
      <c r="UPI345" s="35"/>
      <c r="UPJ345" s="35"/>
      <c r="UPK345" s="35"/>
      <c r="UPL345" s="35"/>
      <c r="UPM345" s="35"/>
      <c r="UPN345" s="35"/>
      <c r="UPO345" s="35"/>
      <c r="UPP345" s="35"/>
      <c r="UPQ345" s="35"/>
      <c r="UPR345" s="35"/>
      <c r="UPS345" s="35"/>
      <c r="UPT345" s="35"/>
      <c r="UPU345" s="35"/>
      <c r="UPV345" s="35"/>
      <c r="UPW345" s="35"/>
      <c r="UPX345" s="35"/>
      <c r="UPY345" s="35"/>
      <c r="UPZ345" s="35"/>
      <c r="UQA345" s="35"/>
      <c r="UQB345" s="35"/>
      <c r="UQC345" s="35"/>
      <c r="UQD345" s="35"/>
      <c r="UQE345" s="35"/>
      <c r="UQF345" s="35"/>
      <c r="UQG345" s="35"/>
      <c r="UQH345" s="35"/>
      <c r="UQI345" s="35"/>
      <c r="UQJ345" s="35"/>
      <c r="UQK345" s="35"/>
      <c r="UQL345" s="35"/>
      <c r="UQM345" s="35"/>
      <c r="UQN345" s="35"/>
      <c r="UQO345" s="35"/>
      <c r="UQP345" s="35"/>
      <c r="UQQ345" s="35"/>
      <c r="UQR345" s="35"/>
      <c r="UQS345" s="35"/>
      <c r="UQT345" s="35"/>
      <c r="UQU345" s="35"/>
      <c r="UQV345" s="35"/>
      <c r="UQW345" s="35"/>
      <c r="UQX345" s="35"/>
      <c r="UQY345" s="35"/>
      <c r="UQZ345" s="35"/>
      <c r="URA345" s="35"/>
      <c r="URB345" s="35"/>
      <c r="URC345" s="35"/>
      <c r="URD345" s="35"/>
      <c r="URE345" s="35"/>
      <c r="URF345" s="35"/>
      <c r="URG345" s="35"/>
      <c r="URH345" s="35"/>
      <c r="URI345" s="35"/>
      <c r="URJ345" s="35"/>
      <c r="URK345" s="35"/>
      <c r="URL345" s="35"/>
      <c r="URM345" s="35"/>
      <c r="URN345" s="35"/>
      <c r="URO345" s="35"/>
      <c r="URP345" s="35"/>
      <c r="URQ345" s="35"/>
      <c r="URR345" s="35"/>
      <c r="URS345" s="35"/>
      <c r="URT345" s="35"/>
      <c r="URU345" s="35"/>
      <c r="URV345" s="35"/>
      <c r="URW345" s="35"/>
      <c r="URX345" s="35"/>
      <c r="URY345" s="35"/>
      <c r="URZ345" s="35"/>
      <c r="USA345" s="35"/>
      <c r="USB345" s="35"/>
      <c r="USC345" s="35"/>
      <c r="USD345" s="35"/>
      <c r="USE345" s="35"/>
      <c r="USF345" s="35"/>
      <c r="USG345" s="35"/>
      <c r="USH345" s="35"/>
      <c r="USI345" s="35"/>
      <c r="USJ345" s="35"/>
      <c r="USK345" s="35"/>
      <c r="USL345" s="35"/>
      <c r="USM345" s="35"/>
      <c r="USN345" s="35"/>
      <c r="USO345" s="35"/>
      <c r="USP345" s="35"/>
      <c r="USQ345" s="35"/>
      <c r="USR345" s="35"/>
      <c r="USS345" s="35"/>
      <c r="UST345" s="35"/>
      <c r="USU345" s="35"/>
      <c r="USV345" s="35"/>
      <c r="USW345" s="35"/>
      <c r="USX345" s="35"/>
      <c r="USY345" s="35"/>
      <c r="USZ345" s="35"/>
      <c r="UTA345" s="35"/>
      <c r="UTB345" s="35"/>
      <c r="UTC345" s="35"/>
      <c r="UTD345" s="35"/>
      <c r="UTE345" s="35"/>
      <c r="UTF345" s="35"/>
      <c r="UTG345" s="35"/>
      <c r="UTH345" s="35"/>
      <c r="UTI345" s="35"/>
      <c r="UTJ345" s="35"/>
      <c r="UTK345" s="35"/>
      <c r="UTL345" s="35"/>
      <c r="UTM345" s="35"/>
      <c r="UTN345" s="35"/>
      <c r="UTO345" s="35"/>
      <c r="UTP345" s="35"/>
      <c r="UTQ345" s="35"/>
      <c r="UTR345" s="35"/>
      <c r="UTS345" s="35"/>
      <c r="UTT345" s="35"/>
      <c r="UTU345" s="35"/>
      <c r="UTV345" s="35"/>
      <c r="UTW345" s="35"/>
      <c r="UTX345" s="35"/>
      <c r="UTY345" s="35"/>
      <c r="UTZ345" s="35"/>
      <c r="UUA345" s="35"/>
      <c r="UUB345" s="35"/>
      <c r="UUC345" s="35"/>
      <c r="UUD345" s="35"/>
      <c r="UUE345" s="35"/>
      <c r="UUF345" s="35"/>
      <c r="UUG345" s="35"/>
      <c r="UUH345" s="35"/>
      <c r="UUI345" s="35"/>
      <c r="UUJ345" s="35"/>
      <c r="UUK345" s="35"/>
      <c r="UUL345" s="35"/>
      <c r="UUM345" s="35"/>
      <c r="UUN345" s="35"/>
      <c r="UUO345" s="35"/>
      <c r="UUP345" s="35"/>
      <c r="UUQ345" s="35"/>
      <c r="UUR345" s="35"/>
      <c r="UUS345" s="35"/>
      <c r="UUT345" s="35"/>
      <c r="UUU345" s="35"/>
      <c r="UUV345" s="35"/>
      <c r="UUW345" s="35"/>
      <c r="UUX345" s="35"/>
      <c r="UUY345" s="35"/>
      <c r="UUZ345" s="35"/>
      <c r="UVA345" s="35"/>
      <c r="UVB345" s="35"/>
      <c r="UVC345" s="35"/>
      <c r="UVD345" s="35"/>
      <c r="UVE345" s="35"/>
      <c r="UVF345" s="35"/>
      <c r="UVG345" s="35"/>
      <c r="UVH345" s="35"/>
      <c r="UVI345" s="35"/>
      <c r="UVJ345" s="35"/>
      <c r="UVK345" s="35"/>
      <c r="UVL345" s="35"/>
      <c r="UVM345" s="35"/>
      <c r="UVN345" s="35"/>
      <c r="UVO345" s="35"/>
      <c r="UVP345" s="35"/>
      <c r="UVQ345" s="35"/>
      <c r="UVR345" s="35"/>
      <c r="UVS345" s="35"/>
      <c r="UVT345" s="35"/>
      <c r="UVU345" s="35"/>
      <c r="UVV345" s="35"/>
      <c r="UVW345" s="35"/>
      <c r="UVX345" s="35"/>
      <c r="UVY345" s="35"/>
      <c r="UVZ345" s="35"/>
      <c r="UWA345" s="35"/>
      <c r="UWB345" s="35"/>
      <c r="UWC345" s="35"/>
      <c r="UWD345" s="35"/>
      <c r="UWE345" s="35"/>
      <c r="UWF345" s="35"/>
      <c r="UWG345" s="35"/>
      <c r="UWH345" s="35"/>
      <c r="UWI345" s="35"/>
      <c r="UWJ345" s="35"/>
      <c r="UWK345" s="35"/>
      <c r="UWL345" s="35"/>
      <c r="UWM345" s="35"/>
      <c r="UWN345" s="35"/>
      <c r="UWO345" s="35"/>
      <c r="UWP345" s="35"/>
      <c r="UWQ345" s="35"/>
      <c r="UWR345" s="35"/>
      <c r="UWS345" s="35"/>
      <c r="UWT345" s="35"/>
      <c r="UWU345" s="35"/>
      <c r="UWV345" s="35"/>
      <c r="UWW345" s="35"/>
      <c r="UWX345" s="35"/>
      <c r="UWY345" s="35"/>
      <c r="UWZ345" s="35"/>
      <c r="UXA345" s="35"/>
      <c r="UXB345" s="35"/>
      <c r="UXC345" s="35"/>
      <c r="UXD345" s="35"/>
      <c r="UXE345" s="35"/>
      <c r="UXF345" s="35"/>
      <c r="UXG345" s="35"/>
      <c r="UXH345" s="35"/>
      <c r="UXI345" s="35"/>
      <c r="UXJ345" s="35"/>
      <c r="UXK345" s="35"/>
      <c r="UXL345" s="35"/>
      <c r="UXM345" s="35"/>
      <c r="UXN345" s="35"/>
      <c r="UXO345" s="35"/>
      <c r="UXP345" s="35"/>
      <c r="UXQ345" s="35"/>
      <c r="UXR345" s="35"/>
      <c r="UXS345" s="35"/>
      <c r="UXT345" s="35"/>
      <c r="UXU345" s="35"/>
      <c r="UXV345" s="35"/>
      <c r="UXW345" s="35"/>
      <c r="UXX345" s="35"/>
      <c r="UXY345" s="35"/>
      <c r="UXZ345" s="35"/>
      <c r="UYA345" s="35"/>
      <c r="UYB345" s="35"/>
      <c r="UYC345" s="35"/>
      <c r="UYD345" s="35"/>
      <c r="UYE345" s="35"/>
      <c r="UYF345" s="35"/>
      <c r="UYG345" s="35"/>
      <c r="UYH345" s="35"/>
      <c r="UYI345" s="35"/>
      <c r="UYJ345" s="35"/>
      <c r="UYK345" s="35"/>
      <c r="UYL345" s="35"/>
      <c r="UYM345" s="35"/>
      <c r="UYN345" s="35"/>
      <c r="UYO345" s="35"/>
      <c r="UYP345" s="35"/>
      <c r="UYQ345" s="35"/>
      <c r="UYR345" s="35"/>
      <c r="UYS345" s="35"/>
      <c r="UYT345" s="35"/>
      <c r="UYU345" s="35"/>
      <c r="UYV345" s="35"/>
      <c r="UYW345" s="35"/>
      <c r="UYX345" s="35"/>
      <c r="UYY345" s="35"/>
      <c r="UYZ345" s="35"/>
      <c r="UZA345" s="35"/>
      <c r="UZB345" s="35"/>
      <c r="UZC345" s="35"/>
      <c r="UZD345" s="35"/>
      <c r="UZE345" s="35"/>
      <c r="UZF345" s="35"/>
      <c r="UZG345" s="35"/>
      <c r="UZH345" s="35"/>
      <c r="UZI345" s="35"/>
      <c r="UZJ345" s="35"/>
      <c r="UZK345" s="35"/>
      <c r="UZL345" s="35"/>
      <c r="UZM345" s="35"/>
      <c r="UZN345" s="35"/>
      <c r="UZO345" s="35"/>
      <c r="UZP345" s="35"/>
      <c r="UZQ345" s="35"/>
      <c r="UZR345" s="35"/>
      <c r="UZS345" s="35"/>
      <c r="UZT345" s="35"/>
      <c r="UZU345" s="35"/>
      <c r="UZV345" s="35"/>
      <c r="UZW345" s="35"/>
      <c r="UZX345" s="35"/>
      <c r="UZY345" s="35"/>
      <c r="UZZ345" s="35"/>
      <c r="VAA345" s="35"/>
      <c r="VAB345" s="35"/>
      <c r="VAC345" s="35"/>
      <c r="VAD345" s="35"/>
      <c r="VAE345" s="35"/>
      <c r="VAF345" s="35"/>
      <c r="VAG345" s="35"/>
      <c r="VAH345" s="35"/>
      <c r="VAI345" s="35"/>
      <c r="VAJ345" s="35"/>
      <c r="VAK345" s="35"/>
      <c r="VAL345" s="35"/>
      <c r="VAM345" s="35"/>
      <c r="VAN345" s="35"/>
      <c r="VAO345" s="35"/>
      <c r="VAP345" s="35"/>
      <c r="VAQ345" s="35"/>
      <c r="VAR345" s="35"/>
      <c r="VAS345" s="35"/>
      <c r="VAT345" s="35"/>
      <c r="VAU345" s="35"/>
      <c r="VAV345" s="35"/>
      <c r="VAW345" s="35"/>
      <c r="VAX345" s="35"/>
      <c r="VAY345" s="35"/>
      <c r="VAZ345" s="35"/>
      <c r="VBA345" s="35"/>
      <c r="VBB345" s="35"/>
      <c r="VBC345" s="35"/>
      <c r="VBD345" s="35"/>
      <c r="VBE345" s="35"/>
      <c r="VBF345" s="35"/>
      <c r="VBG345" s="35"/>
      <c r="VBH345" s="35"/>
      <c r="VBI345" s="35"/>
      <c r="VBJ345" s="35"/>
      <c r="VBK345" s="35"/>
      <c r="VBL345" s="35"/>
      <c r="VBM345" s="35"/>
      <c r="VBN345" s="35"/>
      <c r="VBO345" s="35"/>
      <c r="VBP345" s="35"/>
      <c r="VBQ345" s="35"/>
      <c r="VBR345" s="35"/>
      <c r="VBS345" s="35"/>
      <c r="VBT345" s="35"/>
      <c r="VBU345" s="35"/>
      <c r="VBV345" s="35"/>
      <c r="VBW345" s="35"/>
      <c r="VBX345" s="35"/>
      <c r="VBY345" s="35"/>
      <c r="VBZ345" s="35"/>
      <c r="VCA345" s="35"/>
      <c r="VCB345" s="35"/>
      <c r="VCC345" s="35"/>
      <c r="VCD345" s="35"/>
      <c r="VCE345" s="35"/>
      <c r="VCF345" s="35"/>
      <c r="VCG345" s="35"/>
      <c r="VCH345" s="35"/>
      <c r="VCI345" s="35"/>
      <c r="VCJ345" s="35"/>
      <c r="VCK345" s="35"/>
      <c r="VCL345" s="35"/>
      <c r="VCM345" s="35"/>
      <c r="VCN345" s="35"/>
      <c r="VCO345" s="35"/>
      <c r="VCP345" s="35"/>
      <c r="VCQ345" s="35"/>
      <c r="VCR345" s="35"/>
      <c r="VCS345" s="35"/>
      <c r="VCT345" s="35"/>
      <c r="VCU345" s="35"/>
      <c r="VCV345" s="35"/>
      <c r="VCW345" s="35"/>
      <c r="VCX345" s="35"/>
      <c r="VCY345" s="35"/>
      <c r="VCZ345" s="35"/>
      <c r="VDA345" s="35"/>
      <c r="VDB345" s="35"/>
      <c r="VDC345" s="35"/>
      <c r="VDD345" s="35"/>
      <c r="VDE345" s="35"/>
      <c r="VDF345" s="35"/>
      <c r="VDG345" s="35"/>
      <c r="VDH345" s="35"/>
      <c r="VDI345" s="35"/>
      <c r="VDJ345" s="35"/>
      <c r="VDK345" s="35"/>
      <c r="VDL345" s="35"/>
      <c r="VDM345" s="35"/>
      <c r="VDN345" s="35"/>
      <c r="VDO345" s="35"/>
      <c r="VDP345" s="35"/>
      <c r="VDQ345" s="35"/>
      <c r="VDR345" s="35"/>
      <c r="VDS345" s="35"/>
      <c r="VDT345" s="35"/>
      <c r="VDU345" s="35"/>
      <c r="VDV345" s="35"/>
      <c r="VDW345" s="35"/>
      <c r="VDX345" s="35"/>
      <c r="VDY345" s="35"/>
      <c r="VDZ345" s="35"/>
      <c r="VEA345" s="35"/>
      <c r="VEB345" s="35"/>
      <c r="VEC345" s="35"/>
      <c r="VED345" s="35"/>
      <c r="VEE345" s="35"/>
      <c r="VEF345" s="35"/>
      <c r="VEG345" s="35"/>
      <c r="VEH345" s="35"/>
      <c r="VEI345" s="35"/>
      <c r="VEJ345" s="35"/>
      <c r="VEK345" s="35"/>
      <c r="VEL345" s="35"/>
      <c r="VEM345" s="35"/>
      <c r="VEN345" s="35"/>
      <c r="VEO345" s="35"/>
      <c r="VEP345" s="35"/>
      <c r="VEQ345" s="35"/>
      <c r="VER345" s="35"/>
      <c r="VES345" s="35"/>
      <c r="VET345" s="35"/>
      <c r="VEU345" s="35"/>
      <c r="VEV345" s="35"/>
      <c r="VEW345" s="35"/>
      <c r="VEX345" s="35"/>
      <c r="VEY345" s="35"/>
      <c r="VEZ345" s="35"/>
      <c r="VFA345" s="35"/>
      <c r="VFB345" s="35"/>
      <c r="VFC345" s="35"/>
      <c r="VFD345" s="35"/>
      <c r="VFE345" s="35"/>
      <c r="VFF345" s="35"/>
      <c r="VFG345" s="35"/>
      <c r="VFH345" s="35"/>
      <c r="VFI345" s="35"/>
      <c r="VFJ345" s="35"/>
      <c r="VFK345" s="35"/>
      <c r="VFL345" s="35"/>
      <c r="VFM345" s="35"/>
      <c r="VFN345" s="35"/>
      <c r="VFO345" s="35"/>
      <c r="VFP345" s="35"/>
      <c r="VFQ345" s="35"/>
      <c r="VFR345" s="35"/>
      <c r="VFS345" s="35"/>
      <c r="VFT345" s="35"/>
      <c r="VFU345" s="35"/>
      <c r="VFV345" s="35"/>
      <c r="VFW345" s="35"/>
      <c r="VFX345" s="35"/>
      <c r="VFY345" s="35"/>
      <c r="VFZ345" s="35"/>
      <c r="VGA345" s="35"/>
      <c r="VGB345" s="35"/>
      <c r="VGC345" s="35"/>
      <c r="VGD345" s="35"/>
      <c r="VGE345" s="35"/>
      <c r="VGF345" s="35"/>
      <c r="VGG345" s="35"/>
      <c r="VGH345" s="35"/>
      <c r="VGI345" s="35"/>
      <c r="VGJ345" s="35"/>
      <c r="VGK345" s="35"/>
      <c r="VGL345" s="35"/>
      <c r="VGM345" s="35"/>
      <c r="VGN345" s="35"/>
      <c r="VGO345" s="35"/>
      <c r="VGP345" s="35"/>
      <c r="VGQ345" s="35"/>
      <c r="VGR345" s="35"/>
      <c r="VGS345" s="35"/>
      <c r="VGT345" s="35"/>
      <c r="VGU345" s="35"/>
      <c r="VGV345" s="35"/>
      <c r="VGW345" s="35"/>
      <c r="VGX345" s="35"/>
      <c r="VGY345" s="35"/>
      <c r="VGZ345" s="35"/>
      <c r="VHA345" s="35"/>
      <c r="VHB345" s="35"/>
      <c r="VHC345" s="35"/>
      <c r="VHD345" s="35"/>
      <c r="VHE345" s="35"/>
      <c r="VHF345" s="35"/>
      <c r="VHG345" s="35"/>
      <c r="VHH345" s="35"/>
      <c r="VHI345" s="35"/>
      <c r="VHJ345" s="35"/>
      <c r="VHK345" s="35"/>
      <c r="VHL345" s="35"/>
      <c r="VHM345" s="35"/>
      <c r="VHN345" s="35"/>
      <c r="VHO345" s="35"/>
      <c r="VHP345" s="35"/>
      <c r="VHQ345" s="35"/>
      <c r="VHR345" s="35"/>
      <c r="VHS345" s="35"/>
      <c r="VHT345" s="35"/>
      <c r="VHU345" s="35"/>
      <c r="VHV345" s="35"/>
      <c r="VHW345" s="35"/>
      <c r="VHX345" s="35"/>
      <c r="VHY345" s="35"/>
      <c r="VHZ345" s="35"/>
      <c r="VIA345" s="35"/>
      <c r="VIB345" s="35"/>
      <c r="VIC345" s="35"/>
      <c r="VID345" s="35"/>
      <c r="VIE345" s="35"/>
      <c r="VIF345" s="35"/>
      <c r="VIG345" s="35"/>
      <c r="VIH345" s="35"/>
      <c r="VII345" s="35"/>
      <c r="VIJ345" s="35"/>
      <c r="VIK345" s="35"/>
      <c r="VIL345" s="35"/>
      <c r="VIM345" s="35"/>
      <c r="VIN345" s="35"/>
      <c r="VIO345" s="35"/>
      <c r="VIP345" s="35"/>
      <c r="VIQ345" s="35"/>
      <c r="VIR345" s="35"/>
      <c r="VIS345" s="35"/>
      <c r="VIT345" s="35"/>
      <c r="VIU345" s="35"/>
      <c r="VIV345" s="35"/>
      <c r="VIW345" s="35"/>
      <c r="VIX345" s="35"/>
      <c r="VIY345" s="35"/>
      <c r="VIZ345" s="35"/>
      <c r="VJA345" s="35"/>
      <c r="VJB345" s="35"/>
      <c r="VJC345" s="35"/>
      <c r="VJD345" s="35"/>
      <c r="VJE345" s="35"/>
      <c r="VJF345" s="35"/>
      <c r="VJG345" s="35"/>
      <c r="VJH345" s="35"/>
      <c r="VJI345" s="35"/>
      <c r="VJJ345" s="35"/>
      <c r="VJK345" s="35"/>
      <c r="VJL345" s="35"/>
      <c r="VJM345" s="35"/>
      <c r="VJN345" s="35"/>
      <c r="VJO345" s="35"/>
      <c r="VJP345" s="35"/>
      <c r="VJQ345" s="35"/>
      <c r="VJR345" s="35"/>
      <c r="VJS345" s="35"/>
      <c r="VJT345" s="35"/>
      <c r="VJU345" s="35"/>
      <c r="VJV345" s="35"/>
      <c r="VJW345" s="35"/>
      <c r="VJX345" s="35"/>
      <c r="VJY345" s="35"/>
      <c r="VJZ345" s="35"/>
      <c r="VKA345" s="35"/>
      <c r="VKB345" s="35"/>
      <c r="VKC345" s="35"/>
      <c r="VKD345" s="35"/>
      <c r="VKE345" s="35"/>
      <c r="VKF345" s="35"/>
      <c r="VKG345" s="35"/>
      <c r="VKH345" s="35"/>
      <c r="VKI345" s="35"/>
      <c r="VKJ345" s="35"/>
      <c r="VKK345" s="35"/>
      <c r="VKL345" s="35"/>
      <c r="VKM345" s="35"/>
      <c r="VKN345" s="35"/>
      <c r="VKO345" s="35"/>
      <c r="VKP345" s="35"/>
      <c r="VKQ345" s="35"/>
      <c r="VKR345" s="35"/>
      <c r="VKS345" s="35"/>
      <c r="VKT345" s="35"/>
      <c r="VKU345" s="35"/>
      <c r="VKV345" s="35"/>
      <c r="VKW345" s="35"/>
      <c r="VKX345" s="35"/>
      <c r="VKY345" s="35"/>
      <c r="VKZ345" s="35"/>
      <c r="VLA345" s="35"/>
      <c r="VLB345" s="35"/>
      <c r="VLC345" s="35"/>
      <c r="VLD345" s="35"/>
      <c r="VLE345" s="35"/>
      <c r="VLF345" s="35"/>
      <c r="VLG345" s="35"/>
      <c r="VLH345" s="35"/>
      <c r="VLI345" s="35"/>
      <c r="VLJ345" s="35"/>
      <c r="VLK345" s="35"/>
      <c r="VLL345" s="35"/>
      <c r="VLM345" s="35"/>
      <c r="VLN345" s="35"/>
      <c r="VLO345" s="35"/>
      <c r="VLP345" s="35"/>
      <c r="VLQ345" s="35"/>
      <c r="VLR345" s="35"/>
      <c r="VLS345" s="35"/>
      <c r="VLT345" s="35"/>
      <c r="VLU345" s="35"/>
      <c r="VLV345" s="35"/>
      <c r="VLW345" s="35"/>
      <c r="VLX345" s="35"/>
      <c r="VLY345" s="35"/>
      <c r="VLZ345" s="35"/>
      <c r="VMA345" s="35"/>
      <c r="VMB345" s="35"/>
      <c r="VMC345" s="35"/>
      <c r="VMD345" s="35"/>
      <c r="VME345" s="35"/>
      <c r="VMF345" s="35"/>
      <c r="VMG345" s="35"/>
      <c r="VMH345" s="35"/>
      <c r="VMI345" s="35"/>
      <c r="VMJ345" s="35"/>
      <c r="VMK345" s="35"/>
      <c r="VML345" s="35"/>
      <c r="VMM345" s="35"/>
      <c r="VMN345" s="35"/>
      <c r="VMO345" s="35"/>
      <c r="VMP345" s="35"/>
      <c r="VMQ345" s="35"/>
      <c r="VMR345" s="35"/>
      <c r="VMS345" s="35"/>
      <c r="VMT345" s="35"/>
      <c r="VMU345" s="35"/>
      <c r="VMV345" s="35"/>
      <c r="VMW345" s="35"/>
      <c r="VMX345" s="35"/>
      <c r="VMY345" s="35"/>
      <c r="VMZ345" s="35"/>
      <c r="VNA345" s="35"/>
      <c r="VNB345" s="35"/>
      <c r="VNC345" s="35"/>
      <c r="VND345" s="35"/>
      <c r="VNE345" s="35"/>
      <c r="VNF345" s="35"/>
      <c r="VNG345" s="35"/>
      <c r="VNH345" s="35"/>
      <c r="VNI345" s="35"/>
      <c r="VNJ345" s="35"/>
      <c r="VNK345" s="35"/>
      <c r="VNL345" s="35"/>
      <c r="VNM345" s="35"/>
      <c r="VNN345" s="35"/>
      <c r="VNO345" s="35"/>
      <c r="VNP345" s="35"/>
      <c r="VNQ345" s="35"/>
      <c r="VNR345" s="35"/>
      <c r="VNS345" s="35"/>
      <c r="VNT345" s="35"/>
      <c r="VNU345" s="35"/>
      <c r="VNV345" s="35"/>
      <c r="VNW345" s="35"/>
      <c r="VNX345" s="35"/>
      <c r="VNY345" s="35"/>
      <c r="VNZ345" s="35"/>
      <c r="VOA345" s="35"/>
      <c r="VOB345" s="35"/>
      <c r="VOC345" s="35"/>
      <c r="VOD345" s="35"/>
      <c r="VOE345" s="35"/>
      <c r="VOF345" s="35"/>
      <c r="VOG345" s="35"/>
      <c r="VOH345" s="35"/>
      <c r="VOI345" s="35"/>
      <c r="VOJ345" s="35"/>
      <c r="VOK345" s="35"/>
      <c r="VOL345" s="35"/>
      <c r="VOM345" s="35"/>
      <c r="VON345" s="35"/>
      <c r="VOO345" s="35"/>
      <c r="VOP345" s="35"/>
      <c r="VOQ345" s="35"/>
      <c r="VOR345" s="35"/>
      <c r="VOS345" s="35"/>
      <c r="VOT345" s="35"/>
      <c r="VOU345" s="35"/>
      <c r="VOV345" s="35"/>
      <c r="VOW345" s="35"/>
      <c r="VOX345" s="35"/>
      <c r="VOY345" s="35"/>
      <c r="VOZ345" s="35"/>
      <c r="VPA345" s="35"/>
      <c r="VPB345" s="35"/>
      <c r="VPC345" s="35"/>
      <c r="VPD345" s="35"/>
      <c r="VPE345" s="35"/>
      <c r="VPF345" s="35"/>
      <c r="VPG345" s="35"/>
      <c r="VPH345" s="35"/>
      <c r="VPI345" s="35"/>
      <c r="VPJ345" s="35"/>
      <c r="VPK345" s="35"/>
      <c r="VPL345" s="35"/>
      <c r="VPM345" s="35"/>
      <c r="VPN345" s="35"/>
      <c r="VPO345" s="35"/>
      <c r="VPP345" s="35"/>
      <c r="VPQ345" s="35"/>
      <c r="VPR345" s="35"/>
      <c r="VPS345" s="35"/>
      <c r="VPT345" s="35"/>
      <c r="VPU345" s="35"/>
      <c r="VPV345" s="35"/>
      <c r="VPW345" s="35"/>
      <c r="VPX345" s="35"/>
      <c r="VPY345" s="35"/>
      <c r="VPZ345" s="35"/>
      <c r="VQA345" s="35"/>
      <c r="VQB345" s="35"/>
      <c r="VQC345" s="35"/>
      <c r="VQD345" s="35"/>
      <c r="VQE345" s="35"/>
      <c r="VQF345" s="35"/>
      <c r="VQG345" s="35"/>
      <c r="VQH345" s="35"/>
      <c r="VQI345" s="35"/>
      <c r="VQJ345" s="35"/>
      <c r="VQK345" s="35"/>
      <c r="VQL345" s="35"/>
      <c r="VQM345" s="35"/>
      <c r="VQN345" s="35"/>
      <c r="VQO345" s="35"/>
      <c r="VQP345" s="35"/>
      <c r="VQQ345" s="35"/>
      <c r="VQR345" s="35"/>
      <c r="VQS345" s="35"/>
      <c r="VQT345" s="35"/>
      <c r="VQU345" s="35"/>
      <c r="VQV345" s="35"/>
      <c r="VQW345" s="35"/>
      <c r="VQX345" s="35"/>
      <c r="VQY345" s="35"/>
      <c r="VQZ345" s="35"/>
      <c r="VRA345" s="35"/>
      <c r="VRB345" s="35"/>
      <c r="VRC345" s="35"/>
      <c r="VRD345" s="35"/>
      <c r="VRE345" s="35"/>
      <c r="VRF345" s="35"/>
      <c r="VRG345" s="35"/>
      <c r="VRH345" s="35"/>
      <c r="VRI345" s="35"/>
      <c r="VRJ345" s="35"/>
      <c r="VRK345" s="35"/>
      <c r="VRL345" s="35"/>
      <c r="VRM345" s="35"/>
      <c r="VRN345" s="35"/>
      <c r="VRO345" s="35"/>
      <c r="VRP345" s="35"/>
      <c r="VRQ345" s="35"/>
      <c r="VRR345" s="35"/>
      <c r="VRS345" s="35"/>
      <c r="VRT345" s="35"/>
      <c r="VRU345" s="35"/>
      <c r="VRV345" s="35"/>
      <c r="VRW345" s="35"/>
      <c r="VRX345" s="35"/>
      <c r="VRY345" s="35"/>
      <c r="VRZ345" s="35"/>
      <c r="VSA345" s="35"/>
      <c r="VSB345" s="35"/>
      <c r="VSC345" s="35"/>
      <c r="VSD345" s="35"/>
      <c r="VSE345" s="35"/>
      <c r="VSF345" s="35"/>
      <c r="VSG345" s="35"/>
      <c r="VSH345" s="35"/>
      <c r="VSI345" s="35"/>
      <c r="VSJ345" s="35"/>
      <c r="VSK345" s="35"/>
      <c r="VSL345" s="35"/>
      <c r="VSM345" s="35"/>
      <c r="VSN345" s="35"/>
      <c r="VSO345" s="35"/>
      <c r="VSP345" s="35"/>
      <c r="VSQ345" s="35"/>
      <c r="VSR345" s="35"/>
      <c r="VSS345" s="35"/>
      <c r="VST345" s="35"/>
      <c r="VSU345" s="35"/>
      <c r="VSV345" s="35"/>
      <c r="VSW345" s="35"/>
      <c r="VSX345" s="35"/>
      <c r="VSY345" s="35"/>
      <c r="VSZ345" s="35"/>
      <c r="VTA345" s="35"/>
      <c r="VTB345" s="35"/>
      <c r="VTC345" s="35"/>
      <c r="VTD345" s="35"/>
      <c r="VTE345" s="35"/>
      <c r="VTF345" s="35"/>
      <c r="VTG345" s="35"/>
      <c r="VTH345" s="35"/>
      <c r="VTI345" s="35"/>
      <c r="VTJ345" s="35"/>
      <c r="VTK345" s="35"/>
      <c r="VTL345" s="35"/>
      <c r="VTM345" s="35"/>
      <c r="VTN345" s="35"/>
      <c r="VTO345" s="35"/>
      <c r="VTP345" s="35"/>
      <c r="VTQ345" s="35"/>
      <c r="VTR345" s="35"/>
      <c r="VTS345" s="35"/>
      <c r="VTT345" s="35"/>
      <c r="VTU345" s="35"/>
      <c r="VTV345" s="35"/>
      <c r="VTW345" s="35"/>
      <c r="VTX345" s="35"/>
      <c r="VTY345" s="35"/>
      <c r="VTZ345" s="35"/>
      <c r="VUA345" s="35"/>
      <c r="VUB345" s="35"/>
      <c r="VUC345" s="35"/>
      <c r="VUD345" s="35"/>
      <c r="VUE345" s="35"/>
      <c r="VUF345" s="35"/>
      <c r="VUG345" s="35"/>
      <c r="VUH345" s="35"/>
      <c r="VUI345" s="35"/>
      <c r="VUJ345" s="35"/>
      <c r="VUK345" s="35"/>
      <c r="VUL345" s="35"/>
      <c r="VUM345" s="35"/>
      <c r="VUN345" s="35"/>
      <c r="VUO345" s="35"/>
      <c r="VUP345" s="35"/>
      <c r="VUQ345" s="35"/>
      <c r="VUR345" s="35"/>
      <c r="VUS345" s="35"/>
      <c r="VUT345" s="35"/>
      <c r="VUU345" s="35"/>
      <c r="VUV345" s="35"/>
      <c r="VUW345" s="35"/>
      <c r="VUX345" s="35"/>
      <c r="VUY345" s="35"/>
      <c r="VUZ345" s="35"/>
      <c r="VVA345" s="35"/>
      <c r="VVB345" s="35"/>
      <c r="VVC345" s="35"/>
      <c r="VVD345" s="35"/>
      <c r="VVE345" s="35"/>
      <c r="VVF345" s="35"/>
      <c r="VVG345" s="35"/>
      <c r="VVH345" s="35"/>
      <c r="VVI345" s="35"/>
      <c r="VVJ345" s="35"/>
      <c r="VVK345" s="35"/>
      <c r="VVL345" s="35"/>
      <c r="VVM345" s="35"/>
      <c r="VVN345" s="35"/>
      <c r="VVO345" s="35"/>
      <c r="VVP345" s="35"/>
      <c r="VVQ345" s="35"/>
      <c r="VVR345" s="35"/>
      <c r="VVS345" s="35"/>
      <c r="VVT345" s="35"/>
      <c r="VVU345" s="35"/>
      <c r="VVV345" s="35"/>
      <c r="VVW345" s="35"/>
      <c r="VVX345" s="35"/>
      <c r="VVY345" s="35"/>
      <c r="VVZ345" s="35"/>
      <c r="VWA345" s="35"/>
      <c r="VWB345" s="35"/>
      <c r="VWC345" s="35"/>
      <c r="VWD345" s="35"/>
      <c r="VWE345" s="35"/>
      <c r="VWF345" s="35"/>
      <c r="VWG345" s="35"/>
      <c r="VWH345" s="35"/>
      <c r="VWI345" s="35"/>
      <c r="VWJ345" s="35"/>
      <c r="VWK345" s="35"/>
      <c r="VWL345" s="35"/>
      <c r="VWM345" s="35"/>
      <c r="VWN345" s="35"/>
      <c r="VWO345" s="35"/>
      <c r="VWP345" s="35"/>
      <c r="VWQ345" s="35"/>
      <c r="VWR345" s="35"/>
      <c r="VWS345" s="35"/>
      <c r="VWT345" s="35"/>
      <c r="VWU345" s="35"/>
      <c r="VWV345" s="35"/>
      <c r="VWW345" s="35"/>
      <c r="VWX345" s="35"/>
      <c r="VWY345" s="35"/>
      <c r="VWZ345" s="35"/>
      <c r="VXA345" s="35"/>
      <c r="VXB345" s="35"/>
      <c r="VXC345" s="35"/>
      <c r="VXD345" s="35"/>
      <c r="VXE345" s="35"/>
      <c r="VXF345" s="35"/>
      <c r="VXG345" s="35"/>
      <c r="VXH345" s="35"/>
      <c r="VXI345" s="35"/>
      <c r="VXJ345" s="35"/>
      <c r="VXK345" s="35"/>
      <c r="VXL345" s="35"/>
      <c r="VXM345" s="35"/>
      <c r="VXN345" s="35"/>
      <c r="VXO345" s="35"/>
      <c r="VXP345" s="35"/>
      <c r="VXQ345" s="35"/>
      <c r="VXR345" s="35"/>
      <c r="VXS345" s="35"/>
      <c r="VXT345" s="35"/>
      <c r="VXU345" s="35"/>
      <c r="VXV345" s="35"/>
      <c r="VXW345" s="35"/>
      <c r="VXX345" s="35"/>
      <c r="VXY345" s="35"/>
      <c r="VXZ345" s="35"/>
      <c r="VYA345" s="35"/>
      <c r="VYB345" s="35"/>
      <c r="VYC345" s="35"/>
      <c r="VYD345" s="35"/>
      <c r="VYE345" s="35"/>
      <c r="VYF345" s="35"/>
      <c r="VYG345" s="35"/>
      <c r="VYH345" s="35"/>
      <c r="VYI345" s="35"/>
      <c r="VYJ345" s="35"/>
      <c r="VYK345" s="35"/>
      <c r="VYL345" s="35"/>
      <c r="VYM345" s="35"/>
      <c r="VYN345" s="35"/>
      <c r="VYO345" s="35"/>
      <c r="VYP345" s="35"/>
      <c r="VYQ345" s="35"/>
      <c r="VYR345" s="35"/>
      <c r="VYS345" s="35"/>
      <c r="VYT345" s="35"/>
      <c r="VYU345" s="35"/>
      <c r="VYV345" s="35"/>
      <c r="VYW345" s="35"/>
      <c r="VYX345" s="35"/>
      <c r="VYY345" s="35"/>
      <c r="VYZ345" s="35"/>
      <c r="VZA345" s="35"/>
      <c r="VZB345" s="35"/>
      <c r="VZC345" s="35"/>
      <c r="VZD345" s="35"/>
      <c r="VZE345" s="35"/>
      <c r="VZF345" s="35"/>
      <c r="VZG345" s="35"/>
      <c r="VZH345" s="35"/>
      <c r="VZI345" s="35"/>
      <c r="VZJ345" s="35"/>
      <c r="VZK345" s="35"/>
      <c r="VZL345" s="35"/>
      <c r="VZM345" s="35"/>
      <c r="VZN345" s="35"/>
      <c r="VZO345" s="35"/>
      <c r="VZP345" s="35"/>
      <c r="VZQ345" s="35"/>
      <c r="VZR345" s="35"/>
      <c r="VZS345" s="35"/>
      <c r="VZT345" s="35"/>
      <c r="VZU345" s="35"/>
      <c r="VZV345" s="35"/>
      <c r="VZW345" s="35"/>
      <c r="VZX345" s="35"/>
      <c r="VZY345" s="35"/>
      <c r="VZZ345" s="35"/>
      <c r="WAA345" s="35"/>
      <c r="WAB345" s="35"/>
      <c r="WAC345" s="35"/>
      <c r="WAD345" s="35"/>
      <c r="WAE345" s="35"/>
      <c r="WAF345" s="35"/>
      <c r="WAG345" s="35"/>
      <c r="WAH345" s="35"/>
      <c r="WAI345" s="35"/>
      <c r="WAJ345" s="35"/>
      <c r="WAK345" s="35"/>
      <c r="WAL345" s="35"/>
      <c r="WAM345" s="35"/>
      <c r="WAN345" s="35"/>
      <c r="WAO345" s="35"/>
      <c r="WAP345" s="35"/>
      <c r="WAQ345" s="35"/>
      <c r="WAR345" s="35"/>
      <c r="WAS345" s="35"/>
      <c r="WAT345" s="35"/>
      <c r="WAU345" s="35"/>
      <c r="WAV345" s="35"/>
      <c r="WAW345" s="35"/>
      <c r="WAX345" s="35"/>
      <c r="WAY345" s="35"/>
      <c r="WAZ345" s="35"/>
      <c r="WBA345" s="35"/>
      <c r="WBB345" s="35"/>
      <c r="WBC345" s="35"/>
      <c r="WBD345" s="35"/>
      <c r="WBE345" s="35"/>
      <c r="WBF345" s="35"/>
      <c r="WBG345" s="35"/>
      <c r="WBH345" s="35"/>
      <c r="WBI345" s="35"/>
      <c r="WBJ345" s="35"/>
      <c r="WBK345" s="35"/>
      <c r="WBL345" s="35"/>
      <c r="WBM345" s="35"/>
      <c r="WBN345" s="35"/>
      <c r="WBO345" s="35"/>
      <c r="WBP345" s="35"/>
      <c r="WBQ345" s="35"/>
      <c r="WBR345" s="35"/>
      <c r="WBS345" s="35"/>
      <c r="WBT345" s="35"/>
      <c r="WBU345" s="35"/>
      <c r="WBV345" s="35"/>
      <c r="WBW345" s="35"/>
      <c r="WBX345" s="35"/>
      <c r="WBY345" s="35"/>
      <c r="WBZ345" s="35"/>
      <c r="WCA345" s="35"/>
      <c r="WCB345" s="35"/>
      <c r="WCC345" s="35"/>
      <c r="WCD345" s="35"/>
      <c r="WCE345" s="35"/>
      <c r="WCF345" s="35"/>
      <c r="WCG345" s="35"/>
      <c r="WCH345" s="35"/>
      <c r="WCI345" s="35"/>
      <c r="WCJ345" s="35"/>
      <c r="WCK345" s="35"/>
      <c r="WCL345" s="35"/>
      <c r="WCM345" s="35"/>
      <c r="WCN345" s="35"/>
      <c r="WCO345" s="35"/>
      <c r="WCP345" s="35"/>
      <c r="WCQ345" s="35"/>
      <c r="WCR345" s="35"/>
      <c r="WCS345" s="35"/>
      <c r="WCT345" s="35"/>
      <c r="WCU345" s="35"/>
      <c r="WCV345" s="35"/>
      <c r="WCW345" s="35"/>
      <c r="WCX345" s="35"/>
      <c r="WCY345" s="35"/>
      <c r="WCZ345" s="35"/>
      <c r="WDA345" s="35"/>
      <c r="WDB345" s="35"/>
      <c r="WDC345" s="35"/>
      <c r="WDD345" s="35"/>
      <c r="WDE345" s="35"/>
      <c r="WDF345" s="35"/>
      <c r="WDG345" s="35"/>
      <c r="WDH345" s="35"/>
      <c r="WDI345" s="35"/>
      <c r="WDJ345" s="35"/>
      <c r="WDK345" s="35"/>
      <c r="WDL345" s="35"/>
      <c r="WDM345" s="35"/>
      <c r="WDN345" s="35"/>
      <c r="WDO345" s="35"/>
      <c r="WDP345" s="35"/>
      <c r="WDQ345" s="35"/>
      <c r="WDR345" s="35"/>
      <c r="WDS345" s="35"/>
      <c r="WDT345" s="35"/>
      <c r="WDU345" s="35"/>
      <c r="WDV345" s="35"/>
      <c r="WDW345" s="35"/>
      <c r="WDX345" s="35"/>
      <c r="WDY345" s="35"/>
      <c r="WDZ345" s="35"/>
      <c r="WEA345" s="35"/>
      <c r="WEB345" s="35"/>
      <c r="WEC345" s="35"/>
      <c r="WED345" s="35"/>
      <c r="WEE345" s="35"/>
      <c r="WEF345" s="35"/>
      <c r="WEG345" s="35"/>
      <c r="WEH345" s="35"/>
      <c r="WEI345" s="35"/>
      <c r="WEJ345" s="35"/>
      <c r="WEK345" s="35"/>
      <c r="WEL345" s="35"/>
      <c r="WEM345" s="35"/>
      <c r="WEN345" s="35"/>
      <c r="WEO345" s="35"/>
      <c r="WEP345" s="35"/>
      <c r="WEQ345" s="35"/>
      <c r="WER345" s="35"/>
      <c r="WES345" s="35"/>
      <c r="WET345" s="35"/>
      <c r="WEU345" s="35"/>
      <c r="WEV345" s="35"/>
      <c r="WEW345" s="35"/>
      <c r="WEX345" s="35"/>
      <c r="WEY345" s="35"/>
      <c r="WEZ345" s="35"/>
      <c r="WFA345" s="35"/>
      <c r="WFB345" s="35"/>
      <c r="WFC345" s="35"/>
      <c r="WFD345" s="35"/>
      <c r="WFE345" s="35"/>
      <c r="WFF345" s="35"/>
      <c r="WFG345" s="35"/>
      <c r="WFH345" s="35"/>
      <c r="WFI345" s="35"/>
      <c r="WFJ345" s="35"/>
      <c r="WFK345" s="35"/>
      <c r="WFL345" s="35"/>
      <c r="WFM345" s="35"/>
      <c r="WFN345" s="35"/>
      <c r="WFO345" s="35"/>
      <c r="WFP345" s="35"/>
      <c r="WFQ345" s="35"/>
      <c r="WFR345" s="35"/>
      <c r="WFS345" s="35"/>
      <c r="WFT345" s="35"/>
      <c r="WFU345" s="35"/>
      <c r="WFV345" s="35"/>
      <c r="WFW345" s="35"/>
      <c r="WFX345" s="35"/>
      <c r="WFY345" s="35"/>
      <c r="WFZ345" s="35"/>
      <c r="WGA345" s="35"/>
      <c r="WGB345" s="35"/>
      <c r="WGC345" s="35"/>
      <c r="WGD345" s="35"/>
      <c r="WGE345" s="35"/>
      <c r="WGF345" s="35"/>
      <c r="WGG345" s="35"/>
      <c r="WGH345" s="35"/>
      <c r="WGI345" s="35"/>
      <c r="WGJ345" s="35"/>
      <c r="WGK345" s="35"/>
      <c r="WGL345" s="35"/>
      <c r="WGM345" s="35"/>
      <c r="WGN345" s="35"/>
      <c r="WGO345" s="35"/>
      <c r="WGP345" s="35"/>
      <c r="WGQ345" s="35"/>
      <c r="WGR345" s="35"/>
      <c r="WGS345" s="35"/>
      <c r="WGT345" s="35"/>
      <c r="WGU345" s="35"/>
      <c r="WGV345" s="35"/>
      <c r="WGW345" s="35"/>
      <c r="WGX345" s="35"/>
      <c r="WGY345" s="35"/>
      <c r="WGZ345" s="35"/>
      <c r="WHA345" s="35"/>
      <c r="WHB345" s="35"/>
      <c r="WHC345" s="35"/>
      <c r="WHD345" s="35"/>
      <c r="WHE345" s="35"/>
      <c r="WHF345" s="35"/>
      <c r="WHG345" s="35"/>
      <c r="WHH345" s="35"/>
      <c r="WHI345" s="35"/>
      <c r="WHJ345" s="35"/>
      <c r="WHK345" s="35"/>
      <c r="WHL345" s="35"/>
      <c r="WHM345" s="35"/>
      <c r="WHN345" s="35"/>
      <c r="WHO345" s="35"/>
      <c r="WHP345" s="35"/>
      <c r="WHQ345" s="35"/>
      <c r="WHR345" s="35"/>
      <c r="WHS345" s="35"/>
      <c r="WHT345" s="35"/>
      <c r="WHU345" s="35"/>
      <c r="WHV345" s="35"/>
      <c r="WHW345" s="35"/>
      <c r="WHX345" s="35"/>
      <c r="WHY345" s="35"/>
      <c r="WHZ345" s="35"/>
      <c r="WIA345" s="35"/>
      <c r="WIB345" s="35"/>
      <c r="WIC345" s="35"/>
      <c r="WID345" s="35"/>
      <c r="WIE345" s="35"/>
      <c r="WIF345" s="35"/>
      <c r="WIG345" s="35"/>
      <c r="WIH345" s="35"/>
      <c r="WII345" s="35"/>
      <c r="WIJ345" s="35"/>
      <c r="WIK345" s="35"/>
      <c r="WIL345" s="35"/>
      <c r="WIM345" s="35"/>
      <c r="WIN345" s="35"/>
      <c r="WIO345" s="35"/>
      <c r="WIP345" s="35"/>
      <c r="WIQ345" s="35"/>
      <c r="WIR345" s="35"/>
      <c r="WIS345" s="35"/>
      <c r="WIT345" s="35"/>
      <c r="WIU345" s="35"/>
      <c r="WIV345" s="35"/>
      <c r="WIW345" s="35"/>
      <c r="WIX345" s="35"/>
      <c r="WIY345" s="35"/>
      <c r="WIZ345" s="35"/>
      <c r="WJA345" s="35"/>
      <c r="WJB345" s="35"/>
      <c r="WJC345" s="35"/>
      <c r="WJD345" s="35"/>
      <c r="WJE345" s="35"/>
      <c r="WJF345" s="35"/>
      <c r="WJG345" s="35"/>
      <c r="WJH345" s="35"/>
      <c r="WJI345" s="35"/>
      <c r="WJJ345" s="35"/>
      <c r="WJK345" s="35"/>
      <c r="WJL345" s="35"/>
      <c r="WJM345" s="35"/>
      <c r="WJN345" s="35"/>
      <c r="WJO345" s="35"/>
      <c r="WJP345" s="35"/>
      <c r="WJQ345" s="35"/>
      <c r="WJR345" s="35"/>
      <c r="WJS345" s="35"/>
      <c r="WJT345" s="35"/>
      <c r="WJU345" s="35"/>
      <c r="WJV345" s="35"/>
      <c r="WJW345" s="35"/>
      <c r="WJX345" s="35"/>
      <c r="WJY345" s="35"/>
      <c r="WJZ345" s="35"/>
      <c r="WKA345" s="35"/>
      <c r="WKB345" s="35"/>
      <c r="WKC345" s="35"/>
      <c r="WKD345" s="35"/>
      <c r="WKE345" s="35"/>
      <c r="WKF345" s="35"/>
      <c r="WKG345" s="35"/>
      <c r="WKH345" s="35"/>
      <c r="WKI345" s="35"/>
      <c r="WKJ345" s="35"/>
      <c r="WKK345" s="35"/>
      <c r="WKL345" s="35"/>
      <c r="WKM345" s="35"/>
      <c r="WKN345" s="35"/>
      <c r="WKO345" s="35"/>
      <c r="WKP345" s="35"/>
      <c r="WKQ345" s="35"/>
      <c r="WKR345" s="35"/>
      <c r="WKS345" s="35"/>
      <c r="WKT345" s="35"/>
      <c r="WKU345" s="35"/>
      <c r="WKV345" s="35"/>
      <c r="WKW345" s="35"/>
      <c r="WKX345" s="35"/>
      <c r="WKY345" s="35"/>
      <c r="WKZ345" s="35"/>
      <c r="WLA345" s="35"/>
      <c r="WLB345" s="35"/>
      <c r="WLC345" s="35"/>
      <c r="WLD345" s="35"/>
      <c r="WLE345" s="35"/>
      <c r="WLF345" s="35"/>
      <c r="WLG345" s="35"/>
      <c r="WLH345" s="35"/>
      <c r="WLI345" s="35"/>
      <c r="WLJ345" s="35"/>
      <c r="WLK345" s="35"/>
      <c r="WLL345" s="35"/>
      <c r="WLM345" s="35"/>
      <c r="WLN345" s="35"/>
      <c r="WLO345" s="35"/>
      <c r="WLP345" s="35"/>
      <c r="WLQ345" s="35"/>
      <c r="WLR345" s="35"/>
      <c r="WLS345" s="35"/>
      <c r="WLT345" s="35"/>
      <c r="WLU345" s="35"/>
      <c r="WLV345" s="35"/>
      <c r="WLW345" s="35"/>
      <c r="WLX345" s="35"/>
      <c r="WLY345" s="35"/>
      <c r="WLZ345" s="35"/>
      <c r="WMA345" s="35"/>
      <c r="WMB345" s="35"/>
      <c r="WMC345" s="35"/>
      <c r="WMD345" s="35"/>
      <c r="WME345" s="35"/>
      <c r="WMF345" s="35"/>
      <c r="WMG345" s="35"/>
      <c r="WMH345" s="35"/>
      <c r="WMI345" s="35"/>
      <c r="WMJ345" s="35"/>
      <c r="WMK345" s="35"/>
      <c r="WML345" s="35"/>
      <c r="WMM345" s="35"/>
      <c r="WMN345" s="35"/>
      <c r="WMO345" s="35"/>
      <c r="WMP345" s="35"/>
      <c r="WMQ345" s="35"/>
      <c r="WMR345" s="35"/>
      <c r="WMS345" s="35"/>
      <c r="WMT345" s="35"/>
      <c r="WMU345" s="35"/>
      <c r="WMV345" s="35"/>
      <c r="WMW345" s="35"/>
      <c r="WMX345" s="35"/>
      <c r="WMY345" s="35"/>
      <c r="WMZ345" s="35"/>
      <c r="WNA345" s="35"/>
      <c r="WNB345" s="35"/>
      <c r="WNC345" s="35"/>
      <c r="WND345" s="35"/>
      <c r="WNE345" s="35"/>
      <c r="WNF345" s="35"/>
      <c r="WNG345" s="35"/>
      <c r="WNH345" s="35"/>
      <c r="WNI345" s="35"/>
      <c r="WNJ345" s="35"/>
      <c r="WNK345" s="35"/>
      <c r="WNL345" s="35"/>
      <c r="WNM345" s="35"/>
      <c r="WNN345" s="35"/>
      <c r="WNO345" s="35"/>
      <c r="WNP345" s="35"/>
      <c r="WNQ345" s="35"/>
      <c r="WNR345" s="35"/>
      <c r="WNS345" s="35"/>
      <c r="WNT345" s="35"/>
      <c r="WNU345" s="35"/>
      <c r="WNV345" s="35"/>
      <c r="WNW345" s="35"/>
      <c r="WNX345" s="35"/>
      <c r="WNY345" s="35"/>
      <c r="WNZ345" s="35"/>
      <c r="WOA345" s="35"/>
      <c r="WOB345" s="35"/>
      <c r="WOC345" s="35"/>
      <c r="WOD345" s="35"/>
      <c r="WOE345" s="35"/>
      <c r="WOF345" s="35"/>
      <c r="WOG345" s="35"/>
      <c r="WOH345" s="35"/>
      <c r="WOI345" s="35"/>
      <c r="WOJ345" s="35"/>
      <c r="WOK345" s="35"/>
      <c r="WOL345" s="35"/>
      <c r="WOM345" s="35"/>
      <c r="WON345" s="35"/>
      <c r="WOO345" s="35"/>
      <c r="WOP345" s="35"/>
      <c r="WOQ345" s="35"/>
      <c r="WOR345" s="35"/>
      <c r="WOS345" s="35"/>
      <c r="WOT345" s="35"/>
      <c r="WOU345" s="35"/>
      <c r="WOV345" s="35"/>
      <c r="WOW345" s="35"/>
      <c r="WOX345" s="35"/>
      <c r="WOY345" s="35"/>
      <c r="WOZ345" s="35"/>
      <c r="WPA345" s="35"/>
      <c r="WPB345" s="35"/>
      <c r="WPC345" s="35"/>
      <c r="WPD345" s="35"/>
      <c r="WPE345" s="35"/>
      <c r="WPF345" s="35"/>
      <c r="WPG345" s="35"/>
      <c r="WPH345" s="35"/>
      <c r="WPI345" s="35"/>
      <c r="WPJ345" s="35"/>
      <c r="WPK345" s="35"/>
      <c r="WPL345" s="35"/>
      <c r="WPM345" s="35"/>
      <c r="WPN345" s="35"/>
      <c r="WPO345" s="35"/>
      <c r="WPP345" s="35"/>
      <c r="WPQ345" s="35"/>
      <c r="WPR345" s="35"/>
      <c r="WPS345" s="35"/>
      <c r="WPT345" s="35"/>
      <c r="WPU345" s="35"/>
      <c r="WPV345" s="35"/>
      <c r="WPW345" s="35"/>
      <c r="WPX345" s="35"/>
      <c r="WPY345" s="35"/>
      <c r="WPZ345" s="35"/>
      <c r="WQA345" s="35"/>
      <c r="WQB345" s="35"/>
      <c r="WQC345" s="35"/>
      <c r="WQD345" s="35"/>
      <c r="WQE345" s="35"/>
      <c r="WQF345" s="35"/>
      <c r="WQG345" s="35"/>
      <c r="WQH345" s="35"/>
      <c r="WQI345" s="35"/>
      <c r="WQJ345" s="35"/>
      <c r="WQK345" s="35"/>
      <c r="WQL345" s="35"/>
      <c r="WQM345" s="35"/>
      <c r="WQN345" s="35"/>
      <c r="WQO345" s="35"/>
      <c r="WQP345" s="35"/>
      <c r="WQQ345" s="35"/>
      <c r="WQR345" s="35"/>
      <c r="WQS345" s="35"/>
      <c r="WQT345" s="35"/>
      <c r="WQU345" s="35"/>
      <c r="WQV345" s="35"/>
      <c r="WQW345" s="35"/>
      <c r="WQX345" s="35"/>
      <c r="WQY345" s="35"/>
      <c r="WQZ345" s="35"/>
      <c r="WRA345" s="35"/>
      <c r="WRB345" s="35"/>
      <c r="WRC345" s="35"/>
      <c r="WRD345" s="35"/>
      <c r="WRE345" s="35"/>
      <c r="WRF345" s="35"/>
      <c r="WRG345" s="35"/>
      <c r="WRH345" s="35"/>
      <c r="WRI345" s="35"/>
      <c r="WRJ345" s="35"/>
      <c r="WRK345" s="35"/>
      <c r="WRL345" s="35"/>
      <c r="WRM345" s="35"/>
      <c r="WRN345" s="35"/>
      <c r="WRO345" s="35"/>
      <c r="WRP345" s="35"/>
      <c r="WRQ345" s="35"/>
      <c r="WRR345" s="35"/>
      <c r="WRS345" s="35"/>
      <c r="WRT345" s="35"/>
      <c r="WRU345" s="35"/>
      <c r="WRV345" s="35"/>
      <c r="WRW345" s="35"/>
      <c r="WRX345" s="35"/>
      <c r="WRY345" s="35"/>
      <c r="WRZ345" s="35"/>
      <c r="WSA345" s="35"/>
      <c r="WSB345" s="35"/>
      <c r="WSC345" s="35"/>
      <c r="WSD345" s="35"/>
      <c r="WSE345" s="35"/>
      <c r="WSF345" s="35"/>
      <c r="WSG345" s="35"/>
      <c r="WSH345" s="35"/>
      <c r="WSI345" s="35"/>
      <c r="WSJ345" s="35"/>
      <c r="WSK345" s="35"/>
      <c r="WSL345" s="35"/>
      <c r="WSM345" s="35"/>
      <c r="WSN345" s="35"/>
      <c r="WSO345" s="35"/>
      <c r="WSP345" s="35"/>
      <c r="WSQ345" s="35"/>
      <c r="WSR345" s="35"/>
      <c r="WSS345" s="35"/>
      <c r="WST345" s="35"/>
      <c r="WSU345" s="35"/>
      <c r="WSV345" s="35"/>
      <c r="WSW345" s="35"/>
      <c r="WSX345" s="35"/>
      <c r="WSY345" s="35"/>
      <c r="WSZ345" s="35"/>
      <c r="WTA345" s="35"/>
      <c r="WTB345" s="35"/>
      <c r="WTC345" s="35"/>
      <c r="WTD345" s="35"/>
      <c r="WTE345" s="35"/>
      <c r="WTF345" s="35"/>
      <c r="WTG345" s="35"/>
      <c r="WTH345" s="35"/>
      <c r="WTI345" s="35"/>
      <c r="WTJ345" s="35"/>
      <c r="WTK345" s="35"/>
      <c r="WTL345" s="35"/>
      <c r="WTM345" s="35"/>
      <c r="WTN345" s="35"/>
      <c r="WTO345" s="35"/>
      <c r="WTP345" s="35"/>
      <c r="WTQ345" s="35"/>
      <c r="WTR345" s="35"/>
      <c r="WTS345" s="35"/>
      <c r="WTT345" s="35"/>
      <c r="WTU345" s="35"/>
      <c r="WTV345" s="35"/>
      <c r="WTW345" s="35"/>
      <c r="WTX345" s="35"/>
      <c r="WTY345" s="35"/>
      <c r="WTZ345" s="35"/>
      <c r="WUA345" s="35"/>
      <c r="WUB345" s="35"/>
      <c r="WUC345" s="35"/>
      <c r="WUD345" s="35"/>
      <c r="WUE345" s="35"/>
      <c r="WUF345" s="35"/>
      <c r="WUG345" s="35"/>
      <c r="WUH345" s="35"/>
      <c r="WUI345" s="35"/>
      <c r="WUJ345" s="35"/>
      <c r="WUK345" s="35"/>
      <c r="WUL345" s="35"/>
      <c r="WUM345" s="35"/>
      <c r="WUN345" s="35"/>
      <c r="WUO345" s="35"/>
      <c r="WUP345" s="35"/>
      <c r="WUQ345" s="35"/>
      <c r="WUR345" s="35"/>
      <c r="WUS345" s="35"/>
      <c r="WUT345" s="35"/>
      <c r="WUU345" s="35"/>
      <c r="WUV345" s="35"/>
      <c r="WUW345" s="35"/>
      <c r="WUX345" s="35"/>
      <c r="WUY345" s="35"/>
      <c r="WUZ345" s="35"/>
      <c r="WVA345" s="35"/>
      <c r="WVB345" s="35"/>
      <c r="WVC345" s="35"/>
      <c r="WVD345" s="35"/>
      <c r="WVE345" s="35"/>
      <c r="WVF345" s="35"/>
      <c r="WVG345" s="35"/>
      <c r="WVH345" s="35"/>
      <c r="WVI345" s="35"/>
      <c r="WVJ345" s="35"/>
      <c r="WVK345" s="35"/>
      <c r="WVL345" s="35"/>
      <c r="WVM345" s="35"/>
      <c r="WVN345" s="35"/>
      <c r="WVO345" s="35"/>
      <c r="WVP345" s="35"/>
      <c r="WVQ345" s="35"/>
      <c r="WVR345" s="35"/>
      <c r="WVS345" s="35"/>
      <c r="WVT345" s="35"/>
      <c r="WVU345" s="35"/>
      <c r="WVV345" s="35"/>
      <c r="WVW345" s="35"/>
      <c r="WVX345" s="35"/>
      <c r="WVY345" s="35"/>
      <c r="WVZ345" s="35"/>
      <c r="WWA345" s="35"/>
      <c r="WWB345" s="35"/>
      <c r="WWC345" s="35"/>
      <c r="WWD345" s="35"/>
      <c r="WWE345" s="35"/>
      <c r="WWF345" s="35"/>
      <c r="WWG345" s="35"/>
      <c r="WWH345" s="35"/>
      <c r="WWI345" s="35"/>
      <c r="WWJ345" s="35"/>
      <c r="WWK345" s="35"/>
      <c r="WWL345" s="35"/>
      <c r="WWM345" s="35"/>
      <c r="WWN345" s="35"/>
      <c r="WWO345" s="35"/>
      <c r="WWP345" s="35"/>
      <c r="WWQ345" s="35"/>
      <c r="WWR345" s="35"/>
      <c r="WWS345" s="35"/>
      <c r="WWT345" s="35"/>
      <c r="WWU345" s="35"/>
      <c r="WWV345" s="35"/>
      <c r="WWW345" s="35"/>
      <c r="WWX345" s="35"/>
      <c r="WWY345" s="35"/>
      <c r="WWZ345" s="35"/>
      <c r="WXA345" s="35"/>
      <c r="WXB345" s="35"/>
      <c r="WXC345" s="35"/>
      <c r="WXD345" s="35"/>
      <c r="WXE345" s="35"/>
      <c r="WXF345" s="35"/>
      <c r="WXG345" s="35"/>
      <c r="WXH345" s="35"/>
      <c r="WXI345" s="35"/>
      <c r="WXJ345" s="35"/>
      <c r="WXK345" s="35"/>
      <c r="WXL345" s="35"/>
      <c r="WXM345" s="35"/>
      <c r="WXN345" s="35"/>
      <c r="WXO345" s="35"/>
      <c r="WXP345" s="35"/>
      <c r="WXQ345" s="35"/>
      <c r="WXR345" s="35"/>
      <c r="WXS345" s="35"/>
      <c r="WXT345" s="35"/>
      <c r="WXU345" s="35"/>
      <c r="WXV345" s="35"/>
      <c r="WXW345" s="35"/>
      <c r="WXX345" s="35"/>
      <c r="WXY345" s="35"/>
      <c r="WXZ345" s="35"/>
      <c r="WYA345" s="35"/>
      <c r="WYB345" s="35"/>
      <c r="WYC345" s="35"/>
      <c r="WYD345" s="35"/>
      <c r="WYE345" s="35"/>
      <c r="WYF345" s="35"/>
      <c r="WYG345" s="35"/>
      <c r="WYH345" s="35"/>
      <c r="WYI345" s="35"/>
      <c r="WYJ345" s="35"/>
      <c r="WYK345" s="35"/>
      <c r="WYL345" s="35"/>
      <c r="WYM345" s="35"/>
      <c r="WYN345" s="35"/>
      <c r="WYO345" s="35"/>
      <c r="WYP345" s="35"/>
      <c r="WYQ345" s="35"/>
      <c r="WYR345" s="35"/>
      <c r="WYS345" s="35"/>
      <c r="WYT345" s="35"/>
      <c r="WYU345" s="35"/>
      <c r="WYV345" s="35"/>
      <c r="WYW345" s="35"/>
      <c r="WYX345" s="35"/>
      <c r="WYY345" s="35"/>
      <c r="WYZ345" s="35"/>
      <c r="WZA345" s="35"/>
      <c r="WZB345" s="35"/>
      <c r="WZC345" s="35"/>
      <c r="WZD345" s="35"/>
      <c r="WZE345" s="35"/>
      <c r="WZF345" s="35"/>
      <c r="WZG345" s="35"/>
      <c r="WZH345" s="35"/>
      <c r="WZI345" s="35"/>
      <c r="WZJ345" s="35"/>
      <c r="WZK345" s="35"/>
      <c r="WZL345" s="35"/>
      <c r="WZM345" s="35"/>
      <c r="WZN345" s="35"/>
      <c r="WZO345" s="35"/>
      <c r="WZP345" s="35"/>
      <c r="WZQ345" s="35"/>
      <c r="WZR345" s="35"/>
      <c r="WZS345" s="35"/>
      <c r="WZT345" s="35"/>
      <c r="WZU345" s="35"/>
      <c r="WZV345" s="35"/>
      <c r="WZW345" s="35"/>
      <c r="WZX345" s="35"/>
      <c r="WZY345" s="35"/>
      <c r="WZZ345" s="35"/>
      <c r="XAA345" s="35"/>
      <c r="XAB345" s="35"/>
      <c r="XAC345" s="35"/>
      <c r="XAD345" s="35"/>
      <c r="XAE345" s="35"/>
      <c r="XAF345" s="35"/>
      <c r="XAG345" s="35"/>
      <c r="XAH345" s="35"/>
      <c r="XAI345" s="35"/>
      <c r="XAJ345" s="35"/>
      <c r="XAK345" s="35"/>
      <c r="XAL345" s="35"/>
      <c r="XAM345" s="35"/>
      <c r="XAN345" s="35"/>
      <c r="XAO345" s="35"/>
      <c r="XAP345" s="35"/>
      <c r="XAQ345" s="35"/>
      <c r="XAR345" s="35"/>
      <c r="XAS345" s="35"/>
      <c r="XAT345" s="35"/>
      <c r="XAU345" s="35"/>
      <c r="XAV345" s="35"/>
      <c r="XAW345" s="35"/>
      <c r="XAX345" s="35"/>
      <c r="XAY345" s="35"/>
      <c r="XAZ345" s="35"/>
      <c r="XBA345" s="35"/>
      <c r="XBB345" s="35"/>
      <c r="XBC345" s="35"/>
      <c r="XBD345" s="35"/>
      <c r="XBE345" s="35"/>
      <c r="XBF345" s="35"/>
      <c r="XBG345" s="35"/>
      <c r="XBH345" s="35"/>
      <c r="XBI345" s="35"/>
      <c r="XBJ345" s="35"/>
      <c r="XBK345" s="35"/>
      <c r="XBL345" s="35"/>
      <c r="XBM345" s="35"/>
      <c r="XBN345" s="35"/>
      <c r="XBO345" s="35"/>
      <c r="XBP345" s="35"/>
      <c r="XBQ345" s="35"/>
      <c r="XBR345" s="35"/>
      <c r="XBS345" s="35"/>
      <c r="XBT345" s="35"/>
      <c r="XBU345" s="35"/>
      <c r="XBV345" s="35"/>
      <c r="XBW345" s="35"/>
      <c r="XBX345" s="35"/>
      <c r="XBY345" s="35"/>
      <c r="XBZ345" s="35"/>
      <c r="XCA345" s="35"/>
      <c r="XCB345" s="35"/>
      <c r="XCC345" s="35"/>
      <c r="XCD345" s="35"/>
      <c r="XCE345" s="35"/>
      <c r="XCF345" s="35"/>
      <c r="XCG345" s="35"/>
      <c r="XCH345" s="35"/>
      <c r="XCI345" s="35"/>
      <c r="XCJ345" s="35"/>
      <c r="XCK345" s="35"/>
      <c r="XCL345" s="35"/>
      <c r="XCM345" s="35"/>
      <c r="XCN345" s="35"/>
      <c r="XCO345" s="35"/>
      <c r="XCP345" s="35"/>
      <c r="XCQ345" s="35"/>
      <c r="XCR345" s="35"/>
      <c r="XCS345" s="35"/>
      <c r="XCT345" s="35"/>
      <c r="XCU345" s="35"/>
      <c r="XCV345" s="35"/>
      <c r="XCW345" s="35"/>
      <c r="XCX345" s="35"/>
      <c r="XCY345" s="35"/>
      <c r="XCZ345" s="35"/>
      <c r="XDA345" s="35"/>
      <c r="XDB345" s="35"/>
      <c r="XDC345" s="35"/>
      <c r="XDD345" s="35"/>
      <c r="XDE345" s="35"/>
      <c r="XDF345" s="35"/>
      <c r="XDG345" s="35"/>
      <c r="XDH345" s="35"/>
      <c r="XDI345" s="35"/>
      <c r="XDJ345" s="35"/>
      <c r="XDK345" s="35"/>
      <c r="XDL345" s="35"/>
      <c r="XDM345" s="35"/>
      <c r="XDN345" s="35"/>
      <c r="XDO345" s="35"/>
      <c r="XDP345" s="35"/>
      <c r="XDQ345" s="35"/>
      <c r="XDR345" s="35"/>
      <c r="XDS345" s="35"/>
      <c r="XDT345" s="35"/>
      <c r="XDU345" s="35"/>
      <c r="XDV345" s="35"/>
      <c r="XDW345" s="35"/>
      <c r="XDX345" s="35"/>
      <c r="XDY345" s="35"/>
      <c r="XDZ345" s="35"/>
      <c r="XEA345" s="35"/>
      <c r="XEB345" s="35"/>
      <c r="XEC345" s="35"/>
      <c r="XED345" s="35"/>
      <c r="XEE345" s="35"/>
      <c r="XEF345" s="35"/>
      <c r="XEG345" s="35"/>
      <c r="XEH345" s="35"/>
      <c r="XEI345" s="35"/>
      <c r="XEJ345" s="35"/>
      <c r="XEK345" s="35"/>
      <c r="XEL345" s="35"/>
      <c r="XEM345" s="35"/>
      <c r="XEN345" s="35"/>
      <c r="XEO345" s="35"/>
      <c r="XEP345" s="35"/>
      <c r="XEQ345" s="35"/>
      <c r="XER345" s="35"/>
      <c r="XES345" s="35"/>
      <c r="XET345" s="35"/>
      <c r="XEU345" s="35"/>
      <c r="XEV345" s="35"/>
      <c r="XEW345" s="35"/>
      <c r="XEX345" s="35"/>
      <c r="XEY345" s="35"/>
      <c r="XEZ345" s="35"/>
      <c r="XFA345" s="35"/>
    </row>
    <row r="346" spans="1:16381" ht="36" customHeight="1">
      <c r="B346" s="28" t="s">
        <v>3</v>
      </c>
      <c r="C346" s="52" t="s">
        <v>213</v>
      </c>
      <c r="D346" s="52" t="s">
        <v>214</v>
      </c>
      <c r="E346" s="52" t="s">
        <v>105</v>
      </c>
      <c r="F346" s="52" t="s">
        <v>106</v>
      </c>
      <c r="G346" s="52" t="s">
        <v>739</v>
      </c>
      <c r="H346" s="47">
        <v>7330400</v>
      </c>
      <c r="I346" s="52" t="s">
        <v>686</v>
      </c>
      <c r="J346" s="29" t="s">
        <v>429</v>
      </c>
      <c r="K346" s="71" t="s">
        <v>738</v>
      </c>
      <c r="L346" s="72">
        <v>52161500</v>
      </c>
      <c r="M346" s="230" t="str">
        <f>G346</f>
        <v>Adición a la orden de compra no. 008 del 2026  cuyo objeto es "Adquirir equipos de comunicación para las aulas académicas y sus respectivos soportes y bases para su instalación con el fin de contribuir con el bienestar de los estudiantes del Instituto Pedagógico Nacional"</v>
      </c>
      <c r="N346" s="31">
        <v>1</v>
      </c>
      <c r="O346" s="31">
        <v>1</v>
      </c>
      <c r="P346" s="73">
        <v>11</v>
      </c>
      <c r="Q346" s="74" t="s">
        <v>79</v>
      </c>
      <c r="R346" s="74" t="s">
        <v>80</v>
      </c>
      <c r="S346" s="81" t="s">
        <v>14</v>
      </c>
      <c r="T346" s="233">
        <f>H346+H347</f>
        <v>8734600</v>
      </c>
      <c r="U346" s="232">
        <f>T346</f>
        <v>8734600</v>
      </c>
      <c r="V346" s="31" t="s">
        <v>76</v>
      </c>
      <c r="W346" s="31" t="s">
        <v>81</v>
      </c>
      <c r="X346" s="77" t="s">
        <v>82</v>
      </c>
      <c r="Y346" s="32" t="s">
        <v>83</v>
      </c>
      <c r="Z346" s="33" t="s">
        <v>3</v>
      </c>
      <c r="AA346" s="30" t="s">
        <v>84</v>
      </c>
      <c r="AB346" s="78" t="s">
        <v>85</v>
      </c>
      <c r="AC346" s="31" t="s">
        <v>76</v>
      </c>
      <c r="AD346" s="31" t="s">
        <v>86</v>
      </c>
      <c r="AE346" s="79" t="s">
        <v>87</v>
      </c>
      <c r="AF346" s="79" t="s">
        <v>88</v>
      </c>
      <c r="AG346" s="79" t="s">
        <v>89</v>
      </c>
      <c r="AH346" s="79" t="s">
        <v>90</v>
      </c>
      <c r="AI346" s="79" t="s">
        <v>90</v>
      </c>
      <c r="AJ346" s="79" t="s">
        <v>90</v>
      </c>
    </row>
    <row r="347" spans="1:16381" ht="36" customHeight="1">
      <c r="B347" s="28" t="s">
        <v>3</v>
      </c>
      <c r="C347" s="52" t="s">
        <v>213</v>
      </c>
      <c r="D347" s="52" t="s">
        <v>214</v>
      </c>
      <c r="E347" s="52" t="s">
        <v>129</v>
      </c>
      <c r="F347" s="52" t="s">
        <v>130</v>
      </c>
      <c r="G347" s="52" t="s">
        <v>739</v>
      </c>
      <c r="H347" s="47">
        <v>1404200</v>
      </c>
      <c r="I347" s="52" t="s">
        <v>686</v>
      </c>
      <c r="J347" s="29" t="s">
        <v>429</v>
      </c>
      <c r="K347" s="71" t="s">
        <v>738</v>
      </c>
      <c r="L347" s="72" t="s">
        <v>509</v>
      </c>
      <c r="M347" s="230"/>
      <c r="N347" s="31">
        <v>1</v>
      </c>
      <c r="O347" s="31">
        <v>1</v>
      </c>
      <c r="P347" s="73">
        <v>11</v>
      </c>
      <c r="Q347" s="74" t="s">
        <v>79</v>
      </c>
      <c r="R347" s="74" t="s">
        <v>80</v>
      </c>
      <c r="S347" s="81" t="s">
        <v>14</v>
      </c>
      <c r="T347" s="233"/>
      <c r="U347" s="232"/>
      <c r="V347" s="31" t="s">
        <v>76</v>
      </c>
      <c r="W347" s="31" t="s">
        <v>81</v>
      </c>
      <c r="X347" s="77" t="s">
        <v>82</v>
      </c>
      <c r="Y347" s="32" t="s">
        <v>83</v>
      </c>
      <c r="Z347" s="33" t="s">
        <v>3</v>
      </c>
      <c r="AA347" s="30" t="s">
        <v>84</v>
      </c>
      <c r="AB347" s="78" t="s">
        <v>85</v>
      </c>
      <c r="AC347" s="31" t="s">
        <v>76</v>
      </c>
      <c r="AD347" s="31" t="s">
        <v>86</v>
      </c>
      <c r="AE347" s="79" t="s">
        <v>87</v>
      </c>
      <c r="AF347" s="79" t="s">
        <v>88</v>
      </c>
      <c r="AG347" s="79" t="s">
        <v>89</v>
      </c>
      <c r="AH347" s="79" t="s">
        <v>90</v>
      </c>
      <c r="AI347" s="79" t="s">
        <v>90</v>
      </c>
      <c r="AJ347" s="79" t="s">
        <v>90</v>
      </c>
    </row>
    <row r="348" spans="1:16381" s="8" customFormat="1" ht="49.5" customHeight="1">
      <c r="A348" s="53"/>
      <c r="B348" s="28" t="s">
        <v>3</v>
      </c>
      <c r="C348" s="52" t="s">
        <v>142</v>
      </c>
      <c r="D348" s="52" t="s">
        <v>72</v>
      </c>
      <c r="E348" s="52" t="s">
        <v>4</v>
      </c>
      <c r="F348" s="52" t="s">
        <v>6</v>
      </c>
      <c r="G348" s="52" t="s">
        <v>740</v>
      </c>
      <c r="H348" s="47">
        <v>26900000</v>
      </c>
      <c r="I348" s="52" t="s">
        <v>429</v>
      </c>
      <c r="J348" s="29" t="s">
        <v>429</v>
      </c>
      <c r="K348" s="71" t="s">
        <v>173</v>
      </c>
      <c r="L348" s="72">
        <v>78111800</v>
      </c>
      <c r="M348" s="52" t="str">
        <f>G348</f>
        <v>Amparar el pago de los gastos de transporte terrestre requeridos para las salidas académicas de la Universidad Pedagógica Nacional programadas durante el mes de marzo de 2026, con el fin de garantizar el adecuado desarrollo de las actividades misionales y el desplazamiento seguro, oportuno y eficiente de la comunidad universitaria.</v>
      </c>
      <c r="N348" s="31">
        <v>1</v>
      </c>
      <c r="O348" s="31">
        <v>1</v>
      </c>
      <c r="P348" s="73">
        <v>11</v>
      </c>
      <c r="Q348" s="74" t="s">
        <v>79</v>
      </c>
      <c r="R348" s="74" t="s">
        <v>80</v>
      </c>
      <c r="S348" s="81" t="s">
        <v>5</v>
      </c>
      <c r="T348" s="75">
        <f>H348</f>
        <v>26900000</v>
      </c>
      <c r="U348" s="76">
        <f>T348</f>
        <v>26900000</v>
      </c>
      <c r="V348" s="31" t="s">
        <v>76</v>
      </c>
      <c r="W348" s="31" t="s">
        <v>81</v>
      </c>
      <c r="X348" s="77" t="s">
        <v>82</v>
      </c>
      <c r="Y348" s="32" t="s">
        <v>83</v>
      </c>
      <c r="Z348" s="33" t="s">
        <v>3</v>
      </c>
      <c r="AA348" s="30" t="s">
        <v>84</v>
      </c>
      <c r="AB348" s="78" t="s">
        <v>85</v>
      </c>
      <c r="AC348" s="31" t="s">
        <v>76</v>
      </c>
      <c r="AD348" s="31" t="s">
        <v>86</v>
      </c>
      <c r="AE348" s="79" t="s">
        <v>87</v>
      </c>
      <c r="AF348" s="79" t="s">
        <v>88</v>
      </c>
      <c r="AG348" s="79" t="s">
        <v>89</v>
      </c>
      <c r="AH348" s="79" t="s">
        <v>90</v>
      </c>
      <c r="AI348" s="79" t="s">
        <v>90</v>
      </c>
      <c r="AJ348" s="79" t="s">
        <v>90</v>
      </c>
    </row>
    <row r="349" spans="1:16381" ht="36" customHeight="1">
      <c r="A349" s="53"/>
      <c r="B349" s="28" t="s">
        <v>3</v>
      </c>
      <c r="C349" s="52" t="s">
        <v>465</v>
      </c>
      <c r="D349" s="52" t="s">
        <v>128</v>
      </c>
      <c r="E349" s="52" t="s">
        <v>11</v>
      </c>
      <c r="F349" s="52" t="s">
        <v>12</v>
      </c>
      <c r="G349" s="52" t="s">
        <v>741</v>
      </c>
      <c r="H349" s="47">
        <v>24433000</v>
      </c>
      <c r="I349" s="52" t="s">
        <v>76</v>
      </c>
      <c r="J349" s="29" t="s">
        <v>76</v>
      </c>
      <c r="K349" s="71" t="s">
        <v>144</v>
      </c>
      <c r="L349" s="72" t="s">
        <v>78</v>
      </c>
      <c r="M349" s="52" t="s">
        <v>469</v>
      </c>
      <c r="N349" s="31">
        <v>1</v>
      </c>
      <c r="O349" s="31">
        <v>1</v>
      </c>
      <c r="P349" s="73">
        <v>11</v>
      </c>
      <c r="Q349" s="74" t="s">
        <v>79</v>
      </c>
      <c r="R349" s="74" t="s">
        <v>80</v>
      </c>
      <c r="S349" s="52" t="s">
        <v>14</v>
      </c>
      <c r="T349" s="75">
        <v>32969000</v>
      </c>
      <c r="U349" s="76">
        <v>32969000</v>
      </c>
      <c r="V349" s="31" t="s">
        <v>76</v>
      </c>
      <c r="W349" s="31" t="s">
        <v>81</v>
      </c>
      <c r="X349" s="77" t="s">
        <v>82</v>
      </c>
      <c r="Y349" s="32" t="s">
        <v>83</v>
      </c>
      <c r="Z349" s="33" t="s">
        <v>3</v>
      </c>
      <c r="AA349" s="30" t="s">
        <v>84</v>
      </c>
      <c r="AB349" s="78" t="s">
        <v>85</v>
      </c>
      <c r="AC349" s="31" t="s">
        <v>76</v>
      </c>
      <c r="AD349" s="31" t="s">
        <v>86</v>
      </c>
      <c r="AE349" s="79" t="s">
        <v>87</v>
      </c>
      <c r="AF349" s="79" t="s">
        <v>88</v>
      </c>
      <c r="AG349" s="79" t="s">
        <v>89</v>
      </c>
      <c r="AH349" s="79" t="s">
        <v>90</v>
      </c>
      <c r="AI349" s="79" t="s">
        <v>90</v>
      </c>
      <c r="AJ349" s="79" t="s">
        <v>90</v>
      </c>
      <c r="AK349" s="35"/>
      <c r="AL349" s="35"/>
      <c r="AM349" s="35"/>
      <c r="AN349" s="35"/>
      <c r="AO349" s="35"/>
      <c r="AP349" s="35"/>
      <c r="AQ349" s="35"/>
      <c r="AR349" s="35"/>
      <c r="AS349" s="35"/>
      <c r="AT349" s="35"/>
      <c r="AU349" s="35"/>
      <c r="AV349" s="35"/>
      <c r="AW349" s="35"/>
      <c r="AX349" s="35"/>
      <c r="AY349" s="35"/>
      <c r="AZ349" s="35"/>
      <c r="BA349" s="35"/>
      <c r="BB349" s="35"/>
      <c r="BC349" s="35"/>
      <c r="BD349" s="35"/>
      <c r="BE349" s="35"/>
      <c r="BF349" s="35"/>
      <c r="BG349" s="35"/>
      <c r="BH349" s="35"/>
      <c r="BI349" s="35"/>
      <c r="BJ349" s="35"/>
      <c r="BK349" s="35"/>
      <c r="BL349" s="35"/>
      <c r="BM349" s="35"/>
      <c r="BN349" s="35"/>
      <c r="BO349" s="35"/>
      <c r="BP349" s="35"/>
      <c r="BQ349" s="35"/>
      <c r="BR349" s="35"/>
      <c r="BS349" s="35"/>
      <c r="BT349" s="35"/>
      <c r="BU349" s="35"/>
      <c r="BV349" s="35"/>
      <c r="BW349" s="35"/>
      <c r="BX349" s="35"/>
      <c r="BY349" s="35"/>
      <c r="BZ349" s="35"/>
      <c r="CA349" s="35"/>
      <c r="CB349" s="35"/>
      <c r="CC349" s="35"/>
      <c r="CD349" s="35"/>
      <c r="CE349" s="35"/>
      <c r="CF349" s="35"/>
      <c r="CG349" s="35"/>
      <c r="CH349" s="35"/>
      <c r="CI349" s="35"/>
      <c r="CJ349" s="35"/>
      <c r="CK349" s="35"/>
      <c r="CL349" s="35"/>
      <c r="CM349" s="35"/>
      <c r="CN349" s="35"/>
      <c r="CO349" s="35"/>
      <c r="CP349" s="35"/>
      <c r="CQ349" s="35"/>
      <c r="CR349" s="35"/>
      <c r="CS349" s="35"/>
      <c r="CT349" s="35"/>
      <c r="CU349" s="35"/>
      <c r="CV349" s="35"/>
      <c r="CW349" s="35"/>
      <c r="CX349" s="35"/>
      <c r="CY349" s="35"/>
      <c r="CZ349" s="35"/>
      <c r="DA349" s="35"/>
      <c r="DB349" s="35"/>
      <c r="DC349" s="35"/>
      <c r="DD349" s="35"/>
      <c r="DE349" s="35"/>
      <c r="DF349" s="35"/>
      <c r="DG349" s="35"/>
      <c r="DH349" s="35"/>
      <c r="DI349" s="35"/>
      <c r="DJ349" s="35"/>
      <c r="DK349" s="35"/>
      <c r="DL349" s="35"/>
      <c r="DM349" s="35"/>
      <c r="DN349" s="35"/>
      <c r="DO349" s="35"/>
      <c r="DP349" s="35"/>
      <c r="DQ349" s="35"/>
      <c r="DR349" s="35"/>
      <c r="DS349" s="35"/>
      <c r="DT349" s="35"/>
      <c r="DU349" s="35"/>
      <c r="DV349" s="35"/>
      <c r="DW349" s="35"/>
      <c r="DX349" s="35"/>
      <c r="DY349" s="35"/>
      <c r="DZ349" s="35"/>
      <c r="EA349" s="35"/>
      <c r="EB349" s="35"/>
      <c r="EC349" s="35"/>
      <c r="ED349" s="35"/>
      <c r="EE349" s="35"/>
      <c r="EF349" s="35"/>
      <c r="EG349" s="35"/>
      <c r="EH349" s="35"/>
      <c r="EI349" s="35"/>
      <c r="EJ349" s="35"/>
      <c r="EK349" s="35"/>
      <c r="EL349" s="35"/>
      <c r="EM349" s="35"/>
      <c r="EN349" s="35"/>
      <c r="EO349" s="35"/>
      <c r="EP349" s="35"/>
      <c r="EQ349" s="35"/>
      <c r="ER349" s="35"/>
      <c r="ES349" s="35"/>
      <c r="ET349" s="35"/>
      <c r="EU349" s="35"/>
      <c r="EV349" s="35"/>
      <c r="EW349" s="35"/>
      <c r="EX349" s="35"/>
      <c r="EY349" s="35"/>
      <c r="EZ349" s="35"/>
      <c r="FA349" s="35"/>
      <c r="FB349" s="35"/>
      <c r="FC349" s="35"/>
      <c r="FD349" s="35"/>
      <c r="FE349" s="35"/>
      <c r="FF349" s="35"/>
      <c r="FG349" s="35"/>
      <c r="FH349" s="35"/>
      <c r="FI349" s="35"/>
      <c r="FJ349" s="35"/>
      <c r="FK349" s="35"/>
      <c r="FL349" s="35"/>
      <c r="FM349" s="35"/>
      <c r="FN349" s="35"/>
      <c r="FO349" s="35"/>
      <c r="FP349" s="35"/>
      <c r="FQ349" s="35"/>
      <c r="FR349" s="35"/>
      <c r="FS349" s="35"/>
      <c r="FT349" s="35"/>
      <c r="FU349" s="35"/>
      <c r="FV349" s="35"/>
      <c r="FW349" s="35"/>
      <c r="FX349" s="35"/>
      <c r="FY349" s="35"/>
      <c r="FZ349" s="35"/>
      <c r="GA349" s="35"/>
      <c r="GB349" s="35"/>
      <c r="GC349" s="35"/>
      <c r="GD349" s="35"/>
      <c r="GE349" s="35"/>
      <c r="GF349" s="35"/>
      <c r="GG349" s="35"/>
      <c r="GH349" s="35"/>
      <c r="GI349" s="35"/>
      <c r="GJ349" s="35"/>
      <c r="GK349" s="35"/>
      <c r="GL349" s="35"/>
      <c r="GM349" s="35"/>
      <c r="GN349" s="35"/>
      <c r="GO349" s="35"/>
      <c r="GP349" s="35"/>
      <c r="GQ349" s="35"/>
      <c r="GR349" s="35"/>
      <c r="GS349" s="35"/>
      <c r="GT349" s="35"/>
      <c r="GU349" s="35"/>
      <c r="GV349" s="35"/>
      <c r="GW349" s="35"/>
      <c r="GX349" s="35"/>
      <c r="GY349" s="35"/>
      <c r="GZ349" s="35"/>
      <c r="HA349" s="35"/>
      <c r="HB349" s="35"/>
      <c r="HC349" s="35"/>
      <c r="HD349" s="35"/>
      <c r="HE349" s="35"/>
      <c r="HF349" s="35"/>
      <c r="HG349" s="35"/>
      <c r="HH349" s="35"/>
      <c r="HI349" s="35"/>
      <c r="HJ349" s="35"/>
      <c r="HK349" s="35"/>
      <c r="HL349" s="35"/>
      <c r="HM349" s="35"/>
      <c r="HN349" s="35"/>
      <c r="HO349" s="35"/>
      <c r="HP349" s="35"/>
      <c r="HQ349" s="35"/>
      <c r="HR349" s="35"/>
      <c r="HS349" s="35"/>
      <c r="HT349" s="35"/>
      <c r="HU349" s="35"/>
      <c r="HV349" s="35"/>
      <c r="HW349" s="35"/>
      <c r="HX349" s="35"/>
      <c r="HY349" s="35"/>
      <c r="HZ349" s="35"/>
      <c r="IA349" s="35"/>
      <c r="IB349" s="35"/>
      <c r="IC349" s="35"/>
      <c r="ID349" s="35"/>
      <c r="IE349" s="35"/>
      <c r="IF349" s="35"/>
      <c r="IG349" s="35"/>
      <c r="IH349" s="35"/>
      <c r="II349" s="35"/>
      <c r="IJ349" s="35"/>
      <c r="IK349" s="35"/>
      <c r="IL349" s="35"/>
      <c r="IM349" s="35"/>
      <c r="IN349" s="35"/>
      <c r="IO349" s="35"/>
      <c r="IP349" s="35"/>
      <c r="IQ349" s="35"/>
      <c r="IR349" s="35"/>
      <c r="IS349" s="35"/>
      <c r="IT349" s="35"/>
      <c r="IU349" s="35"/>
      <c r="IV349" s="35"/>
      <c r="IW349" s="35"/>
      <c r="IX349" s="35"/>
      <c r="IY349" s="35"/>
      <c r="IZ349" s="35"/>
      <c r="JA349" s="35"/>
      <c r="JB349" s="35"/>
      <c r="JC349" s="35"/>
      <c r="JD349" s="35"/>
      <c r="JE349" s="35"/>
      <c r="JF349" s="35"/>
      <c r="JG349" s="35"/>
      <c r="JH349" s="35"/>
      <c r="JI349" s="35"/>
      <c r="JJ349" s="35"/>
      <c r="JK349" s="35"/>
      <c r="JL349" s="35"/>
      <c r="JM349" s="35"/>
      <c r="JN349" s="35"/>
      <c r="JO349" s="35"/>
      <c r="JP349" s="35"/>
      <c r="JQ349" s="35"/>
      <c r="JR349" s="35"/>
      <c r="JS349" s="35"/>
      <c r="JT349" s="35"/>
      <c r="JU349" s="35"/>
      <c r="JV349" s="35"/>
      <c r="JW349" s="35"/>
      <c r="JX349" s="35"/>
      <c r="JY349" s="35"/>
      <c r="JZ349" s="35"/>
      <c r="KA349" s="35"/>
      <c r="KB349" s="35"/>
      <c r="KC349" s="35"/>
      <c r="KD349" s="35"/>
      <c r="KE349" s="35"/>
      <c r="KF349" s="35"/>
      <c r="KG349" s="35"/>
      <c r="KH349" s="35"/>
      <c r="KI349" s="35"/>
      <c r="KJ349" s="35"/>
      <c r="KK349" s="35"/>
      <c r="KL349" s="35"/>
      <c r="KM349" s="35"/>
      <c r="KN349" s="35"/>
      <c r="KO349" s="35"/>
      <c r="KP349" s="35"/>
      <c r="KQ349" s="35"/>
      <c r="KR349" s="35"/>
      <c r="KS349" s="35"/>
      <c r="KT349" s="35"/>
      <c r="KU349" s="35"/>
      <c r="KV349" s="35"/>
      <c r="KW349" s="35"/>
      <c r="KX349" s="35"/>
      <c r="KY349" s="35"/>
      <c r="KZ349" s="35"/>
      <c r="LA349" s="35"/>
      <c r="LB349" s="35"/>
      <c r="LC349" s="35"/>
      <c r="LD349" s="35"/>
      <c r="LE349" s="35"/>
      <c r="LF349" s="35"/>
      <c r="LG349" s="35"/>
      <c r="LH349" s="35"/>
      <c r="LI349" s="35"/>
      <c r="LJ349" s="35"/>
      <c r="LK349" s="35"/>
      <c r="LL349" s="35"/>
      <c r="LM349" s="35"/>
      <c r="LN349" s="35"/>
      <c r="LO349" s="35"/>
      <c r="LP349" s="35"/>
      <c r="LQ349" s="35"/>
      <c r="LR349" s="35"/>
      <c r="LS349" s="35"/>
      <c r="LT349" s="35"/>
      <c r="LU349" s="35"/>
      <c r="LV349" s="35"/>
      <c r="LW349" s="35"/>
      <c r="LX349" s="35"/>
      <c r="LY349" s="35"/>
      <c r="LZ349" s="35"/>
      <c r="MA349" s="35"/>
      <c r="MB349" s="35"/>
      <c r="MC349" s="35"/>
      <c r="MD349" s="35"/>
      <c r="ME349" s="35"/>
      <c r="MF349" s="35"/>
      <c r="MG349" s="35"/>
      <c r="MH349" s="35"/>
      <c r="MI349" s="35"/>
      <c r="MJ349" s="35"/>
      <c r="MK349" s="35"/>
      <c r="ML349" s="35"/>
      <c r="MM349" s="35"/>
      <c r="MN349" s="35"/>
      <c r="MO349" s="35"/>
      <c r="MP349" s="35"/>
      <c r="MQ349" s="35"/>
      <c r="MR349" s="35"/>
      <c r="MS349" s="35"/>
      <c r="MT349" s="35"/>
      <c r="MU349" s="35"/>
      <c r="MV349" s="35"/>
      <c r="MW349" s="35"/>
      <c r="MX349" s="35"/>
      <c r="MY349" s="35"/>
      <c r="MZ349" s="35"/>
      <c r="NA349" s="35"/>
      <c r="NB349" s="35"/>
      <c r="NC349" s="35"/>
      <c r="ND349" s="35"/>
      <c r="NE349" s="35"/>
      <c r="NF349" s="35"/>
      <c r="NG349" s="35"/>
      <c r="NH349" s="35"/>
      <c r="NI349" s="35"/>
      <c r="NJ349" s="35"/>
      <c r="NK349" s="35"/>
      <c r="NL349" s="35"/>
      <c r="NM349" s="35"/>
      <c r="NN349" s="35"/>
      <c r="NO349" s="35"/>
      <c r="NP349" s="35"/>
      <c r="NQ349" s="35"/>
      <c r="NR349" s="35"/>
      <c r="NS349" s="35"/>
      <c r="NT349" s="35"/>
      <c r="NU349" s="35"/>
      <c r="NV349" s="35"/>
      <c r="NW349" s="35"/>
      <c r="NX349" s="35"/>
      <c r="NY349" s="35"/>
      <c r="NZ349" s="35"/>
      <c r="OA349" s="35"/>
      <c r="OB349" s="35"/>
      <c r="OC349" s="35"/>
      <c r="OD349" s="35"/>
      <c r="OE349" s="35"/>
      <c r="OF349" s="35"/>
      <c r="OG349" s="35"/>
      <c r="OH349" s="35"/>
      <c r="OI349" s="35"/>
      <c r="OJ349" s="35"/>
      <c r="OK349" s="35"/>
      <c r="OL349" s="35"/>
      <c r="OM349" s="35"/>
      <c r="ON349" s="35"/>
      <c r="OO349" s="35"/>
      <c r="OP349" s="35"/>
      <c r="OQ349" s="35"/>
      <c r="OR349" s="35"/>
      <c r="OS349" s="35"/>
      <c r="OT349" s="35"/>
      <c r="OU349" s="35"/>
      <c r="OV349" s="35"/>
      <c r="OW349" s="35"/>
      <c r="OX349" s="35"/>
      <c r="OY349" s="35"/>
      <c r="OZ349" s="35"/>
      <c r="PA349" s="35"/>
      <c r="PB349" s="35"/>
      <c r="PC349" s="35"/>
      <c r="PD349" s="35"/>
      <c r="PE349" s="35"/>
      <c r="PF349" s="35"/>
      <c r="PG349" s="35"/>
      <c r="PH349" s="35"/>
      <c r="PI349" s="35"/>
      <c r="PJ349" s="35"/>
      <c r="PK349" s="35"/>
      <c r="PL349" s="35"/>
      <c r="PM349" s="35"/>
      <c r="PN349" s="35"/>
      <c r="PO349" s="35"/>
      <c r="PP349" s="35"/>
      <c r="PQ349" s="35"/>
      <c r="PR349" s="35"/>
      <c r="PS349" s="35"/>
      <c r="PT349" s="35"/>
      <c r="PU349" s="35"/>
      <c r="PV349" s="35"/>
      <c r="PW349" s="35"/>
      <c r="PX349" s="35"/>
      <c r="PY349" s="35"/>
      <c r="PZ349" s="35"/>
      <c r="QA349" s="35"/>
      <c r="QB349" s="35"/>
      <c r="QC349" s="35"/>
      <c r="QD349" s="35"/>
      <c r="QE349" s="35"/>
      <c r="QF349" s="35"/>
      <c r="QG349" s="35"/>
      <c r="QH349" s="35"/>
      <c r="QI349" s="35"/>
      <c r="QJ349" s="35"/>
      <c r="QK349" s="35"/>
      <c r="QL349" s="35"/>
      <c r="QM349" s="35"/>
      <c r="QN349" s="35"/>
      <c r="QO349" s="35"/>
      <c r="QP349" s="35"/>
      <c r="QQ349" s="35"/>
      <c r="QR349" s="35"/>
      <c r="QS349" s="35"/>
      <c r="QT349" s="35"/>
      <c r="QU349" s="35"/>
      <c r="QV349" s="35"/>
      <c r="QW349" s="35"/>
      <c r="QX349" s="35"/>
      <c r="QY349" s="35"/>
      <c r="QZ349" s="35"/>
      <c r="RA349" s="35"/>
      <c r="RB349" s="35"/>
      <c r="RC349" s="35"/>
      <c r="RD349" s="35"/>
      <c r="RE349" s="35"/>
      <c r="RF349" s="35"/>
      <c r="RG349" s="35"/>
      <c r="RH349" s="35"/>
      <c r="RI349" s="35"/>
      <c r="RJ349" s="35"/>
      <c r="RK349" s="35"/>
      <c r="RL349" s="35"/>
      <c r="RM349" s="35"/>
      <c r="RN349" s="35"/>
      <c r="RO349" s="35"/>
      <c r="RP349" s="35"/>
      <c r="RQ349" s="35"/>
      <c r="RR349" s="35"/>
      <c r="RS349" s="35"/>
      <c r="RT349" s="35"/>
      <c r="RU349" s="35"/>
      <c r="RV349" s="35"/>
      <c r="RW349" s="35"/>
      <c r="RX349" s="35"/>
      <c r="RY349" s="35"/>
      <c r="RZ349" s="35"/>
      <c r="SA349" s="35"/>
      <c r="SB349" s="35"/>
      <c r="SC349" s="35"/>
      <c r="SD349" s="35"/>
      <c r="SE349" s="35"/>
      <c r="SF349" s="35"/>
      <c r="SG349" s="35"/>
      <c r="SH349" s="35"/>
      <c r="SI349" s="35"/>
      <c r="SJ349" s="35"/>
      <c r="SK349" s="35"/>
      <c r="SL349" s="35"/>
      <c r="SM349" s="35"/>
      <c r="SN349" s="35"/>
      <c r="SO349" s="35"/>
      <c r="SP349" s="35"/>
      <c r="SQ349" s="35"/>
      <c r="SR349" s="35"/>
      <c r="SS349" s="35"/>
      <c r="ST349" s="35"/>
      <c r="SU349" s="35"/>
      <c r="SV349" s="35"/>
      <c r="SW349" s="35"/>
      <c r="SX349" s="35"/>
      <c r="SY349" s="35"/>
      <c r="SZ349" s="35"/>
      <c r="TA349" s="35"/>
      <c r="TB349" s="35"/>
      <c r="TC349" s="35"/>
      <c r="TD349" s="35"/>
      <c r="TE349" s="35"/>
      <c r="TF349" s="35"/>
      <c r="TG349" s="35"/>
      <c r="TH349" s="35"/>
      <c r="TI349" s="35"/>
      <c r="TJ349" s="35"/>
      <c r="TK349" s="35"/>
      <c r="TL349" s="35"/>
      <c r="TM349" s="35"/>
      <c r="TN349" s="35"/>
      <c r="TO349" s="35"/>
      <c r="TP349" s="35"/>
      <c r="TQ349" s="35"/>
      <c r="TR349" s="35"/>
      <c r="TS349" s="35"/>
      <c r="TT349" s="35"/>
      <c r="TU349" s="35"/>
      <c r="TV349" s="35"/>
      <c r="TW349" s="35"/>
      <c r="TX349" s="35"/>
      <c r="TY349" s="35"/>
      <c r="TZ349" s="35"/>
      <c r="UA349" s="35"/>
      <c r="UB349" s="35"/>
      <c r="UC349" s="35"/>
      <c r="UD349" s="35"/>
      <c r="UE349" s="35"/>
      <c r="UF349" s="35"/>
      <c r="UG349" s="35"/>
      <c r="UH349" s="35"/>
      <c r="UI349" s="35"/>
      <c r="UJ349" s="35"/>
      <c r="UK349" s="35"/>
      <c r="UL349" s="35"/>
      <c r="UM349" s="35"/>
      <c r="UN349" s="35"/>
      <c r="UO349" s="35"/>
      <c r="UP349" s="35"/>
      <c r="UQ349" s="35"/>
      <c r="UR349" s="35"/>
      <c r="US349" s="35"/>
      <c r="UT349" s="35"/>
      <c r="UU349" s="35"/>
      <c r="UV349" s="35"/>
      <c r="UW349" s="35"/>
      <c r="UX349" s="35"/>
      <c r="UY349" s="35"/>
      <c r="UZ349" s="35"/>
      <c r="VA349" s="35"/>
      <c r="VB349" s="35"/>
      <c r="VC349" s="35"/>
      <c r="VD349" s="35"/>
      <c r="VE349" s="35"/>
      <c r="VF349" s="35"/>
      <c r="VG349" s="35"/>
      <c r="VH349" s="35"/>
      <c r="VI349" s="35"/>
      <c r="VJ349" s="35"/>
      <c r="VK349" s="35"/>
      <c r="VL349" s="35"/>
      <c r="VM349" s="35"/>
      <c r="VN349" s="35"/>
      <c r="VO349" s="35"/>
      <c r="VP349" s="35"/>
      <c r="VQ349" s="35"/>
      <c r="VR349" s="35"/>
      <c r="VS349" s="35"/>
      <c r="VT349" s="35"/>
      <c r="VU349" s="35"/>
      <c r="VV349" s="35"/>
      <c r="VW349" s="35"/>
      <c r="VX349" s="35"/>
      <c r="VY349" s="35"/>
      <c r="VZ349" s="35"/>
      <c r="WA349" s="35"/>
      <c r="WB349" s="35"/>
      <c r="WC349" s="35"/>
      <c r="WD349" s="35"/>
      <c r="WE349" s="35"/>
      <c r="WF349" s="35"/>
      <c r="WG349" s="35"/>
      <c r="WH349" s="35"/>
      <c r="WI349" s="35"/>
      <c r="WJ349" s="35"/>
      <c r="WK349" s="35"/>
      <c r="WL349" s="35"/>
      <c r="WM349" s="35"/>
      <c r="WN349" s="35"/>
      <c r="WO349" s="35"/>
      <c r="WP349" s="35"/>
      <c r="WQ349" s="35"/>
      <c r="WR349" s="35"/>
      <c r="WS349" s="35"/>
      <c r="WT349" s="35"/>
      <c r="WU349" s="35"/>
      <c r="WV349" s="35"/>
      <c r="WW349" s="35"/>
      <c r="WX349" s="35"/>
      <c r="WY349" s="35"/>
      <c r="WZ349" s="35"/>
      <c r="XA349" s="35"/>
      <c r="XB349" s="35"/>
      <c r="XC349" s="35"/>
      <c r="XD349" s="35"/>
      <c r="XE349" s="35"/>
      <c r="XF349" s="35"/>
      <c r="XG349" s="35"/>
      <c r="XH349" s="35"/>
      <c r="XI349" s="35"/>
      <c r="XJ349" s="35"/>
      <c r="XK349" s="35"/>
      <c r="XL349" s="35"/>
      <c r="XM349" s="35"/>
      <c r="XN349" s="35"/>
      <c r="XO349" s="35"/>
      <c r="XP349" s="35"/>
      <c r="XQ349" s="35"/>
      <c r="XR349" s="35"/>
      <c r="XS349" s="35"/>
      <c r="XT349" s="35"/>
      <c r="XU349" s="35"/>
      <c r="XV349" s="35"/>
      <c r="XW349" s="35"/>
      <c r="XX349" s="35"/>
      <c r="XY349" s="35"/>
      <c r="XZ349" s="35"/>
      <c r="YA349" s="35"/>
      <c r="YB349" s="35"/>
      <c r="YC349" s="35"/>
      <c r="YD349" s="35"/>
      <c r="YE349" s="35"/>
      <c r="YF349" s="35"/>
      <c r="YG349" s="35"/>
      <c r="YH349" s="35"/>
      <c r="YI349" s="35"/>
      <c r="YJ349" s="35"/>
      <c r="YK349" s="35"/>
      <c r="YL349" s="35"/>
      <c r="YM349" s="35"/>
      <c r="YN349" s="35"/>
      <c r="YO349" s="35"/>
      <c r="YP349" s="35"/>
      <c r="YQ349" s="35"/>
      <c r="YR349" s="35"/>
      <c r="YS349" s="35"/>
      <c r="YT349" s="35"/>
      <c r="YU349" s="35"/>
      <c r="YV349" s="35"/>
      <c r="YW349" s="35"/>
      <c r="YX349" s="35"/>
      <c r="YY349" s="35"/>
      <c r="YZ349" s="35"/>
      <c r="ZA349" s="35"/>
      <c r="ZB349" s="35"/>
      <c r="ZC349" s="35"/>
      <c r="ZD349" s="35"/>
      <c r="ZE349" s="35"/>
      <c r="ZF349" s="35"/>
      <c r="ZG349" s="35"/>
      <c r="ZH349" s="35"/>
      <c r="ZI349" s="35"/>
      <c r="ZJ349" s="35"/>
      <c r="ZK349" s="35"/>
      <c r="ZL349" s="35"/>
      <c r="ZM349" s="35"/>
      <c r="ZN349" s="35"/>
      <c r="ZO349" s="35"/>
      <c r="ZP349" s="35"/>
      <c r="ZQ349" s="35"/>
      <c r="ZR349" s="35"/>
      <c r="ZS349" s="35"/>
      <c r="ZT349" s="35"/>
      <c r="ZU349" s="35"/>
      <c r="ZV349" s="35"/>
      <c r="ZW349" s="35"/>
      <c r="ZX349" s="35"/>
      <c r="ZY349" s="35"/>
      <c r="ZZ349" s="35"/>
      <c r="AAA349" s="35"/>
      <c r="AAB349" s="35"/>
      <c r="AAC349" s="35"/>
      <c r="AAD349" s="35"/>
      <c r="AAE349" s="35"/>
      <c r="AAF349" s="35"/>
      <c r="AAG349" s="35"/>
      <c r="AAH349" s="35"/>
      <c r="AAI349" s="35"/>
      <c r="AAJ349" s="35"/>
      <c r="AAK349" s="35"/>
      <c r="AAL349" s="35"/>
      <c r="AAM349" s="35"/>
      <c r="AAN349" s="35"/>
      <c r="AAO349" s="35"/>
      <c r="AAP349" s="35"/>
      <c r="AAQ349" s="35"/>
      <c r="AAR349" s="35"/>
      <c r="AAS349" s="35"/>
      <c r="AAT349" s="35"/>
      <c r="AAU349" s="35"/>
      <c r="AAV349" s="35"/>
      <c r="AAW349" s="35"/>
      <c r="AAX349" s="35"/>
      <c r="AAY349" s="35"/>
      <c r="AAZ349" s="35"/>
      <c r="ABA349" s="35"/>
      <c r="ABB349" s="35"/>
      <c r="ABC349" s="35"/>
      <c r="ABD349" s="35"/>
      <c r="ABE349" s="35"/>
      <c r="ABF349" s="35"/>
      <c r="ABG349" s="35"/>
      <c r="ABH349" s="35"/>
      <c r="ABI349" s="35"/>
      <c r="ABJ349" s="35"/>
      <c r="ABK349" s="35"/>
      <c r="ABL349" s="35"/>
      <c r="ABM349" s="35"/>
      <c r="ABN349" s="35"/>
      <c r="ABO349" s="35"/>
      <c r="ABP349" s="35"/>
      <c r="ABQ349" s="35"/>
      <c r="ABR349" s="35"/>
      <c r="ABS349" s="35"/>
      <c r="ABT349" s="35"/>
      <c r="ABU349" s="35"/>
      <c r="ABV349" s="35"/>
      <c r="ABW349" s="35"/>
      <c r="ABX349" s="35"/>
      <c r="ABY349" s="35"/>
      <c r="ABZ349" s="35"/>
      <c r="ACA349" s="35"/>
      <c r="ACB349" s="35"/>
      <c r="ACC349" s="35"/>
      <c r="ACD349" s="35"/>
      <c r="ACE349" s="35"/>
      <c r="ACF349" s="35"/>
      <c r="ACG349" s="35"/>
      <c r="ACH349" s="35"/>
      <c r="ACI349" s="35"/>
      <c r="ACJ349" s="35"/>
      <c r="ACK349" s="35"/>
      <c r="ACL349" s="35"/>
      <c r="ACM349" s="35"/>
      <c r="ACN349" s="35"/>
      <c r="ACO349" s="35"/>
      <c r="ACP349" s="35"/>
      <c r="ACQ349" s="35"/>
      <c r="ACR349" s="35"/>
      <c r="ACS349" s="35"/>
      <c r="ACT349" s="35"/>
      <c r="ACU349" s="35"/>
      <c r="ACV349" s="35"/>
      <c r="ACW349" s="35"/>
      <c r="ACX349" s="35"/>
      <c r="ACY349" s="35"/>
      <c r="ACZ349" s="35"/>
      <c r="ADA349" s="35"/>
      <c r="ADB349" s="35"/>
      <c r="ADC349" s="35"/>
      <c r="ADD349" s="35"/>
      <c r="ADE349" s="35"/>
      <c r="ADF349" s="35"/>
      <c r="ADG349" s="35"/>
      <c r="ADH349" s="35"/>
      <c r="ADI349" s="35"/>
      <c r="ADJ349" s="35"/>
      <c r="ADK349" s="35"/>
      <c r="ADL349" s="35"/>
      <c r="ADM349" s="35"/>
      <c r="ADN349" s="35"/>
      <c r="ADO349" s="35"/>
      <c r="ADP349" s="35"/>
      <c r="ADQ349" s="35"/>
      <c r="ADR349" s="35"/>
      <c r="ADS349" s="35"/>
      <c r="ADT349" s="35"/>
      <c r="ADU349" s="35"/>
      <c r="ADV349" s="35"/>
      <c r="ADW349" s="35"/>
      <c r="ADX349" s="35"/>
      <c r="ADY349" s="35"/>
      <c r="ADZ349" s="35"/>
      <c r="AEA349" s="35"/>
      <c r="AEB349" s="35"/>
      <c r="AEC349" s="35"/>
      <c r="AED349" s="35"/>
      <c r="AEE349" s="35"/>
      <c r="AEF349" s="35"/>
      <c r="AEG349" s="35"/>
      <c r="AEH349" s="35"/>
      <c r="AEI349" s="35"/>
      <c r="AEJ349" s="35"/>
      <c r="AEK349" s="35"/>
      <c r="AEL349" s="35"/>
      <c r="AEM349" s="35"/>
      <c r="AEN349" s="35"/>
      <c r="AEO349" s="35"/>
      <c r="AEP349" s="35"/>
      <c r="AEQ349" s="35"/>
      <c r="AER349" s="35"/>
      <c r="AES349" s="35"/>
      <c r="AET349" s="35"/>
      <c r="AEU349" s="35"/>
      <c r="AEV349" s="35"/>
      <c r="AEW349" s="35"/>
      <c r="AEX349" s="35"/>
      <c r="AEY349" s="35"/>
      <c r="AEZ349" s="35"/>
      <c r="AFA349" s="35"/>
      <c r="AFB349" s="35"/>
      <c r="AFC349" s="35"/>
      <c r="AFD349" s="35"/>
      <c r="AFE349" s="35"/>
      <c r="AFF349" s="35"/>
      <c r="AFG349" s="35"/>
      <c r="AFH349" s="35"/>
      <c r="AFI349" s="35"/>
      <c r="AFJ349" s="35"/>
      <c r="AFK349" s="35"/>
      <c r="AFL349" s="35"/>
      <c r="AFM349" s="35"/>
      <c r="AFN349" s="35"/>
      <c r="AFO349" s="35"/>
      <c r="AFP349" s="35"/>
      <c r="AFQ349" s="35"/>
      <c r="AFR349" s="35"/>
      <c r="AFS349" s="35"/>
      <c r="AFT349" s="35"/>
      <c r="AFU349" s="35"/>
      <c r="AFV349" s="35"/>
      <c r="AFW349" s="35"/>
      <c r="AFX349" s="35"/>
      <c r="AFY349" s="35"/>
      <c r="AFZ349" s="35"/>
      <c r="AGA349" s="35"/>
      <c r="AGB349" s="35"/>
      <c r="AGC349" s="35"/>
      <c r="AGD349" s="35"/>
      <c r="AGE349" s="35"/>
      <c r="AGF349" s="35"/>
      <c r="AGG349" s="35"/>
      <c r="AGH349" s="35"/>
      <c r="AGI349" s="35"/>
      <c r="AGJ349" s="35"/>
      <c r="AGK349" s="35"/>
      <c r="AGL349" s="35"/>
      <c r="AGM349" s="35"/>
      <c r="AGN349" s="35"/>
      <c r="AGO349" s="35"/>
      <c r="AGP349" s="35"/>
      <c r="AGQ349" s="35"/>
      <c r="AGR349" s="35"/>
      <c r="AGS349" s="35"/>
      <c r="AGT349" s="35"/>
      <c r="AGU349" s="35"/>
      <c r="AGV349" s="35"/>
      <c r="AGW349" s="35"/>
      <c r="AGX349" s="35"/>
      <c r="AGY349" s="35"/>
      <c r="AGZ349" s="35"/>
      <c r="AHA349" s="35"/>
      <c r="AHB349" s="35"/>
      <c r="AHC349" s="35"/>
      <c r="AHD349" s="35"/>
      <c r="AHE349" s="35"/>
      <c r="AHF349" s="35"/>
      <c r="AHG349" s="35"/>
      <c r="AHH349" s="35"/>
      <c r="AHI349" s="35"/>
      <c r="AHJ349" s="35"/>
      <c r="AHK349" s="35"/>
      <c r="AHL349" s="35"/>
      <c r="AHM349" s="35"/>
      <c r="AHN349" s="35"/>
      <c r="AHO349" s="35"/>
      <c r="AHP349" s="35"/>
      <c r="AHQ349" s="35"/>
      <c r="AHR349" s="35"/>
      <c r="AHS349" s="35"/>
      <c r="AHT349" s="35"/>
      <c r="AHU349" s="35"/>
      <c r="AHV349" s="35"/>
      <c r="AHW349" s="35"/>
      <c r="AHX349" s="35"/>
      <c r="AHY349" s="35"/>
      <c r="AHZ349" s="35"/>
      <c r="AIA349" s="35"/>
      <c r="AIB349" s="35"/>
      <c r="AIC349" s="35"/>
      <c r="AID349" s="35"/>
      <c r="AIE349" s="35"/>
      <c r="AIF349" s="35"/>
      <c r="AIG349" s="35"/>
      <c r="AIH349" s="35"/>
      <c r="AII349" s="35"/>
      <c r="AIJ349" s="35"/>
      <c r="AIK349" s="35"/>
      <c r="AIL349" s="35"/>
      <c r="AIM349" s="35"/>
      <c r="AIN349" s="35"/>
      <c r="AIO349" s="35"/>
      <c r="AIP349" s="35"/>
      <c r="AIQ349" s="35"/>
      <c r="AIR349" s="35"/>
      <c r="AIS349" s="35"/>
      <c r="AIT349" s="35"/>
      <c r="AIU349" s="35"/>
      <c r="AIV349" s="35"/>
      <c r="AIW349" s="35"/>
      <c r="AIX349" s="35"/>
      <c r="AIY349" s="35"/>
      <c r="AIZ349" s="35"/>
      <c r="AJA349" s="35"/>
      <c r="AJB349" s="35"/>
      <c r="AJC349" s="35"/>
      <c r="AJD349" s="35"/>
      <c r="AJE349" s="35"/>
      <c r="AJF349" s="35"/>
      <c r="AJG349" s="35"/>
      <c r="AJH349" s="35"/>
      <c r="AJI349" s="35"/>
      <c r="AJJ349" s="35"/>
      <c r="AJK349" s="35"/>
      <c r="AJL349" s="35"/>
      <c r="AJM349" s="35"/>
      <c r="AJN349" s="35"/>
      <c r="AJO349" s="35"/>
      <c r="AJP349" s="35"/>
      <c r="AJQ349" s="35"/>
      <c r="AJR349" s="35"/>
      <c r="AJS349" s="35"/>
      <c r="AJT349" s="35"/>
      <c r="AJU349" s="35"/>
      <c r="AJV349" s="35"/>
      <c r="AJW349" s="35"/>
      <c r="AJX349" s="35"/>
      <c r="AJY349" s="35"/>
      <c r="AJZ349" s="35"/>
      <c r="AKA349" s="35"/>
      <c r="AKB349" s="35"/>
      <c r="AKC349" s="35"/>
      <c r="AKD349" s="35"/>
      <c r="AKE349" s="35"/>
      <c r="AKF349" s="35"/>
      <c r="AKG349" s="35"/>
      <c r="AKH349" s="35"/>
      <c r="AKI349" s="35"/>
      <c r="AKJ349" s="35"/>
      <c r="AKK349" s="35"/>
      <c r="AKL349" s="35"/>
      <c r="AKM349" s="35"/>
      <c r="AKN349" s="35"/>
      <c r="AKO349" s="35"/>
      <c r="AKP349" s="35"/>
      <c r="AKQ349" s="35"/>
      <c r="AKR349" s="35"/>
      <c r="AKS349" s="35"/>
      <c r="AKT349" s="35"/>
      <c r="AKU349" s="35"/>
      <c r="AKV349" s="35"/>
      <c r="AKW349" s="35"/>
      <c r="AKX349" s="35"/>
      <c r="AKY349" s="35"/>
      <c r="AKZ349" s="35"/>
      <c r="ALA349" s="35"/>
      <c r="ALB349" s="35"/>
      <c r="ALC349" s="35"/>
      <c r="ALD349" s="35"/>
      <c r="ALE349" s="35"/>
      <c r="ALF349" s="35"/>
      <c r="ALG349" s="35"/>
      <c r="ALH349" s="35"/>
      <c r="ALI349" s="35"/>
      <c r="ALJ349" s="35"/>
      <c r="ALK349" s="35"/>
      <c r="ALL349" s="35"/>
      <c r="ALM349" s="35"/>
      <c r="ALN349" s="35"/>
      <c r="ALO349" s="35"/>
      <c r="ALP349" s="35"/>
      <c r="ALQ349" s="35"/>
      <c r="ALR349" s="35"/>
      <c r="ALS349" s="35"/>
      <c r="ALT349" s="35"/>
      <c r="ALU349" s="35"/>
      <c r="ALV349" s="35"/>
      <c r="ALW349" s="35"/>
      <c r="ALX349" s="35"/>
      <c r="ALY349" s="35"/>
      <c r="ALZ349" s="35"/>
      <c r="AMA349" s="35"/>
      <c r="AMB349" s="35"/>
      <c r="AMC349" s="35"/>
      <c r="AMD349" s="35"/>
      <c r="AME349" s="35"/>
      <c r="AMF349" s="35"/>
      <c r="AMG349" s="35"/>
      <c r="AMH349" s="35"/>
      <c r="AMI349" s="35"/>
      <c r="AMJ349" s="35"/>
      <c r="AMK349" s="35"/>
      <c r="AML349" s="35"/>
      <c r="AMM349" s="35"/>
      <c r="AMN349" s="35"/>
      <c r="AMO349" s="35"/>
      <c r="AMP349" s="35"/>
      <c r="AMQ349" s="35"/>
      <c r="AMR349" s="35"/>
      <c r="AMS349" s="35"/>
      <c r="AMT349" s="35"/>
      <c r="AMU349" s="35"/>
      <c r="AMV349" s="35"/>
      <c r="AMW349" s="35"/>
      <c r="AMX349" s="35"/>
      <c r="AMY349" s="35"/>
      <c r="AMZ349" s="35"/>
      <c r="ANA349" s="35"/>
      <c r="ANB349" s="35"/>
      <c r="ANC349" s="35"/>
      <c r="AND349" s="35"/>
      <c r="ANE349" s="35"/>
      <c r="ANF349" s="35"/>
      <c r="ANG349" s="35"/>
      <c r="ANH349" s="35"/>
      <c r="ANI349" s="35"/>
      <c r="ANJ349" s="35"/>
      <c r="ANK349" s="35"/>
      <c r="ANL349" s="35"/>
      <c r="ANM349" s="35"/>
      <c r="ANN349" s="35"/>
      <c r="ANO349" s="35"/>
      <c r="ANP349" s="35"/>
      <c r="ANQ349" s="35"/>
      <c r="ANR349" s="35"/>
      <c r="ANS349" s="35"/>
      <c r="ANT349" s="35"/>
      <c r="ANU349" s="35"/>
      <c r="ANV349" s="35"/>
      <c r="ANW349" s="35"/>
      <c r="ANX349" s="35"/>
      <c r="ANY349" s="35"/>
      <c r="ANZ349" s="35"/>
      <c r="AOA349" s="35"/>
      <c r="AOB349" s="35"/>
      <c r="AOC349" s="35"/>
      <c r="AOD349" s="35"/>
      <c r="AOE349" s="35"/>
      <c r="AOF349" s="35"/>
      <c r="AOG349" s="35"/>
      <c r="AOH349" s="35"/>
      <c r="AOI349" s="35"/>
      <c r="AOJ349" s="35"/>
      <c r="AOK349" s="35"/>
      <c r="AOL349" s="35"/>
      <c r="AOM349" s="35"/>
      <c r="AON349" s="35"/>
      <c r="AOO349" s="35"/>
      <c r="AOP349" s="35"/>
      <c r="AOQ349" s="35"/>
      <c r="AOR349" s="35"/>
      <c r="AOS349" s="35"/>
      <c r="AOT349" s="35"/>
      <c r="AOU349" s="35"/>
      <c r="AOV349" s="35"/>
      <c r="AOW349" s="35"/>
      <c r="AOX349" s="35"/>
      <c r="AOY349" s="35"/>
      <c r="AOZ349" s="35"/>
      <c r="APA349" s="35"/>
      <c r="APB349" s="35"/>
      <c r="APC349" s="35"/>
      <c r="APD349" s="35"/>
      <c r="APE349" s="35"/>
      <c r="APF349" s="35"/>
      <c r="APG349" s="35"/>
      <c r="APH349" s="35"/>
      <c r="API349" s="35"/>
      <c r="APJ349" s="35"/>
      <c r="APK349" s="35"/>
      <c r="APL349" s="35"/>
      <c r="APM349" s="35"/>
      <c r="APN349" s="35"/>
      <c r="APO349" s="35"/>
      <c r="APP349" s="35"/>
      <c r="APQ349" s="35"/>
      <c r="APR349" s="35"/>
      <c r="APS349" s="35"/>
      <c r="APT349" s="35"/>
      <c r="APU349" s="35"/>
      <c r="APV349" s="35"/>
      <c r="APW349" s="35"/>
      <c r="APX349" s="35"/>
      <c r="APY349" s="35"/>
      <c r="APZ349" s="35"/>
      <c r="AQA349" s="35"/>
      <c r="AQB349" s="35"/>
      <c r="AQC349" s="35"/>
      <c r="AQD349" s="35"/>
      <c r="AQE349" s="35"/>
      <c r="AQF349" s="35"/>
      <c r="AQG349" s="35"/>
      <c r="AQH349" s="35"/>
      <c r="AQI349" s="35"/>
      <c r="AQJ349" s="35"/>
      <c r="AQK349" s="35"/>
      <c r="AQL349" s="35"/>
      <c r="AQM349" s="35"/>
      <c r="AQN349" s="35"/>
      <c r="AQO349" s="35"/>
      <c r="AQP349" s="35"/>
      <c r="AQQ349" s="35"/>
      <c r="AQR349" s="35"/>
      <c r="AQS349" s="35"/>
      <c r="AQT349" s="35"/>
      <c r="AQU349" s="35"/>
      <c r="AQV349" s="35"/>
      <c r="AQW349" s="35"/>
      <c r="AQX349" s="35"/>
      <c r="AQY349" s="35"/>
      <c r="AQZ349" s="35"/>
      <c r="ARA349" s="35"/>
      <c r="ARB349" s="35"/>
      <c r="ARC349" s="35"/>
      <c r="ARD349" s="35"/>
      <c r="ARE349" s="35"/>
      <c r="ARF349" s="35"/>
      <c r="ARG349" s="35"/>
      <c r="ARH349" s="35"/>
      <c r="ARI349" s="35"/>
      <c r="ARJ349" s="35"/>
      <c r="ARK349" s="35"/>
      <c r="ARL349" s="35"/>
      <c r="ARM349" s="35"/>
      <c r="ARN349" s="35"/>
      <c r="ARO349" s="35"/>
      <c r="ARP349" s="35"/>
      <c r="ARQ349" s="35"/>
      <c r="ARR349" s="35"/>
      <c r="ARS349" s="35"/>
      <c r="ART349" s="35"/>
      <c r="ARU349" s="35"/>
      <c r="ARV349" s="35"/>
      <c r="ARW349" s="35"/>
      <c r="ARX349" s="35"/>
      <c r="ARY349" s="35"/>
      <c r="ARZ349" s="35"/>
      <c r="ASA349" s="35"/>
      <c r="ASB349" s="35"/>
      <c r="ASC349" s="35"/>
      <c r="ASD349" s="35"/>
      <c r="ASE349" s="35"/>
      <c r="ASF349" s="35"/>
      <c r="ASG349" s="35"/>
      <c r="ASH349" s="35"/>
      <c r="ASI349" s="35"/>
      <c r="ASJ349" s="35"/>
      <c r="ASK349" s="35"/>
      <c r="ASL349" s="35"/>
      <c r="ASM349" s="35"/>
      <c r="ASN349" s="35"/>
      <c r="ASO349" s="35"/>
      <c r="ASP349" s="35"/>
      <c r="ASQ349" s="35"/>
      <c r="ASR349" s="35"/>
      <c r="ASS349" s="35"/>
      <c r="AST349" s="35"/>
      <c r="ASU349" s="35"/>
      <c r="ASV349" s="35"/>
      <c r="ASW349" s="35"/>
      <c r="ASX349" s="35"/>
      <c r="ASY349" s="35"/>
      <c r="ASZ349" s="35"/>
      <c r="ATA349" s="35"/>
      <c r="ATB349" s="35"/>
      <c r="ATC349" s="35"/>
      <c r="ATD349" s="35"/>
      <c r="ATE349" s="35"/>
      <c r="ATF349" s="35"/>
      <c r="ATG349" s="35"/>
      <c r="ATH349" s="35"/>
      <c r="ATI349" s="35"/>
      <c r="ATJ349" s="35"/>
      <c r="ATK349" s="35"/>
      <c r="ATL349" s="35"/>
      <c r="ATM349" s="35"/>
      <c r="ATN349" s="35"/>
      <c r="ATO349" s="35"/>
      <c r="ATP349" s="35"/>
      <c r="ATQ349" s="35"/>
      <c r="ATR349" s="35"/>
      <c r="ATS349" s="35"/>
      <c r="ATT349" s="35"/>
      <c r="ATU349" s="35"/>
      <c r="ATV349" s="35"/>
      <c r="ATW349" s="35"/>
      <c r="ATX349" s="35"/>
      <c r="ATY349" s="35"/>
      <c r="ATZ349" s="35"/>
      <c r="AUA349" s="35"/>
      <c r="AUB349" s="35"/>
      <c r="AUC349" s="35"/>
      <c r="AUD349" s="35"/>
      <c r="AUE349" s="35"/>
      <c r="AUF349" s="35"/>
      <c r="AUG349" s="35"/>
      <c r="AUH349" s="35"/>
      <c r="AUI349" s="35"/>
      <c r="AUJ349" s="35"/>
      <c r="AUK349" s="35"/>
      <c r="AUL349" s="35"/>
      <c r="AUM349" s="35"/>
      <c r="AUN349" s="35"/>
      <c r="AUO349" s="35"/>
      <c r="AUP349" s="35"/>
      <c r="AUQ349" s="35"/>
      <c r="AUR349" s="35"/>
      <c r="AUS349" s="35"/>
      <c r="AUT349" s="35"/>
      <c r="AUU349" s="35"/>
      <c r="AUV349" s="35"/>
      <c r="AUW349" s="35"/>
      <c r="AUX349" s="35"/>
      <c r="AUY349" s="35"/>
      <c r="AUZ349" s="35"/>
      <c r="AVA349" s="35"/>
      <c r="AVB349" s="35"/>
      <c r="AVC349" s="35"/>
      <c r="AVD349" s="35"/>
      <c r="AVE349" s="35"/>
      <c r="AVF349" s="35"/>
      <c r="AVG349" s="35"/>
      <c r="AVH349" s="35"/>
      <c r="AVI349" s="35"/>
      <c r="AVJ349" s="35"/>
      <c r="AVK349" s="35"/>
      <c r="AVL349" s="35"/>
      <c r="AVM349" s="35"/>
      <c r="AVN349" s="35"/>
      <c r="AVO349" s="35"/>
      <c r="AVP349" s="35"/>
      <c r="AVQ349" s="35"/>
      <c r="AVR349" s="35"/>
      <c r="AVS349" s="35"/>
      <c r="AVT349" s="35"/>
      <c r="AVU349" s="35"/>
      <c r="AVV349" s="35"/>
      <c r="AVW349" s="35"/>
      <c r="AVX349" s="35"/>
      <c r="AVY349" s="35"/>
      <c r="AVZ349" s="35"/>
      <c r="AWA349" s="35"/>
      <c r="AWB349" s="35"/>
      <c r="AWC349" s="35"/>
      <c r="AWD349" s="35"/>
      <c r="AWE349" s="35"/>
      <c r="AWF349" s="35"/>
      <c r="AWG349" s="35"/>
      <c r="AWH349" s="35"/>
      <c r="AWI349" s="35"/>
      <c r="AWJ349" s="35"/>
      <c r="AWK349" s="35"/>
      <c r="AWL349" s="35"/>
      <c r="AWM349" s="35"/>
      <c r="AWN349" s="35"/>
      <c r="AWO349" s="35"/>
      <c r="AWP349" s="35"/>
      <c r="AWQ349" s="35"/>
      <c r="AWR349" s="35"/>
      <c r="AWS349" s="35"/>
      <c r="AWT349" s="35"/>
      <c r="AWU349" s="35"/>
      <c r="AWV349" s="35"/>
      <c r="AWW349" s="35"/>
      <c r="AWX349" s="35"/>
      <c r="AWY349" s="35"/>
      <c r="AWZ349" s="35"/>
      <c r="AXA349" s="35"/>
      <c r="AXB349" s="35"/>
      <c r="AXC349" s="35"/>
      <c r="AXD349" s="35"/>
      <c r="AXE349" s="35"/>
      <c r="AXF349" s="35"/>
      <c r="AXG349" s="35"/>
      <c r="AXH349" s="35"/>
      <c r="AXI349" s="35"/>
      <c r="AXJ349" s="35"/>
      <c r="AXK349" s="35"/>
      <c r="AXL349" s="35"/>
      <c r="AXM349" s="35"/>
      <c r="AXN349" s="35"/>
      <c r="AXO349" s="35"/>
      <c r="AXP349" s="35"/>
      <c r="AXQ349" s="35"/>
      <c r="AXR349" s="35"/>
      <c r="AXS349" s="35"/>
      <c r="AXT349" s="35"/>
      <c r="AXU349" s="35"/>
      <c r="AXV349" s="35"/>
      <c r="AXW349" s="35"/>
      <c r="AXX349" s="35"/>
      <c r="AXY349" s="35"/>
      <c r="AXZ349" s="35"/>
      <c r="AYA349" s="35"/>
      <c r="AYB349" s="35"/>
      <c r="AYC349" s="35"/>
      <c r="AYD349" s="35"/>
      <c r="AYE349" s="35"/>
      <c r="AYF349" s="35"/>
      <c r="AYG349" s="35"/>
      <c r="AYH349" s="35"/>
      <c r="AYI349" s="35"/>
      <c r="AYJ349" s="35"/>
      <c r="AYK349" s="35"/>
      <c r="AYL349" s="35"/>
      <c r="AYM349" s="35"/>
      <c r="AYN349" s="35"/>
      <c r="AYO349" s="35"/>
      <c r="AYP349" s="35"/>
      <c r="AYQ349" s="35"/>
      <c r="AYR349" s="35"/>
      <c r="AYS349" s="35"/>
      <c r="AYT349" s="35"/>
      <c r="AYU349" s="35"/>
      <c r="AYV349" s="35"/>
      <c r="AYW349" s="35"/>
      <c r="AYX349" s="35"/>
      <c r="AYY349" s="35"/>
      <c r="AYZ349" s="35"/>
      <c r="AZA349" s="35"/>
      <c r="AZB349" s="35"/>
      <c r="AZC349" s="35"/>
      <c r="AZD349" s="35"/>
      <c r="AZE349" s="35"/>
      <c r="AZF349" s="35"/>
      <c r="AZG349" s="35"/>
      <c r="AZH349" s="35"/>
      <c r="AZI349" s="35"/>
      <c r="AZJ349" s="35"/>
      <c r="AZK349" s="35"/>
      <c r="AZL349" s="35"/>
      <c r="AZM349" s="35"/>
      <c r="AZN349" s="35"/>
      <c r="AZO349" s="35"/>
      <c r="AZP349" s="35"/>
      <c r="AZQ349" s="35"/>
      <c r="AZR349" s="35"/>
      <c r="AZS349" s="35"/>
      <c r="AZT349" s="35"/>
      <c r="AZU349" s="35"/>
      <c r="AZV349" s="35"/>
      <c r="AZW349" s="35"/>
      <c r="AZX349" s="35"/>
      <c r="AZY349" s="35"/>
      <c r="AZZ349" s="35"/>
      <c r="BAA349" s="35"/>
      <c r="BAB349" s="35"/>
      <c r="BAC349" s="35"/>
      <c r="BAD349" s="35"/>
      <c r="BAE349" s="35"/>
      <c r="BAF349" s="35"/>
      <c r="BAG349" s="35"/>
      <c r="BAH349" s="35"/>
      <c r="BAI349" s="35"/>
      <c r="BAJ349" s="35"/>
      <c r="BAK349" s="35"/>
      <c r="BAL349" s="35"/>
      <c r="BAM349" s="35"/>
      <c r="BAN349" s="35"/>
      <c r="BAO349" s="35"/>
      <c r="BAP349" s="35"/>
      <c r="BAQ349" s="35"/>
      <c r="BAR349" s="35"/>
      <c r="BAS349" s="35"/>
      <c r="BAT349" s="35"/>
      <c r="BAU349" s="35"/>
      <c r="BAV349" s="35"/>
      <c r="BAW349" s="35"/>
      <c r="BAX349" s="35"/>
      <c r="BAY349" s="35"/>
      <c r="BAZ349" s="35"/>
      <c r="BBA349" s="35"/>
      <c r="BBB349" s="35"/>
      <c r="BBC349" s="35"/>
      <c r="BBD349" s="35"/>
      <c r="BBE349" s="35"/>
      <c r="BBF349" s="35"/>
      <c r="BBG349" s="35"/>
      <c r="BBH349" s="35"/>
      <c r="BBI349" s="35"/>
      <c r="BBJ349" s="35"/>
      <c r="BBK349" s="35"/>
      <c r="BBL349" s="35"/>
      <c r="BBM349" s="35"/>
      <c r="BBN349" s="35"/>
      <c r="BBO349" s="35"/>
      <c r="BBP349" s="35"/>
      <c r="BBQ349" s="35"/>
      <c r="BBR349" s="35"/>
      <c r="BBS349" s="35"/>
      <c r="BBT349" s="35"/>
      <c r="BBU349" s="35"/>
      <c r="BBV349" s="35"/>
      <c r="BBW349" s="35"/>
      <c r="BBX349" s="35"/>
      <c r="BBY349" s="35"/>
      <c r="BBZ349" s="35"/>
      <c r="BCA349" s="35"/>
      <c r="BCB349" s="35"/>
      <c r="BCC349" s="35"/>
      <c r="BCD349" s="35"/>
      <c r="BCE349" s="35"/>
      <c r="BCF349" s="35"/>
      <c r="BCG349" s="35"/>
      <c r="BCH349" s="35"/>
      <c r="BCI349" s="35"/>
      <c r="BCJ349" s="35"/>
      <c r="BCK349" s="35"/>
      <c r="BCL349" s="35"/>
      <c r="BCM349" s="35"/>
      <c r="BCN349" s="35"/>
      <c r="BCO349" s="35"/>
      <c r="BCP349" s="35"/>
      <c r="BCQ349" s="35"/>
      <c r="BCR349" s="35"/>
      <c r="BCS349" s="35"/>
      <c r="BCT349" s="35"/>
      <c r="BCU349" s="35"/>
      <c r="BCV349" s="35"/>
      <c r="BCW349" s="35"/>
      <c r="BCX349" s="35"/>
      <c r="BCY349" s="35"/>
      <c r="BCZ349" s="35"/>
      <c r="BDA349" s="35"/>
      <c r="BDB349" s="35"/>
      <c r="BDC349" s="35"/>
      <c r="BDD349" s="35"/>
      <c r="BDE349" s="35"/>
      <c r="BDF349" s="35"/>
      <c r="BDG349" s="35"/>
      <c r="BDH349" s="35"/>
      <c r="BDI349" s="35"/>
      <c r="BDJ349" s="35"/>
      <c r="BDK349" s="35"/>
      <c r="BDL349" s="35"/>
      <c r="BDM349" s="35"/>
      <c r="BDN349" s="35"/>
      <c r="BDO349" s="35"/>
      <c r="BDP349" s="35"/>
      <c r="BDQ349" s="35"/>
      <c r="BDR349" s="35"/>
      <c r="BDS349" s="35"/>
      <c r="BDT349" s="35"/>
      <c r="BDU349" s="35"/>
      <c r="BDV349" s="35"/>
      <c r="BDW349" s="35"/>
      <c r="BDX349" s="35"/>
      <c r="BDY349" s="35"/>
      <c r="BDZ349" s="35"/>
      <c r="BEA349" s="35"/>
      <c r="BEB349" s="35"/>
      <c r="BEC349" s="35"/>
      <c r="BED349" s="35"/>
      <c r="BEE349" s="35"/>
      <c r="BEF349" s="35"/>
      <c r="BEG349" s="35"/>
      <c r="BEH349" s="35"/>
      <c r="BEI349" s="35"/>
      <c r="BEJ349" s="35"/>
      <c r="BEK349" s="35"/>
      <c r="BEL349" s="35"/>
      <c r="BEM349" s="35"/>
      <c r="BEN349" s="35"/>
      <c r="BEO349" s="35"/>
      <c r="BEP349" s="35"/>
      <c r="BEQ349" s="35"/>
      <c r="BER349" s="35"/>
      <c r="BES349" s="35"/>
      <c r="BET349" s="35"/>
      <c r="BEU349" s="35"/>
      <c r="BEV349" s="35"/>
      <c r="BEW349" s="35"/>
      <c r="BEX349" s="35"/>
      <c r="BEY349" s="35"/>
      <c r="BEZ349" s="35"/>
      <c r="BFA349" s="35"/>
      <c r="BFB349" s="35"/>
      <c r="BFC349" s="35"/>
      <c r="BFD349" s="35"/>
      <c r="BFE349" s="35"/>
      <c r="BFF349" s="35"/>
      <c r="BFG349" s="35"/>
      <c r="BFH349" s="35"/>
      <c r="BFI349" s="35"/>
      <c r="BFJ349" s="35"/>
      <c r="BFK349" s="35"/>
      <c r="BFL349" s="35"/>
      <c r="BFM349" s="35"/>
      <c r="BFN349" s="35"/>
      <c r="BFO349" s="35"/>
      <c r="BFP349" s="35"/>
      <c r="BFQ349" s="35"/>
      <c r="BFR349" s="35"/>
      <c r="BFS349" s="35"/>
      <c r="BFT349" s="35"/>
      <c r="BFU349" s="35"/>
      <c r="BFV349" s="35"/>
      <c r="BFW349" s="35"/>
      <c r="BFX349" s="35"/>
      <c r="BFY349" s="35"/>
      <c r="BFZ349" s="35"/>
      <c r="BGA349" s="35"/>
      <c r="BGB349" s="35"/>
      <c r="BGC349" s="35"/>
      <c r="BGD349" s="35"/>
      <c r="BGE349" s="35"/>
      <c r="BGF349" s="35"/>
      <c r="BGG349" s="35"/>
      <c r="BGH349" s="35"/>
      <c r="BGI349" s="35"/>
      <c r="BGJ349" s="35"/>
      <c r="BGK349" s="35"/>
      <c r="BGL349" s="35"/>
      <c r="BGM349" s="35"/>
      <c r="BGN349" s="35"/>
      <c r="BGO349" s="35"/>
      <c r="BGP349" s="35"/>
      <c r="BGQ349" s="35"/>
      <c r="BGR349" s="35"/>
      <c r="BGS349" s="35"/>
      <c r="BGT349" s="35"/>
      <c r="BGU349" s="35"/>
      <c r="BGV349" s="35"/>
      <c r="BGW349" s="35"/>
      <c r="BGX349" s="35"/>
      <c r="BGY349" s="35"/>
      <c r="BGZ349" s="35"/>
      <c r="BHA349" s="35"/>
      <c r="BHB349" s="35"/>
      <c r="BHC349" s="35"/>
      <c r="BHD349" s="35"/>
      <c r="BHE349" s="35"/>
      <c r="BHF349" s="35"/>
      <c r="BHG349" s="35"/>
      <c r="BHH349" s="35"/>
      <c r="BHI349" s="35"/>
      <c r="BHJ349" s="35"/>
      <c r="BHK349" s="35"/>
      <c r="BHL349" s="35"/>
      <c r="BHM349" s="35"/>
      <c r="BHN349" s="35"/>
      <c r="BHO349" s="35"/>
      <c r="BHP349" s="35"/>
      <c r="BHQ349" s="35"/>
      <c r="BHR349" s="35"/>
      <c r="BHS349" s="35"/>
      <c r="BHT349" s="35"/>
      <c r="BHU349" s="35"/>
      <c r="BHV349" s="35"/>
      <c r="BHW349" s="35"/>
      <c r="BHX349" s="35"/>
      <c r="BHY349" s="35"/>
      <c r="BHZ349" s="35"/>
      <c r="BIA349" s="35"/>
      <c r="BIB349" s="35"/>
      <c r="BIC349" s="35"/>
      <c r="BID349" s="35"/>
      <c r="BIE349" s="35"/>
      <c r="BIF349" s="35"/>
      <c r="BIG349" s="35"/>
      <c r="BIH349" s="35"/>
      <c r="BII349" s="35"/>
      <c r="BIJ349" s="35"/>
      <c r="BIK349" s="35"/>
      <c r="BIL349" s="35"/>
      <c r="BIM349" s="35"/>
      <c r="BIN349" s="35"/>
      <c r="BIO349" s="35"/>
      <c r="BIP349" s="35"/>
      <c r="BIQ349" s="35"/>
      <c r="BIR349" s="35"/>
      <c r="BIS349" s="35"/>
      <c r="BIT349" s="35"/>
      <c r="BIU349" s="35"/>
      <c r="BIV349" s="35"/>
      <c r="BIW349" s="35"/>
      <c r="BIX349" s="35"/>
      <c r="BIY349" s="35"/>
      <c r="BIZ349" s="35"/>
      <c r="BJA349" s="35"/>
      <c r="BJB349" s="35"/>
      <c r="BJC349" s="35"/>
      <c r="BJD349" s="35"/>
      <c r="BJE349" s="35"/>
      <c r="BJF349" s="35"/>
      <c r="BJG349" s="35"/>
      <c r="BJH349" s="35"/>
      <c r="BJI349" s="35"/>
      <c r="BJJ349" s="35"/>
      <c r="BJK349" s="35"/>
      <c r="BJL349" s="35"/>
      <c r="BJM349" s="35"/>
      <c r="BJN349" s="35"/>
      <c r="BJO349" s="35"/>
      <c r="BJP349" s="35"/>
      <c r="BJQ349" s="35"/>
      <c r="BJR349" s="35"/>
      <c r="BJS349" s="35"/>
      <c r="BJT349" s="35"/>
      <c r="BJU349" s="35"/>
      <c r="BJV349" s="35"/>
      <c r="BJW349" s="35"/>
      <c r="BJX349" s="35"/>
      <c r="BJY349" s="35"/>
      <c r="BJZ349" s="35"/>
      <c r="BKA349" s="35"/>
      <c r="BKB349" s="35"/>
      <c r="BKC349" s="35"/>
      <c r="BKD349" s="35"/>
      <c r="BKE349" s="35"/>
      <c r="BKF349" s="35"/>
      <c r="BKG349" s="35"/>
      <c r="BKH349" s="35"/>
      <c r="BKI349" s="35"/>
      <c r="BKJ349" s="35"/>
      <c r="BKK349" s="35"/>
      <c r="BKL349" s="35"/>
      <c r="BKM349" s="35"/>
      <c r="BKN349" s="35"/>
      <c r="BKO349" s="35"/>
      <c r="BKP349" s="35"/>
      <c r="BKQ349" s="35"/>
      <c r="BKR349" s="35"/>
      <c r="BKS349" s="35"/>
      <c r="BKT349" s="35"/>
      <c r="BKU349" s="35"/>
      <c r="BKV349" s="35"/>
      <c r="BKW349" s="35"/>
      <c r="BKX349" s="35"/>
      <c r="BKY349" s="35"/>
      <c r="BKZ349" s="35"/>
      <c r="BLA349" s="35"/>
      <c r="BLB349" s="35"/>
      <c r="BLC349" s="35"/>
      <c r="BLD349" s="35"/>
      <c r="BLE349" s="35"/>
      <c r="BLF349" s="35"/>
      <c r="BLG349" s="35"/>
      <c r="BLH349" s="35"/>
      <c r="BLI349" s="35"/>
      <c r="BLJ349" s="35"/>
      <c r="BLK349" s="35"/>
      <c r="BLL349" s="35"/>
      <c r="BLM349" s="35"/>
      <c r="BLN349" s="35"/>
      <c r="BLO349" s="35"/>
      <c r="BLP349" s="35"/>
      <c r="BLQ349" s="35"/>
      <c r="BLR349" s="35"/>
      <c r="BLS349" s="35"/>
      <c r="BLT349" s="35"/>
      <c r="BLU349" s="35"/>
      <c r="BLV349" s="35"/>
      <c r="BLW349" s="35"/>
      <c r="BLX349" s="35"/>
      <c r="BLY349" s="35"/>
      <c r="BLZ349" s="35"/>
      <c r="BMA349" s="35"/>
      <c r="BMB349" s="35"/>
      <c r="BMC349" s="35"/>
      <c r="BMD349" s="35"/>
      <c r="BME349" s="35"/>
      <c r="BMF349" s="35"/>
      <c r="BMG349" s="35"/>
      <c r="BMH349" s="35"/>
      <c r="BMI349" s="35"/>
      <c r="BMJ349" s="35"/>
      <c r="BMK349" s="35"/>
      <c r="BML349" s="35"/>
      <c r="BMM349" s="35"/>
      <c r="BMN349" s="35"/>
      <c r="BMO349" s="35"/>
      <c r="BMP349" s="35"/>
      <c r="BMQ349" s="35"/>
      <c r="BMR349" s="35"/>
      <c r="BMS349" s="35"/>
      <c r="BMT349" s="35"/>
      <c r="BMU349" s="35"/>
      <c r="BMV349" s="35"/>
      <c r="BMW349" s="35"/>
      <c r="BMX349" s="35"/>
      <c r="BMY349" s="35"/>
      <c r="BMZ349" s="35"/>
      <c r="BNA349" s="35"/>
      <c r="BNB349" s="35"/>
      <c r="BNC349" s="35"/>
      <c r="BND349" s="35"/>
      <c r="BNE349" s="35"/>
      <c r="BNF349" s="35"/>
      <c r="BNG349" s="35"/>
      <c r="BNH349" s="35"/>
      <c r="BNI349" s="35"/>
      <c r="BNJ349" s="35"/>
      <c r="BNK349" s="35"/>
      <c r="BNL349" s="35"/>
      <c r="BNM349" s="35"/>
      <c r="BNN349" s="35"/>
      <c r="BNO349" s="35"/>
      <c r="BNP349" s="35"/>
      <c r="BNQ349" s="35"/>
      <c r="BNR349" s="35"/>
      <c r="BNS349" s="35"/>
      <c r="BNT349" s="35"/>
      <c r="BNU349" s="35"/>
      <c r="BNV349" s="35"/>
      <c r="BNW349" s="35"/>
      <c r="BNX349" s="35"/>
      <c r="BNY349" s="35"/>
      <c r="BNZ349" s="35"/>
      <c r="BOA349" s="35"/>
      <c r="BOB349" s="35"/>
      <c r="BOC349" s="35"/>
      <c r="BOD349" s="35"/>
      <c r="BOE349" s="35"/>
      <c r="BOF349" s="35"/>
      <c r="BOG349" s="35"/>
      <c r="BOH349" s="35"/>
      <c r="BOI349" s="35"/>
      <c r="BOJ349" s="35"/>
      <c r="BOK349" s="35"/>
      <c r="BOL349" s="35"/>
      <c r="BOM349" s="35"/>
      <c r="BON349" s="35"/>
      <c r="BOO349" s="35"/>
      <c r="BOP349" s="35"/>
      <c r="BOQ349" s="35"/>
      <c r="BOR349" s="35"/>
      <c r="BOS349" s="35"/>
      <c r="BOT349" s="35"/>
      <c r="BOU349" s="35"/>
      <c r="BOV349" s="35"/>
      <c r="BOW349" s="35"/>
      <c r="BOX349" s="35"/>
      <c r="BOY349" s="35"/>
      <c r="BOZ349" s="35"/>
      <c r="BPA349" s="35"/>
      <c r="BPB349" s="35"/>
      <c r="BPC349" s="35"/>
      <c r="BPD349" s="35"/>
      <c r="BPE349" s="35"/>
      <c r="BPF349" s="35"/>
      <c r="BPG349" s="35"/>
      <c r="BPH349" s="35"/>
      <c r="BPI349" s="35"/>
      <c r="BPJ349" s="35"/>
      <c r="BPK349" s="35"/>
      <c r="BPL349" s="35"/>
      <c r="BPM349" s="35"/>
      <c r="BPN349" s="35"/>
      <c r="BPO349" s="35"/>
      <c r="BPP349" s="35"/>
      <c r="BPQ349" s="35"/>
      <c r="BPR349" s="35"/>
      <c r="BPS349" s="35"/>
      <c r="BPT349" s="35"/>
      <c r="BPU349" s="35"/>
      <c r="BPV349" s="35"/>
      <c r="BPW349" s="35"/>
      <c r="BPX349" s="35"/>
      <c r="BPY349" s="35"/>
      <c r="BPZ349" s="35"/>
      <c r="BQA349" s="35"/>
      <c r="BQB349" s="35"/>
      <c r="BQC349" s="35"/>
      <c r="BQD349" s="35"/>
      <c r="BQE349" s="35"/>
      <c r="BQF349" s="35"/>
      <c r="BQG349" s="35"/>
      <c r="BQH349" s="35"/>
      <c r="BQI349" s="35"/>
      <c r="BQJ349" s="35"/>
      <c r="BQK349" s="35"/>
      <c r="BQL349" s="35"/>
      <c r="BQM349" s="35"/>
      <c r="BQN349" s="35"/>
      <c r="BQO349" s="35"/>
      <c r="BQP349" s="35"/>
      <c r="BQQ349" s="35"/>
      <c r="BQR349" s="35"/>
      <c r="BQS349" s="35"/>
      <c r="BQT349" s="35"/>
      <c r="BQU349" s="35"/>
      <c r="BQV349" s="35"/>
      <c r="BQW349" s="35"/>
      <c r="BQX349" s="35"/>
      <c r="BQY349" s="35"/>
      <c r="BQZ349" s="35"/>
      <c r="BRA349" s="35"/>
      <c r="BRB349" s="35"/>
      <c r="BRC349" s="35"/>
      <c r="BRD349" s="35"/>
      <c r="BRE349" s="35"/>
      <c r="BRF349" s="35"/>
      <c r="BRG349" s="35"/>
      <c r="BRH349" s="35"/>
      <c r="BRI349" s="35"/>
      <c r="BRJ349" s="35"/>
      <c r="BRK349" s="35"/>
      <c r="BRL349" s="35"/>
      <c r="BRM349" s="35"/>
      <c r="BRN349" s="35"/>
      <c r="BRO349" s="35"/>
      <c r="BRP349" s="35"/>
      <c r="BRQ349" s="35"/>
      <c r="BRR349" s="35"/>
      <c r="BRS349" s="35"/>
      <c r="BRT349" s="35"/>
      <c r="BRU349" s="35"/>
      <c r="BRV349" s="35"/>
      <c r="BRW349" s="35"/>
      <c r="BRX349" s="35"/>
      <c r="BRY349" s="35"/>
      <c r="BRZ349" s="35"/>
      <c r="BSA349" s="35"/>
      <c r="BSB349" s="35"/>
      <c r="BSC349" s="35"/>
      <c r="BSD349" s="35"/>
      <c r="BSE349" s="35"/>
      <c r="BSF349" s="35"/>
      <c r="BSG349" s="35"/>
      <c r="BSH349" s="35"/>
      <c r="BSI349" s="35"/>
      <c r="BSJ349" s="35"/>
      <c r="BSK349" s="35"/>
      <c r="BSL349" s="35"/>
      <c r="BSM349" s="35"/>
      <c r="BSN349" s="35"/>
      <c r="BSO349" s="35"/>
      <c r="BSP349" s="35"/>
      <c r="BSQ349" s="35"/>
      <c r="BSR349" s="35"/>
      <c r="BSS349" s="35"/>
      <c r="BST349" s="35"/>
      <c r="BSU349" s="35"/>
      <c r="BSV349" s="35"/>
      <c r="BSW349" s="35"/>
      <c r="BSX349" s="35"/>
      <c r="BSY349" s="35"/>
      <c r="BSZ349" s="35"/>
      <c r="BTA349" s="35"/>
      <c r="BTB349" s="35"/>
      <c r="BTC349" s="35"/>
      <c r="BTD349" s="35"/>
      <c r="BTE349" s="35"/>
      <c r="BTF349" s="35"/>
      <c r="BTG349" s="35"/>
      <c r="BTH349" s="35"/>
      <c r="BTI349" s="35"/>
      <c r="BTJ349" s="35"/>
      <c r="BTK349" s="35"/>
      <c r="BTL349" s="35"/>
      <c r="BTM349" s="35"/>
      <c r="BTN349" s="35"/>
      <c r="BTO349" s="35"/>
      <c r="BTP349" s="35"/>
      <c r="BTQ349" s="35"/>
      <c r="BTR349" s="35"/>
      <c r="BTS349" s="35"/>
      <c r="BTT349" s="35"/>
      <c r="BTU349" s="35"/>
      <c r="BTV349" s="35"/>
      <c r="BTW349" s="35"/>
      <c r="BTX349" s="35"/>
      <c r="BTY349" s="35"/>
      <c r="BTZ349" s="35"/>
      <c r="BUA349" s="35"/>
      <c r="BUB349" s="35"/>
      <c r="BUC349" s="35"/>
      <c r="BUD349" s="35"/>
      <c r="BUE349" s="35"/>
      <c r="BUF349" s="35"/>
      <c r="BUG349" s="35"/>
      <c r="BUH349" s="35"/>
      <c r="BUI349" s="35"/>
      <c r="BUJ349" s="35"/>
      <c r="BUK349" s="35"/>
      <c r="BUL349" s="35"/>
      <c r="BUM349" s="35"/>
      <c r="BUN349" s="35"/>
      <c r="BUO349" s="35"/>
      <c r="BUP349" s="35"/>
      <c r="BUQ349" s="35"/>
      <c r="BUR349" s="35"/>
      <c r="BUS349" s="35"/>
      <c r="BUT349" s="35"/>
      <c r="BUU349" s="35"/>
      <c r="BUV349" s="35"/>
      <c r="BUW349" s="35"/>
      <c r="BUX349" s="35"/>
      <c r="BUY349" s="35"/>
      <c r="BUZ349" s="35"/>
      <c r="BVA349" s="35"/>
      <c r="BVB349" s="35"/>
      <c r="BVC349" s="35"/>
      <c r="BVD349" s="35"/>
      <c r="BVE349" s="35"/>
      <c r="BVF349" s="35"/>
      <c r="BVG349" s="35"/>
      <c r="BVH349" s="35"/>
      <c r="BVI349" s="35"/>
      <c r="BVJ349" s="35"/>
      <c r="BVK349" s="35"/>
      <c r="BVL349" s="35"/>
      <c r="BVM349" s="35"/>
      <c r="BVN349" s="35"/>
      <c r="BVO349" s="35"/>
      <c r="BVP349" s="35"/>
      <c r="BVQ349" s="35"/>
      <c r="BVR349" s="35"/>
      <c r="BVS349" s="35"/>
      <c r="BVT349" s="35"/>
      <c r="BVU349" s="35"/>
      <c r="BVV349" s="35"/>
      <c r="BVW349" s="35"/>
      <c r="BVX349" s="35"/>
      <c r="BVY349" s="35"/>
      <c r="BVZ349" s="35"/>
      <c r="BWA349" s="35"/>
      <c r="BWB349" s="35"/>
      <c r="BWC349" s="35"/>
      <c r="BWD349" s="35"/>
      <c r="BWE349" s="35"/>
      <c r="BWF349" s="35"/>
      <c r="BWG349" s="35"/>
      <c r="BWH349" s="35"/>
      <c r="BWI349" s="35"/>
      <c r="BWJ349" s="35"/>
      <c r="BWK349" s="35"/>
      <c r="BWL349" s="35"/>
      <c r="BWM349" s="35"/>
      <c r="BWN349" s="35"/>
      <c r="BWO349" s="35"/>
      <c r="BWP349" s="35"/>
      <c r="BWQ349" s="35"/>
      <c r="BWR349" s="35"/>
      <c r="BWS349" s="35"/>
      <c r="BWT349" s="35"/>
      <c r="BWU349" s="35"/>
      <c r="BWV349" s="35"/>
      <c r="BWW349" s="35"/>
      <c r="BWX349" s="35"/>
      <c r="BWY349" s="35"/>
      <c r="BWZ349" s="35"/>
      <c r="BXA349" s="35"/>
      <c r="BXB349" s="35"/>
      <c r="BXC349" s="35"/>
      <c r="BXD349" s="35"/>
      <c r="BXE349" s="35"/>
      <c r="BXF349" s="35"/>
      <c r="BXG349" s="35"/>
      <c r="BXH349" s="35"/>
      <c r="BXI349" s="35"/>
      <c r="BXJ349" s="35"/>
      <c r="BXK349" s="35"/>
      <c r="BXL349" s="35"/>
      <c r="BXM349" s="35"/>
      <c r="BXN349" s="35"/>
      <c r="BXO349" s="35"/>
      <c r="BXP349" s="35"/>
      <c r="BXQ349" s="35"/>
      <c r="BXR349" s="35"/>
      <c r="BXS349" s="35"/>
      <c r="BXT349" s="35"/>
      <c r="BXU349" s="35"/>
      <c r="BXV349" s="35"/>
      <c r="BXW349" s="35"/>
      <c r="BXX349" s="35"/>
      <c r="BXY349" s="35"/>
      <c r="BXZ349" s="35"/>
      <c r="BYA349" s="35"/>
      <c r="BYB349" s="35"/>
      <c r="BYC349" s="35"/>
      <c r="BYD349" s="35"/>
      <c r="BYE349" s="35"/>
      <c r="BYF349" s="35"/>
      <c r="BYG349" s="35"/>
      <c r="BYH349" s="35"/>
      <c r="BYI349" s="35"/>
      <c r="BYJ349" s="35"/>
      <c r="BYK349" s="35"/>
      <c r="BYL349" s="35"/>
      <c r="BYM349" s="35"/>
      <c r="BYN349" s="35"/>
      <c r="BYO349" s="35"/>
      <c r="BYP349" s="35"/>
      <c r="BYQ349" s="35"/>
      <c r="BYR349" s="35"/>
      <c r="BYS349" s="35"/>
      <c r="BYT349" s="35"/>
      <c r="BYU349" s="35"/>
      <c r="BYV349" s="35"/>
      <c r="BYW349" s="35"/>
      <c r="BYX349" s="35"/>
      <c r="BYY349" s="35"/>
      <c r="BYZ349" s="35"/>
      <c r="BZA349" s="35"/>
      <c r="BZB349" s="35"/>
      <c r="BZC349" s="35"/>
      <c r="BZD349" s="35"/>
      <c r="BZE349" s="35"/>
      <c r="BZF349" s="35"/>
      <c r="BZG349" s="35"/>
      <c r="BZH349" s="35"/>
      <c r="BZI349" s="35"/>
      <c r="BZJ349" s="35"/>
      <c r="BZK349" s="35"/>
      <c r="BZL349" s="35"/>
      <c r="BZM349" s="35"/>
      <c r="BZN349" s="35"/>
      <c r="BZO349" s="35"/>
      <c r="BZP349" s="35"/>
      <c r="BZQ349" s="35"/>
      <c r="BZR349" s="35"/>
      <c r="BZS349" s="35"/>
      <c r="BZT349" s="35"/>
      <c r="BZU349" s="35"/>
      <c r="BZV349" s="35"/>
      <c r="BZW349" s="35"/>
      <c r="BZX349" s="35"/>
      <c r="BZY349" s="35"/>
      <c r="BZZ349" s="35"/>
      <c r="CAA349" s="35"/>
      <c r="CAB349" s="35"/>
      <c r="CAC349" s="35"/>
      <c r="CAD349" s="35"/>
      <c r="CAE349" s="35"/>
      <c r="CAF349" s="35"/>
      <c r="CAG349" s="35"/>
      <c r="CAH349" s="35"/>
      <c r="CAI349" s="35"/>
      <c r="CAJ349" s="35"/>
      <c r="CAK349" s="35"/>
      <c r="CAL349" s="35"/>
      <c r="CAM349" s="35"/>
      <c r="CAN349" s="35"/>
      <c r="CAO349" s="35"/>
      <c r="CAP349" s="35"/>
      <c r="CAQ349" s="35"/>
      <c r="CAR349" s="35"/>
      <c r="CAS349" s="35"/>
      <c r="CAT349" s="35"/>
      <c r="CAU349" s="35"/>
      <c r="CAV349" s="35"/>
      <c r="CAW349" s="35"/>
      <c r="CAX349" s="35"/>
      <c r="CAY349" s="35"/>
      <c r="CAZ349" s="35"/>
      <c r="CBA349" s="35"/>
      <c r="CBB349" s="35"/>
      <c r="CBC349" s="35"/>
      <c r="CBD349" s="35"/>
      <c r="CBE349" s="35"/>
      <c r="CBF349" s="35"/>
      <c r="CBG349" s="35"/>
      <c r="CBH349" s="35"/>
      <c r="CBI349" s="35"/>
      <c r="CBJ349" s="35"/>
      <c r="CBK349" s="35"/>
      <c r="CBL349" s="35"/>
      <c r="CBM349" s="35"/>
      <c r="CBN349" s="35"/>
      <c r="CBO349" s="35"/>
      <c r="CBP349" s="35"/>
      <c r="CBQ349" s="35"/>
      <c r="CBR349" s="35"/>
      <c r="CBS349" s="35"/>
      <c r="CBT349" s="35"/>
      <c r="CBU349" s="35"/>
      <c r="CBV349" s="35"/>
      <c r="CBW349" s="35"/>
      <c r="CBX349" s="35"/>
      <c r="CBY349" s="35"/>
      <c r="CBZ349" s="35"/>
      <c r="CCA349" s="35"/>
      <c r="CCB349" s="35"/>
      <c r="CCC349" s="35"/>
      <c r="CCD349" s="35"/>
      <c r="CCE349" s="35"/>
      <c r="CCF349" s="35"/>
      <c r="CCG349" s="35"/>
      <c r="CCH349" s="35"/>
      <c r="CCI349" s="35"/>
      <c r="CCJ349" s="35"/>
      <c r="CCK349" s="35"/>
      <c r="CCL349" s="35"/>
      <c r="CCM349" s="35"/>
      <c r="CCN349" s="35"/>
      <c r="CCO349" s="35"/>
      <c r="CCP349" s="35"/>
      <c r="CCQ349" s="35"/>
      <c r="CCR349" s="35"/>
      <c r="CCS349" s="35"/>
      <c r="CCT349" s="35"/>
      <c r="CCU349" s="35"/>
      <c r="CCV349" s="35"/>
      <c r="CCW349" s="35"/>
      <c r="CCX349" s="35"/>
      <c r="CCY349" s="35"/>
      <c r="CCZ349" s="35"/>
      <c r="CDA349" s="35"/>
      <c r="CDB349" s="35"/>
      <c r="CDC349" s="35"/>
      <c r="CDD349" s="35"/>
      <c r="CDE349" s="35"/>
      <c r="CDF349" s="35"/>
      <c r="CDG349" s="35"/>
      <c r="CDH349" s="35"/>
      <c r="CDI349" s="35"/>
      <c r="CDJ349" s="35"/>
      <c r="CDK349" s="35"/>
      <c r="CDL349" s="35"/>
      <c r="CDM349" s="35"/>
      <c r="CDN349" s="35"/>
      <c r="CDO349" s="35"/>
      <c r="CDP349" s="35"/>
      <c r="CDQ349" s="35"/>
      <c r="CDR349" s="35"/>
      <c r="CDS349" s="35"/>
      <c r="CDT349" s="35"/>
      <c r="CDU349" s="35"/>
      <c r="CDV349" s="35"/>
      <c r="CDW349" s="35"/>
      <c r="CDX349" s="35"/>
      <c r="CDY349" s="35"/>
      <c r="CDZ349" s="35"/>
      <c r="CEA349" s="35"/>
      <c r="CEB349" s="35"/>
      <c r="CEC349" s="35"/>
      <c r="CED349" s="35"/>
      <c r="CEE349" s="35"/>
      <c r="CEF349" s="35"/>
      <c r="CEG349" s="35"/>
      <c r="CEH349" s="35"/>
      <c r="CEI349" s="35"/>
      <c r="CEJ349" s="35"/>
      <c r="CEK349" s="35"/>
      <c r="CEL349" s="35"/>
      <c r="CEM349" s="35"/>
      <c r="CEN349" s="35"/>
      <c r="CEO349" s="35"/>
      <c r="CEP349" s="35"/>
      <c r="CEQ349" s="35"/>
      <c r="CER349" s="35"/>
      <c r="CES349" s="35"/>
      <c r="CET349" s="35"/>
      <c r="CEU349" s="35"/>
      <c r="CEV349" s="35"/>
      <c r="CEW349" s="35"/>
      <c r="CEX349" s="35"/>
      <c r="CEY349" s="35"/>
      <c r="CEZ349" s="35"/>
      <c r="CFA349" s="35"/>
      <c r="CFB349" s="35"/>
      <c r="CFC349" s="35"/>
      <c r="CFD349" s="35"/>
      <c r="CFE349" s="35"/>
      <c r="CFF349" s="35"/>
      <c r="CFG349" s="35"/>
      <c r="CFH349" s="35"/>
      <c r="CFI349" s="35"/>
      <c r="CFJ349" s="35"/>
      <c r="CFK349" s="35"/>
      <c r="CFL349" s="35"/>
      <c r="CFM349" s="35"/>
      <c r="CFN349" s="35"/>
      <c r="CFO349" s="35"/>
      <c r="CFP349" s="35"/>
      <c r="CFQ349" s="35"/>
      <c r="CFR349" s="35"/>
      <c r="CFS349" s="35"/>
      <c r="CFT349" s="35"/>
      <c r="CFU349" s="35"/>
      <c r="CFV349" s="35"/>
      <c r="CFW349" s="35"/>
      <c r="CFX349" s="35"/>
      <c r="CFY349" s="35"/>
      <c r="CFZ349" s="35"/>
      <c r="CGA349" s="35"/>
      <c r="CGB349" s="35"/>
      <c r="CGC349" s="35"/>
      <c r="CGD349" s="35"/>
      <c r="CGE349" s="35"/>
      <c r="CGF349" s="35"/>
      <c r="CGG349" s="35"/>
      <c r="CGH349" s="35"/>
      <c r="CGI349" s="35"/>
      <c r="CGJ349" s="35"/>
      <c r="CGK349" s="35"/>
      <c r="CGL349" s="35"/>
      <c r="CGM349" s="35"/>
      <c r="CGN349" s="35"/>
      <c r="CGO349" s="35"/>
      <c r="CGP349" s="35"/>
      <c r="CGQ349" s="35"/>
      <c r="CGR349" s="35"/>
      <c r="CGS349" s="35"/>
      <c r="CGT349" s="35"/>
      <c r="CGU349" s="35"/>
      <c r="CGV349" s="35"/>
      <c r="CGW349" s="35"/>
      <c r="CGX349" s="35"/>
      <c r="CGY349" s="35"/>
      <c r="CGZ349" s="35"/>
      <c r="CHA349" s="35"/>
      <c r="CHB349" s="35"/>
      <c r="CHC349" s="35"/>
      <c r="CHD349" s="35"/>
      <c r="CHE349" s="35"/>
      <c r="CHF349" s="35"/>
      <c r="CHG349" s="35"/>
      <c r="CHH349" s="35"/>
      <c r="CHI349" s="35"/>
      <c r="CHJ349" s="35"/>
      <c r="CHK349" s="35"/>
      <c r="CHL349" s="35"/>
      <c r="CHM349" s="35"/>
      <c r="CHN349" s="35"/>
      <c r="CHO349" s="35"/>
      <c r="CHP349" s="35"/>
      <c r="CHQ349" s="35"/>
      <c r="CHR349" s="35"/>
      <c r="CHS349" s="35"/>
      <c r="CHT349" s="35"/>
      <c r="CHU349" s="35"/>
      <c r="CHV349" s="35"/>
      <c r="CHW349" s="35"/>
      <c r="CHX349" s="35"/>
      <c r="CHY349" s="35"/>
      <c r="CHZ349" s="35"/>
      <c r="CIA349" s="35"/>
      <c r="CIB349" s="35"/>
      <c r="CIC349" s="35"/>
      <c r="CID349" s="35"/>
      <c r="CIE349" s="35"/>
      <c r="CIF349" s="35"/>
      <c r="CIG349" s="35"/>
      <c r="CIH349" s="35"/>
      <c r="CII349" s="35"/>
      <c r="CIJ349" s="35"/>
      <c r="CIK349" s="35"/>
      <c r="CIL349" s="35"/>
      <c r="CIM349" s="35"/>
      <c r="CIN349" s="35"/>
      <c r="CIO349" s="35"/>
      <c r="CIP349" s="35"/>
      <c r="CIQ349" s="35"/>
      <c r="CIR349" s="35"/>
      <c r="CIS349" s="35"/>
      <c r="CIT349" s="35"/>
      <c r="CIU349" s="35"/>
      <c r="CIV349" s="35"/>
      <c r="CIW349" s="35"/>
      <c r="CIX349" s="35"/>
      <c r="CIY349" s="35"/>
      <c r="CIZ349" s="35"/>
      <c r="CJA349" s="35"/>
      <c r="CJB349" s="35"/>
      <c r="CJC349" s="35"/>
      <c r="CJD349" s="35"/>
      <c r="CJE349" s="35"/>
      <c r="CJF349" s="35"/>
      <c r="CJG349" s="35"/>
      <c r="CJH349" s="35"/>
      <c r="CJI349" s="35"/>
      <c r="CJJ349" s="35"/>
      <c r="CJK349" s="35"/>
      <c r="CJL349" s="35"/>
      <c r="CJM349" s="35"/>
      <c r="CJN349" s="35"/>
      <c r="CJO349" s="35"/>
      <c r="CJP349" s="35"/>
      <c r="CJQ349" s="35"/>
      <c r="CJR349" s="35"/>
      <c r="CJS349" s="35"/>
      <c r="CJT349" s="35"/>
      <c r="CJU349" s="35"/>
      <c r="CJV349" s="35"/>
      <c r="CJW349" s="35"/>
      <c r="CJX349" s="35"/>
      <c r="CJY349" s="35"/>
      <c r="CJZ349" s="35"/>
      <c r="CKA349" s="35"/>
      <c r="CKB349" s="35"/>
      <c r="CKC349" s="35"/>
      <c r="CKD349" s="35"/>
      <c r="CKE349" s="35"/>
      <c r="CKF349" s="35"/>
      <c r="CKG349" s="35"/>
      <c r="CKH349" s="35"/>
      <c r="CKI349" s="35"/>
      <c r="CKJ349" s="35"/>
      <c r="CKK349" s="35"/>
      <c r="CKL349" s="35"/>
      <c r="CKM349" s="35"/>
      <c r="CKN349" s="35"/>
      <c r="CKO349" s="35"/>
      <c r="CKP349" s="35"/>
      <c r="CKQ349" s="35"/>
      <c r="CKR349" s="35"/>
      <c r="CKS349" s="35"/>
      <c r="CKT349" s="35"/>
      <c r="CKU349" s="35"/>
      <c r="CKV349" s="35"/>
      <c r="CKW349" s="35"/>
      <c r="CKX349" s="35"/>
      <c r="CKY349" s="35"/>
      <c r="CKZ349" s="35"/>
      <c r="CLA349" s="35"/>
      <c r="CLB349" s="35"/>
      <c r="CLC349" s="35"/>
      <c r="CLD349" s="35"/>
      <c r="CLE349" s="35"/>
      <c r="CLF349" s="35"/>
      <c r="CLG349" s="35"/>
      <c r="CLH349" s="35"/>
      <c r="CLI349" s="35"/>
      <c r="CLJ349" s="35"/>
      <c r="CLK349" s="35"/>
      <c r="CLL349" s="35"/>
      <c r="CLM349" s="35"/>
      <c r="CLN349" s="35"/>
      <c r="CLO349" s="35"/>
      <c r="CLP349" s="35"/>
      <c r="CLQ349" s="35"/>
      <c r="CLR349" s="35"/>
      <c r="CLS349" s="35"/>
      <c r="CLT349" s="35"/>
      <c r="CLU349" s="35"/>
      <c r="CLV349" s="35"/>
      <c r="CLW349" s="35"/>
      <c r="CLX349" s="35"/>
      <c r="CLY349" s="35"/>
      <c r="CLZ349" s="35"/>
      <c r="CMA349" s="35"/>
      <c r="CMB349" s="35"/>
      <c r="CMC349" s="35"/>
      <c r="CMD349" s="35"/>
      <c r="CME349" s="35"/>
      <c r="CMF349" s="35"/>
      <c r="CMG349" s="35"/>
      <c r="CMH349" s="35"/>
      <c r="CMI349" s="35"/>
      <c r="CMJ349" s="35"/>
      <c r="CMK349" s="35"/>
      <c r="CML349" s="35"/>
      <c r="CMM349" s="35"/>
      <c r="CMN349" s="35"/>
      <c r="CMO349" s="35"/>
      <c r="CMP349" s="35"/>
      <c r="CMQ349" s="35"/>
      <c r="CMR349" s="35"/>
      <c r="CMS349" s="35"/>
      <c r="CMT349" s="35"/>
      <c r="CMU349" s="35"/>
      <c r="CMV349" s="35"/>
      <c r="CMW349" s="35"/>
      <c r="CMX349" s="35"/>
      <c r="CMY349" s="35"/>
      <c r="CMZ349" s="35"/>
      <c r="CNA349" s="35"/>
      <c r="CNB349" s="35"/>
      <c r="CNC349" s="35"/>
      <c r="CND349" s="35"/>
      <c r="CNE349" s="35"/>
      <c r="CNF349" s="35"/>
      <c r="CNG349" s="35"/>
      <c r="CNH349" s="35"/>
      <c r="CNI349" s="35"/>
      <c r="CNJ349" s="35"/>
      <c r="CNK349" s="35"/>
      <c r="CNL349" s="35"/>
      <c r="CNM349" s="35"/>
      <c r="CNN349" s="35"/>
      <c r="CNO349" s="35"/>
      <c r="CNP349" s="35"/>
      <c r="CNQ349" s="35"/>
      <c r="CNR349" s="35"/>
      <c r="CNS349" s="35"/>
      <c r="CNT349" s="35"/>
      <c r="CNU349" s="35"/>
      <c r="CNV349" s="35"/>
      <c r="CNW349" s="35"/>
      <c r="CNX349" s="35"/>
      <c r="CNY349" s="35"/>
      <c r="CNZ349" s="35"/>
      <c r="COA349" s="35"/>
      <c r="COB349" s="35"/>
      <c r="COC349" s="35"/>
      <c r="COD349" s="35"/>
      <c r="COE349" s="35"/>
      <c r="COF349" s="35"/>
      <c r="COG349" s="35"/>
      <c r="COH349" s="35"/>
      <c r="COI349" s="35"/>
      <c r="COJ349" s="35"/>
      <c r="COK349" s="35"/>
      <c r="COL349" s="35"/>
      <c r="COM349" s="35"/>
      <c r="CON349" s="35"/>
      <c r="COO349" s="35"/>
      <c r="COP349" s="35"/>
      <c r="COQ349" s="35"/>
      <c r="COR349" s="35"/>
      <c r="COS349" s="35"/>
      <c r="COT349" s="35"/>
      <c r="COU349" s="35"/>
      <c r="COV349" s="35"/>
      <c r="COW349" s="35"/>
      <c r="COX349" s="35"/>
      <c r="COY349" s="35"/>
      <c r="COZ349" s="35"/>
      <c r="CPA349" s="35"/>
      <c r="CPB349" s="35"/>
      <c r="CPC349" s="35"/>
      <c r="CPD349" s="35"/>
      <c r="CPE349" s="35"/>
      <c r="CPF349" s="35"/>
      <c r="CPG349" s="35"/>
      <c r="CPH349" s="35"/>
      <c r="CPI349" s="35"/>
      <c r="CPJ349" s="35"/>
      <c r="CPK349" s="35"/>
      <c r="CPL349" s="35"/>
      <c r="CPM349" s="35"/>
      <c r="CPN349" s="35"/>
      <c r="CPO349" s="35"/>
      <c r="CPP349" s="35"/>
      <c r="CPQ349" s="35"/>
      <c r="CPR349" s="35"/>
      <c r="CPS349" s="35"/>
      <c r="CPT349" s="35"/>
      <c r="CPU349" s="35"/>
      <c r="CPV349" s="35"/>
      <c r="CPW349" s="35"/>
      <c r="CPX349" s="35"/>
      <c r="CPY349" s="35"/>
      <c r="CPZ349" s="35"/>
      <c r="CQA349" s="35"/>
      <c r="CQB349" s="35"/>
      <c r="CQC349" s="35"/>
      <c r="CQD349" s="35"/>
      <c r="CQE349" s="35"/>
      <c r="CQF349" s="35"/>
      <c r="CQG349" s="35"/>
      <c r="CQH349" s="35"/>
      <c r="CQI349" s="35"/>
      <c r="CQJ349" s="35"/>
      <c r="CQK349" s="35"/>
      <c r="CQL349" s="35"/>
      <c r="CQM349" s="35"/>
      <c r="CQN349" s="35"/>
      <c r="CQO349" s="35"/>
      <c r="CQP349" s="35"/>
      <c r="CQQ349" s="35"/>
      <c r="CQR349" s="35"/>
      <c r="CQS349" s="35"/>
      <c r="CQT349" s="35"/>
      <c r="CQU349" s="35"/>
      <c r="CQV349" s="35"/>
      <c r="CQW349" s="35"/>
      <c r="CQX349" s="35"/>
      <c r="CQY349" s="35"/>
      <c r="CQZ349" s="35"/>
      <c r="CRA349" s="35"/>
      <c r="CRB349" s="35"/>
      <c r="CRC349" s="35"/>
      <c r="CRD349" s="35"/>
      <c r="CRE349" s="35"/>
      <c r="CRF349" s="35"/>
      <c r="CRG349" s="35"/>
      <c r="CRH349" s="35"/>
      <c r="CRI349" s="35"/>
      <c r="CRJ349" s="35"/>
      <c r="CRK349" s="35"/>
      <c r="CRL349" s="35"/>
      <c r="CRM349" s="35"/>
      <c r="CRN349" s="35"/>
      <c r="CRO349" s="35"/>
      <c r="CRP349" s="35"/>
      <c r="CRQ349" s="35"/>
      <c r="CRR349" s="35"/>
      <c r="CRS349" s="35"/>
      <c r="CRT349" s="35"/>
      <c r="CRU349" s="35"/>
      <c r="CRV349" s="35"/>
      <c r="CRW349" s="35"/>
      <c r="CRX349" s="35"/>
      <c r="CRY349" s="35"/>
      <c r="CRZ349" s="35"/>
      <c r="CSA349" s="35"/>
      <c r="CSB349" s="35"/>
      <c r="CSC349" s="35"/>
      <c r="CSD349" s="35"/>
      <c r="CSE349" s="35"/>
      <c r="CSF349" s="35"/>
      <c r="CSG349" s="35"/>
      <c r="CSH349" s="35"/>
      <c r="CSI349" s="35"/>
      <c r="CSJ349" s="35"/>
      <c r="CSK349" s="35"/>
      <c r="CSL349" s="35"/>
      <c r="CSM349" s="35"/>
      <c r="CSN349" s="35"/>
      <c r="CSO349" s="35"/>
      <c r="CSP349" s="35"/>
      <c r="CSQ349" s="35"/>
      <c r="CSR349" s="35"/>
      <c r="CSS349" s="35"/>
      <c r="CST349" s="35"/>
      <c r="CSU349" s="35"/>
      <c r="CSV349" s="35"/>
      <c r="CSW349" s="35"/>
      <c r="CSX349" s="35"/>
      <c r="CSY349" s="35"/>
      <c r="CSZ349" s="35"/>
      <c r="CTA349" s="35"/>
      <c r="CTB349" s="35"/>
      <c r="CTC349" s="35"/>
      <c r="CTD349" s="35"/>
      <c r="CTE349" s="35"/>
      <c r="CTF349" s="35"/>
      <c r="CTG349" s="35"/>
      <c r="CTH349" s="35"/>
      <c r="CTI349" s="35"/>
      <c r="CTJ349" s="35"/>
      <c r="CTK349" s="35"/>
      <c r="CTL349" s="35"/>
      <c r="CTM349" s="35"/>
      <c r="CTN349" s="35"/>
      <c r="CTO349" s="35"/>
      <c r="CTP349" s="35"/>
      <c r="CTQ349" s="35"/>
      <c r="CTR349" s="35"/>
      <c r="CTS349" s="35"/>
      <c r="CTT349" s="35"/>
      <c r="CTU349" s="35"/>
      <c r="CTV349" s="35"/>
      <c r="CTW349" s="35"/>
      <c r="CTX349" s="35"/>
      <c r="CTY349" s="35"/>
      <c r="CTZ349" s="35"/>
      <c r="CUA349" s="35"/>
      <c r="CUB349" s="35"/>
      <c r="CUC349" s="35"/>
      <c r="CUD349" s="35"/>
      <c r="CUE349" s="35"/>
      <c r="CUF349" s="35"/>
      <c r="CUG349" s="35"/>
      <c r="CUH349" s="35"/>
      <c r="CUI349" s="35"/>
      <c r="CUJ349" s="35"/>
      <c r="CUK349" s="35"/>
      <c r="CUL349" s="35"/>
      <c r="CUM349" s="35"/>
      <c r="CUN349" s="35"/>
      <c r="CUO349" s="35"/>
      <c r="CUP349" s="35"/>
      <c r="CUQ349" s="35"/>
      <c r="CUR349" s="35"/>
      <c r="CUS349" s="35"/>
      <c r="CUT349" s="35"/>
      <c r="CUU349" s="35"/>
      <c r="CUV349" s="35"/>
      <c r="CUW349" s="35"/>
      <c r="CUX349" s="35"/>
      <c r="CUY349" s="35"/>
      <c r="CUZ349" s="35"/>
      <c r="CVA349" s="35"/>
      <c r="CVB349" s="35"/>
      <c r="CVC349" s="35"/>
      <c r="CVD349" s="35"/>
      <c r="CVE349" s="35"/>
      <c r="CVF349" s="35"/>
      <c r="CVG349" s="35"/>
      <c r="CVH349" s="35"/>
      <c r="CVI349" s="35"/>
      <c r="CVJ349" s="35"/>
      <c r="CVK349" s="35"/>
      <c r="CVL349" s="35"/>
      <c r="CVM349" s="35"/>
      <c r="CVN349" s="35"/>
      <c r="CVO349" s="35"/>
      <c r="CVP349" s="35"/>
      <c r="CVQ349" s="35"/>
      <c r="CVR349" s="35"/>
      <c r="CVS349" s="35"/>
      <c r="CVT349" s="35"/>
      <c r="CVU349" s="35"/>
      <c r="CVV349" s="35"/>
      <c r="CVW349" s="35"/>
      <c r="CVX349" s="35"/>
      <c r="CVY349" s="35"/>
      <c r="CVZ349" s="35"/>
      <c r="CWA349" s="35"/>
      <c r="CWB349" s="35"/>
      <c r="CWC349" s="35"/>
      <c r="CWD349" s="35"/>
      <c r="CWE349" s="35"/>
      <c r="CWF349" s="35"/>
      <c r="CWG349" s="35"/>
      <c r="CWH349" s="35"/>
      <c r="CWI349" s="35"/>
      <c r="CWJ349" s="35"/>
      <c r="CWK349" s="35"/>
      <c r="CWL349" s="35"/>
      <c r="CWM349" s="35"/>
      <c r="CWN349" s="35"/>
      <c r="CWO349" s="35"/>
      <c r="CWP349" s="35"/>
      <c r="CWQ349" s="35"/>
      <c r="CWR349" s="35"/>
      <c r="CWS349" s="35"/>
      <c r="CWT349" s="35"/>
      <c r="CWU349" s="35"/>
      <c r="CWV349" s="35"/>
      <c r="CWW349" s="35"/>
      <c r="CWX349" s="35"/>
      <c r="CWY349" s="35"/>
      <c r="CWZ349" s="35"/>
      <c r="CXA349" s="35"/>
      <c r="CXB349" s="35"/>
      <c r="CXC349" s="35"/>
      <c r="CXD349" s="35"/>
      <c r="CXE349" s="35"/>
      <c r="CXF349" s="35"/>
      <c r="CXG349" s="35"/>
      <c r="CXH349" s="35"/>
      <c r="CXI349" s="35"/>
      <c r="CXJ349" s="35"/>
      <c r="CXK349" s="35"/>
      <c r="CXL349" s="35"/>
      <c r="CXM349" s="35"/>
      <c r="CXN349" s="35"/>
      <c r="CXO349" s="35"/>
      <c r="CXP349" s="35"/>
      <c r="CXQ349" s="35"/>
      <c r="CXR349" s="35"/>
      <c r="CXS349" s="35"/>
      <c r="CXT349" s="35"/>
      <c r="CXU349" s="35"/>
      <c r="CXV349" s="35"/>
      <c r="CXW349" s="35"/>
      <c r="CXX349" s="35"/>
      <c r="CXY349" s="35"/>
      <c r="CXZ349" s="35"/>
      <c r="CYA349" s="35"/>
      <c r="CYB349" s="35"/>
      <c r="CYC349" s="35"/>
      <c r="CYD349" s="35"/>
      <c r="CYE349" s="35"/>
      <c r="CYF349" s="35"/>
      <c r="CYG349" s="35"/>
      <c r="CYH349" s="35"/>
      <c r="CYI349" s="35"/>
      <c r="CYJ349" s="35"/>
      <c r="CYK349" s="35"/>
      <c r="CYL349" s="35"/>
      <c r="CYM349" s="35"/>
      <c r="CYN349" s="35"/>
      <c r="CYO349" s="35"/>
      <c r="CYP349" s="35"/>
      <c r="CYQ349" s="35"/>
      <c r="CYR349" s="35"/>
      <c r="CYS349" s="35"/>
      <c r="CYT349" s="35"/>
      <c r="CYU349" s="35"/>
      <c r="CYV349" s="35"/>
      <c r="CYW349" s="35"/>
      <c r="CYX349" s="35"/>
      <c r="CYY349" s="35"/>
      <c r="CYZ349" s="35"/>
      <c r="CZA349" s="35"/>
      <c r="CZB349" s="35"/>
      <c r="CZC349" s="35"/>
      <c r="CZD349" s="35"/>
      <c r="CZE349" s="35"/>
      <c r="CZF349" s="35"/>
      <c r="CZG349" s="35"/>
      <c r="CZH349" s="35"/>
      <c r="CZI349" s="35"/>
      <c r="CZJ349" s="35"/>
      <c r="CZK349" s="35"/>
      <c r="CZL349" s="35"/>
      <c r="CZM349" s="35"/>
      <c r="CZN349" s="35"/>
      <c r="CZO349" s="35"/>
      <c r="CZP349" s="35"/>
      <c r="CZQ349" s="35"/>
      <c r="CZR349" s="35"/>
      <c r="CZS349" s="35"/>
      <c r="CZT349" s="35"/>
      <c r="CZU349" s="35"/>
      <c r="CZV349" s="35"/>
      <c r="CZW349" s="35"/>
      <c r="CZX349" s="35"/>
      <c r="CZY349" s="35"/>
      <c r="CZZ349" s="35"/>
      <c r="DAA349" s="35"/>
      <c r="DAB349" s="35"/>
      <c r="DAC349" s="35"/>
      <c r="DAD349" s="35"/>
      <c r="DAE349" s="35"/>
      <c r="DAF349" s="35"/>
      <c r="DAG349" s="35"/>
      <c r="DAH349" s="35"/>
      <c r="DAI349" s="35"/>
      <c r="DAJ349" s="35"/>
      <c r="DAK349" s="35"/>
      <c r="DAL349" s="35"/>
      <c r="DAM349" s="35"/>
      <c r="DAN349" s="35"/>
      <c r="DAO349" s="35"/>
      <c r="DAP349" s="35"/>
      <c r="DAQ349" s="35"/>
      <c r="DAR349" s="35"/>
      <c r="DAS349" s="35"/>
      <c r="DAT349" s="35"/>
      <c r="DAU349" s="35"/>
      <c r="DAV349" s="35"/>
      <c r="DAW349" s="35"/>
      <c r="DAX349" s="35"/>
      <c r="DAY349" s="35"/>
      <c r="DAZ349" s="35"/>
      <c r="DBA349" s="35"/>
      <c r="DBB349" s="35"/>
      <c r="DBC349" s="35"/>
      <c r="DBD349" s="35"/>
      <c r="DBE349" s="35"/>
      <c r="DBF349" s="35"/>
      <c r="DBG349" s="35"/>
      <c r="DBH349" s="35"/>
      <c r="DBI349" s="35"/>
      <c r="DBJ349" s="35"/>
      <c r="DBK349" s="35"/>
      <c r="DBL349" s="35"/>
      <c r="DBM349" s="35"/>
      <c r="DBN349" s="35"/>
      <c r="DBO349" s="35"/>
      <c r="DBP349" s="35"/>
      <c r="DBQ349" s="35"/>
      <c r="DBR349" s="35"/>
      <c r="DBS349" s="35"/>
      <c r="DBT349" s="35"/>
      <c r="DBU349" s="35"/>
      <c r="DBV349" s="35"/>
      <c r="DBW349" s="35"/>
      <c r="DBX349" s="35"/>
      <c r="DBY349" s="35"/>
      <c r="DBZ349" s="35"/>
      <c r="DCA349" s="35"/>
      <c r="DCB349" s="35"/>
      <c r="DCC349" s="35"/>
      <c r="DCD349" s="35"/>
      <c r="DCE349" s="35"/>
      <c r="DCF349" s="35"/>
      <c r="DCG349" s="35"/>
      <c r="DCH349" s="35"/>
      <c r="DCI349" s="35"/>
      <c r="DCJ349" s="35"/>
      <c r="DCK349" s="35"/>
      <c r="DCL349" s="35"/>
      <c r="DCM349" s="35"/>
      <c r="DCN349" s="35"/>
      <c r="DCO349" s="35"/>
      <c r="DCP349" s="35"/>
      <c r="DCQ349" s="35"/>
      <c r="DCR349" s="35"/>
      <c r="DCS349" s="35"/>
      <c r="DCT349" s="35"/>
      <c r="DCU349" s="35"/>
      <c r="DCV349" s="35"/>
      <c r="DCW349" s="35"/>
      <c r="DCX349" s="35"/>
      <c r="DCY349" s="35"/>
      <c r="DCZ349" s="35"/>
      <c r="DDA349" s="35"/>
      <c r="DDB349" s="35"/>
      <c r="DDC349" s="35"/>
      <c r="DDD349" s="35"/>
      <c r="DDE349" s="35"/>
      <c r="DDF349" s="35"/>
      <c r="DDG349" s="35"/>
      <c r="DDH349" s="35"/>
      <c r="DDI349" s="35"/>
      <c r="DDJ349" s="35"/>
      <c r="DDK349" s="35"/>
      <c r="DDL349" s="35"/>
      <c r="DDM349" s="35"/>
      <c r="DDN349" s="35"/>
      <c r="DDO349" s="35"/>
      <c r="DDP349" s="35"/>
      <c r="DDQ349" s="35"/>
      <c r="DDR349" s="35"/>
      <c r="DDS349" s="35"/>
      <c r="DDT349" s="35"/>
      <c r="DDU349" s="35"/>
      <c r="DDV349" s="35"/>
      <c r="DDW349" s="35"/>
      <c r="DDX349" s="35"/>
      <c r="DDY349" s="35"/>
      <c r="DDZ349" s="35"/>
      <c r="DEA349" s="35"/>
      <c r="DEB349" s="35"/>
      <c r="DEC349" s="35"/>
      <c r="DED349" s="35"/>
      <c r="DEE349" s="35"/>
      <c r="DEF349" s="35"/>
      <c r="DEG349" s="35"/>
      <c r="DEH349" s="35"/>
      <c r="DEI349" s="35"/>
      <c r="DEJ349" s="35"/>
      <c r="DEK349" s="35"/>
      <c r="DEL349" s="35"/>
      <c r="DEM349" s="35"/>
      <c r="DEN349" s="35"/>
      <c r="DEO349" s="35"/>
      <c r="DEP349" s="35"/>
      <c r="DEQ349" s="35"/>
      <c r="DER349" s="35"/>
      <c r="DES349" s="35"/>
      <c r="DET349" s="35"/>
      <c r="DEU349" s="35"/>
      <c r="DEV349" s="35"/>
      <c r="DEW349" s="35"/>
      <c r="DEX349" s="35"/>
      <c r="DEY349" s="35"/>
      <c r="DEZ349" s="35"/>
      <c r="DFA349" s="35"/>
      <c r="DFB349" s="35"/>
      <c r="DFC349" s="35"/>
      <c r="DFD349" s="35"/>
      <c r="DFE349" s="35"/>
      <c r="DFF349" s="35"/>
      <c r="DFG349" s="35"/>
      <c r="DFH349" s="35"/>
      <c r="DFI349" s="35"/>
      <c r="DFJ349" s="35"/>
      <c r="DFK349" s="35"/>
      <c r="DFL349" s="35"/>
      <c r="DFM349" s="35"/>
      <c r="DFN349" s="35"/>
      <c r="DFO349" s="35"/>
      <c r="DFP349" s="35"/>
      <c r="DFQ349" s="35"/>
      <c r="DFR349" s="35"/>
      <c r="DFS349" s="35"/>
      <c r="DFT349" s="35"/>
      <c r="DFU349" s="35"/>
      <c r="DFV349" s="35"/>
      <c r="DFW349" s="35"/>
      <c r="DFX349" s="35"/>
      <c r="DFY349" s="35"/>
      <c r="DFZ349" s="35"/>
      <c r="DGA349" s="35"/>
      <c r="DGB349" s="35"/>
      <c r="DGC349" s="35"/>
      <c r="DGD349" s="35"/>
      <c r="DGE349" s="35"/>
      <c r="DGF349" s="35"/>
      <c r="DGG349" s="35"/>
      <c r="DGH349" s="35"/>
      <c r="DGI349" s="35"/>
      <c r="DGJ349" s="35"/>
      <c r="DGK349" s="35"/>
      <c r="DGL349" s="35"/>
      <c r="DGM349" s="35"/>
      <c r="DGN349" s="35"/>
      <c r="DGO349" s="35"/>
      <c r="DGP349" s="35"/>
      <c r="DGQ349" s="35"/>
      <c r="DGR349" s="35"/>
      <c r="DGS349" s="35"/>
      <c r="DGT349" s="35"/>
      <c r="DGU349" s="35"/>
      <c r="DGV349" s="35"/>
      <c r="DGW349" s="35"/>
      <c r="DGX349" s="35"/>
      <c r="DGY349" s="35"/>
      <c r="DGZ349" s="35"/>
      <c r="DHA349" s="35"/>
      <c r="DHB349" s="35"/>
      <c r="DHC349" s="35"/>
      <c r="DHD349" s="35"/>
      <c r="DHE349" s="35"/>
      <c r="DHF349" s="35"/>
      <c r="DHG349" s="35"/>
      <c r="DHH349" s="35"/>
      <c r="DHI349" s="35"/>
      <c r="DHJ349" s="35"/>
      <c r="DHK349" s="35"/>
      <c r="DHL349" s="35"/>
      <c r="DHM349" s="35"/>
      <c r="DHN349" s="35"/>
      <c r="DHO349" s="35"/>
      <c r="DHP349" s="35"/>
      <c r="DHQ349" s="35"/>
      <c r="DHR349" s="35"/>
      <c r="DHS349" s="35"/>
      <c r="DHT349" s="35"/>
      <c r="DHU349" s="35"/>
      <c r="DHV349" s="35"/>
      <c r="DHW349" s="35"/>
      <c r="DHX349" s="35"/>
      <c r="DHY349" s="35"/>
      <c r="DHZ349" s="35"/>
      <c r="DIA349" s="35"/>
      <c r="DIB349" s="35"/>
      <c r="DIC349" s="35"/>
      <c r="DID349" s="35"/>
      <c r="DIE349" s="35"/>
      <c r="DIF349" s="35"/>
      <c r="DIG349" s="35"/>
      <c r="DIH349" s="35"/>
      <c r="DII349" s="35"/>
      <c r="DIJ349" s="35"/>
      <c r="DIK349" s="35"/>
      <c r="DIL349" s="35"/>
      <c r="DIM349" s="35"/>
      <c r="DIN349" s="35"/>
      <c r="DIO349" s="35"/>
      <c r="DIP349" s="35"/>
      <c r="DIQ349" s="35"/>
      <c r="DIR349" s="35"/>
      <c r="DIS349" s="35"/>
      <c r="DIT349" s="35"/>
      <c r="DIU349" s="35"/>
      <c r="DIV349" s="35"/>
      <c r="DIW349" s="35"/>
      <c r="DIX349" s="35"/>
      <c r="DIY349" s="35"/>
      <c r="DIZ349" s="35"/>
      <c r="DJA349" s="35"/>
      <c r="DJB349" s="35"/>
      <c r="DJC349" s="35"/>
      <c r="DJD349" s="35"/>
      <c r="DJE349" s="35"/>
      <c r="DJF349" s="35"/>
      <c r="DJG349" s="35"/>
      <c r="DJH349" s="35"/>
      <c r="DJI349" s="35"/>
      <c r="DJJ349" s="35"/>
      <c r="DJK349" s="35"/>
      <c r="DJL349" s="35"/>
      <c r="DJM349" s="35"/>
      <c r="DJN349" s="35"/>
      <c r="DJO349" s="35"/>
      <c r="DJP349" s="35"/>
      <c r="DJQ349" s="35"/>
      <c r="DJR349" s="35"/>
      <c r="DJS349" s="35"/>
      <c r="DJT349" s="35"/>
      <c r="DJU349" s="35"/>
      <c r="DJV349" s="35"/>
      <c r="DJW349" s="35"/>
      <c r="DJX349" s="35"/>
      <c r="DJY349" s="35"/>
      <c r="DJZ349" s="35"/>
      <c r="DKA349" s="35"/>
      <c r="DKB349" s="35"/>
      <c r="DKC349" s="35"/>
      <c r="DKD349" s="35"/>
      <c r="DKE349" s="35"/>
      <c r="DKF349" s="35"/>
      <c r="DKG349" s="35"/>
      <c r="DKH349" s="35"/>
      <c r="DKI349" s="35"/>
      <c r="DKJ349" s="35"/>
      <c r="DKK349" s="35"/>
      <c r="DKL349" s="35"/>
      <c r="DKM349" s="35"/>
      <c r="DKN349" s="35"/>
      <c r="DKO349" s="35"/>
      <c r="DKP349" s="35"/>
      <c r="DKQ349" s="35"/>
      <c r="DKR349" s="35"/>
      <c r="DKS349" s="35"/>
      <c r="DKT349" s="35"/>
      <c r="DKU349" s="35"/>
      <c r="DKV349" s="35"/>
      <c r="DKW349" s="35"/>
      <c r="DKX349" s="35"/>
      <c r="DKY349" s="35"/>
      <c r="DKZ349" s="35"/>
      <c r="DLA349" s="35"/>
      <c r="DLB349" s="35"/>
      <c r="DLC349" s="35"/>
      <c r="DLD349" s="35"/>
      <c r="DLE349" s="35"/>
      <c r="DLF349" s="35"/>
      <c r="DLG349" s="35"/>
      <c r="DLH349" s="35"/>
      <c r="DLI349" s="35"/>
      <c r="DLJ349" s="35"/>
      <c r="DLK349" s="35"/>
      <c r="DLL349" s="35"/>
      <c r="DLM349" s="35"/>
      <c r="DLN349" s="35"/>
      <c r="DLO349" s="35"/>
      <c r="DLP349" s="35"/>
      <c r="DLQ349" s="35"/>
      <c r="DLR349" s="35"/>
      <c r="DLS349" s="35"/>
      <c r="DLT349" s="35"/>
      <c r="DLU349" s="35"/>
      <c r="DLV349" s="35"/>
      <c r="DLW349" s="35"/>
      <c r="DLX349" s="35"/>
      <c r="DLY349" s="35"/>
      <c r="DLZ349" s="35"/>
      <c r="DMA349" s="35"/>
      <c r="DMB349" s="35"/>
      <c r="DMC349" s="35"/>
      <c r="DMD349" s="35"/>
      <c r="DME349" s="35"/>
      <c r="DMF349" s="35"/>
      <c r="DMG349" s="35"/>
      <c r="DMH349" s="35"/>
      <c r="DMI349" s="35"/>
      <c r="DMJ349" s="35"/>
      <c r="DMK349" s="35"/>
      <c r="DML349" s="35"/>
      <c r="DMM349" s="35"/>
      <c r="DMN349" s="35"/>
      <c r="DMO349" s="35"/>
      <c r="DMP349" s="35"/>
      <c r="DMQ349" s="35"/>
      <c r="DMR349" s="35"/>
      <c r="DMS349" s="35"/>
      <c r="DMT349" s="35"/>
      <c r="DMU349" s="35"/>
      <c r="DMV349" s="35"/>
      <c r="DMW349" s="35"/>
      <c r="DMX349" s="35"/>
      <c r="DMY349" s="35"/>
      <c r="DMZ349" s="35"/>
      <c r="DNA349" s="35"/>
      <c r="DNB349" s="35"/>
      <c r="DNC349" s="35"/>
      <c r="DND349" s="35"/>
      <c r="DNE349" s="35"/>
      <c r="DNF349" s="35"/>
      <c r="DNG349" s="35"/>
      <c r="DNH349" s="35"/>
      <c r="DNI349" s="35"/>
      <c r="DNJ349" s="35"/>
      <c r="DNK349" s="35"/>
      <c r="DNL349" s="35"/>
      <c r="DNM349" s="35"/>
      <c r="DNN349" s="35"/>
      <c r="DNO349" s="35"/>
      <c r="DNP349" s="35"/>
      <c r="DNQ349" s="35"/>
      <c r="DNR349" s="35"/>
      <c r="DNS349" s="35"/>
      <c r="DNT349" s="35"/>
      <c r="DNU349" s="35"/>
      <c r="DNV349" s="35"/>
      <c r="DNW349" s="35"/>
      <c r="DNX349" s="35"/>
      <c r="DNY349" s="35"/>
      <c r="DNZ349" s="35"/>
      <c r="DOA349" s="35"/>
      <c r="DOB349" s="35"/>
      <c r="DOC349" s="35"/>
      <c r="DOD349" s="35"/>
      <c r="DOE349" s="35"/>
      <c r="DOF349" s="35"/>
      <c r="DOG349" s="35"/>
      <c r="DOH349" s="35"/>
      <c r="DOI349" s="35"/>
      <c r="DOJ349" s="35"/>
      <c r="DOK349" s="35"/>
      <c r="DOL349" s="35"/>
      <c r="DOM349" s="35"/>
      <c r="DON349" s="35"/>
      <c r="DOO349" s="35"/>
      <c r="DOP349" s="35"/>
      <c r="DOQ349" s="35"/>
      <c r="DOR349" s="35"/>
      <c r="DOS349" s="35"/>
      <c r="DOT349" s="35"/>
      <c r="DOU349" s="35"/>
      <c r="DOV349" s="35"/>
      <c r="DOW349" s="35"/>
      <c r="DOX349" s="35"/>
      <c r="DOY349" s="35"/>
      <c r="DOZ349" s="35"/>
      <c r="DPA349" s="35"/>
      <c r="DPB349" s="35"/>
      <c r="DPC349" s="35"/>
      <c r="DPD349" s="35"/>
      <c r="DPE349" s="35"/>
      <c r="DPF349" s="35"/>
      <c r="DPG349" s="35"/>
      <c r="DPH349" s="35"/>
      <c r="DPI349" s="35"/>
      <c r="DPJ349" s="35"/>
      <c r="DPK349" s="35"/>
      <c r="DPL349" s="35"/>
      <c r="DPM349" s="35"/>
      <c r="DPN349" s="35"/>
      <c r="DPO349" s="35"/>
      <c r="DPP349" s="35"/>
      <c r="DPQ349" s="35"/>
      <c r="DPR349" s="35"/>
      <c r="DPS349" s="35"/>
      <c r="DPT349" s="35"/>
      <c r="DPU349" s="35"/>
      <c r="DPV349" s="35"/>
      <c r="DPW349" s="35"/>
      <c r="DPX349" s="35"/>
      <c r="DPY349" s="35"/>
      <c r="DPZ349" s="35"/>
      <c r="DQA349" s="35"/>
      <c r="DQB349" s="35"/>
      <c r="DQC349" s="35"/>
      <c r="DQD349" s="35"/>
      <c r="DQE349" s="35"/>
      <c r="DQF349" s="35"/>
      <c r="DQG349" s="35"/>
      <c r="DQH349" s="35"/>
      <c r="DQI349" s="35"/>
      <c r="DQJ349" s="35"/>
      <c r="DQK349" s="35"/>
      <c r="DQL349" s="35"/>
      <c r="DQM349" s="35"/>
      <c r="DQN349" s="35"/>
      <c r="DQO349" s="35"/>
      <c r="DQP349" s="35"/>
      <c r="DQQ349" s="35"/>
      <c r="DQR349" s="35"/>
      <c r="DQS349" s="35"/>
      <c r="DQT349" s="35"/>
      <c r="DQU349" s="35"/>
      <c r="DQV349" s="35"/>
      <c r="DQW349" s="35"/>
      <c r="DQX349" s="35"/>
      <c r="DQY349" s="35"/>
      <c r="DQZ349" s="35"/>
      <c r="DRA349" s="35"/>
      <c r="DRB349" s="35"/>
      <c r="DRC349" s="35"/>
      <c r="DRD349" s="35"/>
      <c r="DRE349" s="35"/>
      <c r="DRF349" s="35"/>
      <c r="DRG349" s="35"/>
      <c r="DRH349" s="35"/>
      <c r="DRI349" s="35"/>
      <c r="DRJ349" s="35"/>
      <c r="DRK349" s="35"/>
      <c r="DRL349" s="35"/>
      <c r="DRM349" s="35"/>
      <c r="DRN349" s="35"/>
      <c r="DRO349" s="35"/>
      <c r="DRP349" s="35"/>
      <c r="DRQ349" s="35"/>
      <c r="DRR349" s="35"/>
      <c r="DRS349" s="35"/>
      <c r="DRT349" s="35"/>
      <c r="DRU349" s="35"/>
      <c r="DRV349" s="35"/>
      <c r="DRW349" s="35"/>
      <c r="DRX349" s="35"/>
      <c r="DRY349" s="35"/>
      <c r="DRZ349" s="35"/>
      <c r="DSA349" s="35"/>
      <c r="DSB349" s="35"/>
      <c r="DSC349" s="35"/>
      <c r="DSD349" s="35"/>
      <c r="DSE349" s="35"/>
      <c r="DSF349" s="35"/>
      <c r="DSG349" s="35"/>
      <c r="DSH349" s="35"/>
      <c r="DSI349" s="35"/>
      <c r="DSJ349" s="35"/>
      <c r="DSK349" s="35"/>
      <c r="DSL349" s="35"/>
      <c r="DSM349" s="35"/>
      <c r="DSN349" s="35"/>
      <c r="DSO349" s="35"/>
      <c r="DSP349" s="35"/>
      <c r="DSQ349" s="35"/>
      <c r="DSR349" s="35"/>
      <c r="DSS349" s="35"/>
      <c r="DST349" s="35"/>
      <c r="DSU349" s="35"/>
      <c r="DSV349" s="35"/>
      <c r="DSW349" s="35"/>
      <c r="DSX349" s="35"/>
      <c r="DSY349" s="35"/>
      <c r="DSZ349" s="35"/>
      <c r="DTA349" s="35"/>
      <c r="DTB349" s="35"/>
      <c r="DTC349" s="35"/>
      <c r="DTD349" s="35"/>
      <c r="DTE349" s="35"/>
      <c r="DTF349" s="35"/>
      <c r="DTG349" s="35"/>
      <c r="DTH349" s="35"/>
      <c r="DTI349" s="35"/>
      <c r="DTJ349" s="35"/>
      <c r="DTK349" s="35"/>
      <c r="DTL349" s="35"/>
      <c r="DTM349" s="35"/>
      <c r="DTN349" s="35"/>
      <c r="DTO349" s="35"/>
      <c r="DTP349" s="35"/>
      <c r="DTQ349" s="35"/>
      <c r="DTR349" s="35"/>
      <c r="DTS349" s="35"/>
      <c r="DTT349" s="35"/>
      <c r="DTU349" s="35"/>
      <c r="DTV349" s="35"/>
      <c r="DTW349" s="35"/>
      <c r="DTX349" s="35"/>
      <c r="DTY349" s="35"/>
      <c r="DTZ349" s="35"/>
      <c r="DUA349" s="35"/>
      <c r="DUB349" s="35"/>
      <c r="DUC349" s="35"/>
      <c r="DUD349" s="35"/>
      <c r="DUE349" s="35"/>
      <c r="DUF349" s="35"/>
      <c r="DUG349" s="35"/>
      <c r="DUH349" s="35"/>
      <c r="DUI349" s="35"/>
      <c r="DUJ349" s="35"/>
      <c r="DUK349" s="35"/>
      <c r="DUL349" s="35"/>
      <c r="DUM349" s="35"/>
      <c r="DUN349" s="35"/>
      <c r="DUO349" s="35"/>
      <c r="DUP349" s="35"/>
      <c r="DUQ349" s="35"/>
      <c r="DUR349" s="35"/>
      <c r="DUS349" s="35"/>
      <c r="DUT349" s="35"/>
      <c r="DUU349" s="35"/>
      <c r="DUV349" s="35"/>
      <c r="DUW349" s="35"/>
      <c r="DUX349" s="35"/>
      <c r="DUY349" s="35"/>
      <c r="DUZ349" s="35"/>
      <c r="DVA349" s="35"/>
      <c r="DVB349" s="35"/>
      <c r="DVC349" s="35"/>
      <c r="DVD349" s="35"/>
      <c r="DVE349" s="35"/>
      <c r="DVF349" s="35"/>
      <c r="DVG349" s="35"/>
      <c r="DVH349" s="35"/>
      <c r="DVI349" s="35"/>
      <c r="DVJ349" s="35"/>
      <c r="DVK349" s="35"/>
      <c r="DVL349" s="35"/>
      <c r="DVM349" s="35"/>
      <c r="DVN349" s="35"/>
      <c r="DVO349" s="35"/>
      <c r="DVP349" s="35"/>
      <c r="DVQ349" s="35"/>
      <c r="DVR349" s="35"/>
      <c r="DVS349" s="35"/>
      <c r="DVT349" s="35"/>
      <c r="DVU349" s="35"/>
      <c r="DVV349" s="35"/>
      <c r="DVW349" s="35"/>
      <c r="DVX349" s="35"/>
      <c r="DVY349" s="35"/>
      <c r="DVZ349" s="35"/>
      <c r="DWA349" s="35"/>
      <c r="DWB349" s="35"/>
      <c r="DWC349" s="35"/>
      <c r="DWD349" s="35"/>
      <c r="DWE349" s="35"/>
      <c r="DWF349" s="35"/>
      <c r="DWG349" s="35"/>
      <c r="DWH349" s="35"/>
      <c r="DWI349" s="35"/>
      <c r="DWJ349" s="35"/>
      <c r="DWK349" s="35"/>
      <c r="DWL349" s="35"/>
      <c r="DWM349" s="35"/>
      <c r="DWN349" s="35"/>
      <c r="DWO349" s="35"/>
      <c r="DWP349" s="35"/>
      <c r="DWQ349" s="35"/>
      <c r="DWR349" s="35"/>
      <c r="DWS349" s="35"/>
      <c r="DWT349" s="35"/>
      <c r="DWU349" s="35"/>
      <c r="DWV349" s="35"/>
      <c r="DWW349" s="35"/>
      <c r="DWX349" s="35"/>
      <c r="DWY349" s="35"/>
      <c r="DWZ349" s="35"/>
      <c r="DXA349" s="35"/>
      <c r="DXB349" s="35"/>
      <c r="DXC349" s="35"/>
      <c r="DXD349" s="35"/>
      <c r="DXE349" s="35"/>
      <c r="DXF349" s="35"/>
      <c r="DXG349" s="35"/>
      <c r="DXH349" s="35"/>
      <c r="DXI349" s="35"/>
      <c r="DXJ349" s="35"/>
      <c r="DXK349" s="35"/>
      <c r="DXL349" s="35"/>
      <c r="DXM349" s="35"/>
      <c r="DXN349" s="35"/>
      <c r="DXO349" s="35"/>
      <c r="DXP349" s="35"/>
      <c r="DXQ349" s="35"/>
      <c r="DXR349" s="35"/>
      <c r="DXS349" s="35"/>
      <c r="DXT349" s="35"/>
      <c r="DXU349" s="35"/>
      <c r="DXV349" s="35"/>
      <c r="DXW349" s="35"/>
      <c r="DXX349" s="35"/>
      <c r="DXY349" s="35"/>
      <c r="DXZ349" s="35"/>
      <c r="DYA349" s="35"/>
      <c r="DYB349" s="35"/>
      <c r="DYC349" s="35"/>
      <c r="DYD349" s="35"/>
      <c r="DYE349" s="35"/>
      <c r="DYF349" s="35"/>
      <c r="DYG349" s="35"/>
      <c r="DYH349" s="35"/>
      <c r="DYI349" s="35"/>
      <c r="DYJ349" s="35"/>
      <c r="DYK349" s="35"/>
      <c r="DYL349" s="35"/>
      <c r="DYM349" s="35"/>
      <c r="DYN349" s="35"/>
      <c r="DYO349" s="35"/>
      <c r="DYP349" s="35"/>
      <c r="DYQ349" s="35"/>
      <c r="DYR349" s="35"/>
      <c r="DYS349" s="35"/>
      <c r="DYT349" s="35"/>
      <c r="DYU349" s="35"/>
      <c r="DYV349" s="35"/>
      <c r="DYW349" s="35"/>
      <c r="DYX349" s="35"/>
      <c r="DYY349" s="35"/>
      <c r="DYZ349" s="35"/>
      <c r="DZA349" s="35"/>
      <c r="DZB349" s="35"/>
      <c r="DZC349" s="35"/>
      <c r="DZD349" s="35"/>
      <c r="DZE349" s="35"/>
      <c r="DZF349" s="35"/>
      <c r="DZG349" s="35"/>
      <c r="DZH349" s="35"/>
      <c r="DZI349" s="35"/>
      <c r="DZJ349" s="35"/>
      <c r="DZK349" s="35"/>
      <c r="DZL349" s="35"/>
      <c r="DZM349" s="35"/>
      <c r="DZN349" s="35"/>
      <c r="DZO349" s="35"/>
      <c r="DZP349" s="35"/>
      <c r="DZQ349" s="35"/>
      <c r="DZR349" s="35"/>
      <c r="DZS349" s="35"/>
      <c r="DZT349" s="35"/>
      <c r="DZU349" s="35"/>
      <c r="DZV349" s="35"/>
      <c r="DZW349" s="35"/>
      <c r="DZX349" s="35"/>
      <c r="DZY349" s="35"/>
      <c r="DZZ349" s="35"/>
      <c r="EAA349" s="35"/>
      <c r="EAB349" s="35"/>
      <c r="EAC349" s="35"/>
      <c r="EAD349" s="35"/>
      <c r="EAE349" s="35"/>
      <c r="EAF349" s="35"/>
      <c r="EAG349" s="35"/>
      <c r="EAH349" s="35"/>
      <c r="EAI349" s="35"/>
      <c r="EAJ349" s="35"/>
      <c r="EAK349" s="35"/>
      <c r="EAL349" s="35"/>
      <c r="EAM349" s="35"/>
      <c r="EAN349" s="35"/>
      <c r="EAO349" s="35"/>
      <c r="EAP349" s="35"/>
      <c r="EAQ349" s="35"/>
      <c r="EAR349" s="35"/>
      <c r="EAS349" s="35"/>
      <c r="EAT349" s="35"/>
      <c r="EAU349" s="35"/>
      <c r="EAV349" s="35"/>
      <c r="EAW349" s="35"/>
      <c r="EAX349" s="35"/>
      <c r="EAY349" s="35"/>
      <c r="EAZ349" s="35"/>
      <c r="EBA349" s="35"/>
      <c r="EBB349" s="35"/>
      <c r="EBC349" s="35"/>
      <c r="EBD349" s="35"/>
      <c r="EBE349" s="35"/>
      <c r="EBF349" s="35"/>
      <c r="EBG349" s="35"/>
      <c r="EBH349" s="35"/>
      <c r="EBI349" s="35"/>
      <c r="EBJ349" s="35"/>
      <c r="EBK349" s="35"/>
      <c r="EBL349" s="35"/>
      <c r="EBM349" s="35"/>
      <c r="EBN349" s="35"/>
      <c r="EBO349" s="35"/>
      <c r="EBP349" s="35"/>
      <c r="EBQ349" s="35"/>
      <c r="EBR349" s="35"/>
      <c r="EBS349" s="35"/>
      <c r="EBT349" s="35"/>
      <c r="EBU349" s="35"/>
      <c r="EBV349" s="35"/>
      <c r="EBW349" s="35"/>
      <c r="EBX349" s="35"/>
      <c r="EBY349" s="35"/>
      <c r="EBZ349" s="35"/>
      <c r="ECA349" s="35"/>
      <c r="ECB349" s="35"/>
      <c r="ECC349" s="35"/>
      <c r="ECD349" s="35"/>
      <c r="ECE349" s="35"/>
      <c r="ECF349" s="35"/>
      <c r="ECG349" s="35"/>
      <c r="ECH349" s="35"/>
      <c r="ECI349" s="35"/>
      <c r="ECJ349" s="35"/>
      <c r="ECK349" s="35"/>
      <c r="ECL349" s="35"/>
      <c r="ECM349" s="35"/>
      <c r="ECN349" s="35"/>
      <c r="ECO349" s="35"/>
      <c r="ECP349" s="35"/>
      <c r="ECQ349" s="35"/>
      <c r="ECR349" s="35"/>
      <c r="ECS349" s="35"/>
      <c r="ECT349" s="35"/>
      <c r="ECU349" s="35"/>
      <c r="ECV349" s="35"/>
      <c r="ECW349" s="35"/>
      <c r="ECX349" s="35"/>
      <c r="ECY349" s="35"/>
      <c r="ECZ349" s="35"/>
      <c r="EDA349" s="35"/>
      <c r="EDB349" s="35"/>
      <c r="EDC349" s="35"/>
      <c r="EDD349" s="35"/>
      <c r="EDE349" s="35"/>
      <c r="EDF349" s="35"/>
      <c r="EDG349" s="35"/>
      <c r="EDH349" s="35"/>
      <c r="EDI349" s="35"/>
      <c r="EDJ349" s="35"/>
      <c r="EDK349" s="35"/>
      <c r="EDL349" s="35"/>
      <c r="EDM349" s="35"/>
      <c r="EDN349" s="35"/>
      <c r="EDO349" s="35"/>
      <c r="EDP349" s="35"/>
      <c r="EDQ349" s="35"/>
      <c r="EDR349" s="35"/>
      <c r="EDS349" s="35"/>
      <c r="EDT349" s="35"/>
      <c r="EDU349" s="35"/>
      <c r="EDV349" s="35"/>
      <c r="EDW349" s="35"/>
      <c r="EDX349" s="35"/>
      <c r="EDY349" s="35"/>
      <c r="EDZ349" s="35"/>
      <c r="EEA349" s="35"/>
      <c r="EEB349" s="35"/>
      <c r="EEC349" s="35"/>
      <c r="EED349" s="35"/>
      <c r="EEE349" s="35"/>
      <c r="EEF349" s="35"/>
      <c r="EEG349" s="35"/>
      <c r="EEH349" s="35"/>
      <c r="EEI349" s="35"/>
      <c r="EEJ349" s="35"/>
      <c r="EEK349" s="35"/>
      <c r="EEL349" s="35"/>
      <c r="EEM349" s="35"/>
      <c r="EEN349" s="35"/>
      <c r="EEO349" s="35"/>
      <c r="EEP349" s="35"/>
      <c r="EEQ349" s="35"/>
      <c r="EER349" s="35"/>
      <c r="EES349" s="35"/>
      <c r="EET349" s="35"/>
      <c r="EEU349" s="35"/>
      <c r="EEV349" s="35"/>
      <c r="EEW349" s="35"/>
      <c r="EEX349" s="35"/>
      <c r="EEY349" s="35"/>
      <c r="EEZ349" s="35"/>
      <c r="EFA349" s="35"/>
      <c r="EFB349" s="35"/>
      <c r="EFC349" s="35"/>
      <c r="EFD349" s="35"/>
      <c r="EFE349" s="35"/>
      <c r="EFF349" s="35"/>
      <c r="EFG349" s="35"/>
      <c r="EFH349" s="35"/>
      <c r="EFI349" s="35"/>
      <c r="EFJ349" s="35"/>
      <c r="EFK349" s="35"/>
      <c r="EFL349" s="35"/>
      <c r="EFM349" s="35"/>
      <c r="EFN349" s="35"/>
      <c r="EFO349" s="35"/>
      <c r="EFP349" s="35"/>
      <c r="EFQ349" s="35"/>
      <c r="EFR349" s="35"/>
      <c r="EFS349" s="35"/>
      <c r="EFT349" s="35"/>
      <c r="EFU349" s="35"/>
      <c r="EFV349" s="35"/>
      <c r="EFW349" s="35"/>
      <c r="EFX349" s="35"/>
      <c r="EFY349" s="35"/>
      <c r="EFZ349" s="35"/>
      <c r="EGA349" s="35"/>
      <c r="EGB349" s="35"/>
      <c r="EGC349" s="35"/>
      <c r="EGD349" s="35"/>
      <c r="EGE349" s="35"/>
      <c r="EGF349" s="35"/>
      <c r="EGG349" s="35"/>
      <c r="EGH349" s="35"/>
      <c r="EGI349" s="35"/>
      <c r="EGJ349" s="35"/>
      <c r="EGK349" s="35"/>
      <c r="EGL349" s="35"/>
      <c r="EGM349" s="35"/>
      <c r="EGN349" s="35"/>
      <c r="EGO349" s="35"/>
      <c r="EGP349" s="35"/>
      <c r="EGQ349" s="35"/>
      <c r="EGR349" s="35"/>
      <c r="EGS349" s="35"/>
      <c r="EGT349" s="35"/>
      <c r="EGU349" s="35"/>
      <c r="EGV349" s="35"/>
      <c r="EGW349" s="35"/>
      <c r="EGX349" s="35"/>
      <c r="EGY349" s="35"/>
      <c r="EGZ349" s="35"/>
      <c r="EHA349" s="35"/>
      <c r="EHB349" s="35"/>
      <c r="EHC349" s="35"/>
      <c r="EHD349" s="35"/>
      <c r="EHE349" s="35"/>
      <c r="EHF349" s="35"/>
      <c r="EHG349" s="35"/>
      <c r="EHH349" s="35"/>
      <c r="EHI349" s="35"/>
      <c r="EHJ349" s="35"/>
      <c r="EHK349" s="35"/>
      <c r="EHL349" s="35"/>
      <c r="EHM349" s="35"/>
      <c r="EHN349" s="35"/>
      <c r="EHO349" s="35"/>
      <c r="EHP349" s="35"/>
      <c r="EHQ349" s="35"/>
      <c r="EHR349" s="35"/>
      <c r="EHS349" s="35"/>
      <c r="EHT349" s="35"/>
      <c r="EHU349" s="35"/>
      <c r="EHV349" s="35"/>
      <c r="EHW349" s="35"/>
      <c r="EHX349" s="35"/>
      <c r="EHY349" s="35"/>
      <c r="EHZ349" s="35"/>
      <c r="EIA349" s="35"/>
      <c r="EIB349" s="35"/>
      <c r="EIC349" s="35"/>
      <c r="EID349" s="35"/>
      <c r="EIE349" s="35"/>
      <c r="EIF349" s="35"/>
      <c r="EIG349" s="35"/>
      <c r="EIH349" s="35"/>
      <c r="EII349" s="35"/>
      <c r="EIJ349" s="35"/>
      <c r="EIK349" s="35"/>
      <c r="EIL349" s="35"/>
      <c r="EIM349" s="35"/>
      <c r="EIN349" s="35"/>
      <c r="EIO349" s="35"/>
      <c r="EIP349" s="35"/>
      <c r="EIQ349" s="35"/>
      <c r="EIR349" s="35"/>
      <c r="EIS349" s="35"/>
      <c r="EIT349" s="35"/>
      <c r="EIU349" s="35"/>
      <c r="EIV349" s="35"/>
      <c r="EIW349" s="35"/>
      <c r="EIX349" s="35"/>
      <c r="EIY349" s="35"/>
      <c r="EIZ349" s="35"/>
      <c r="EJA349" s="35"/>
      <c r="EJB349" s="35"/>
      <c r="EJC349" s="35"/>
      <c r="EJD349" s="35"/>
      <c r="EJE349" s="35"/>
      <c r="EJF349" s="35"/>
      <c r="EJG349" s="35"/>
      <c r="EJH349" s="35"/>
      <c r="EJI349" s="35"/>
      <c r="EJJ349" s="35"/>
      <c r="EJK349" s="35"/>
      <c r="EJL349" s="35"/>
      <c r="EJM349" s="35"/>
      <c r="EJN349" s="35"/>
      <c r="EJO349" s="35"/>
      <c r="EJP349" s="35"/>
      <c r="EJQ349" s="35"/>
      <c r="EJR349" s="35"/>
      <c r="EJS349" s="35"/>
      <c r="EJT349" s="35"/>
      <c r="EJU349" s="35"/>
      <c r="EJV349" s="35"/>
      <c r="EJW349" s="35"/>
      <c r="EJX349" s="35"/>
      <c r="EJY349" s="35"/>
      <c r="EJZ349" s="35"/>
      <c r="EKA349" s="35"/>
      <c r="EKB349" s="35"/>
      <c r="EKC349" s="35"/>
      <c r="EKD349" s="35"/>
      <c r="EKE349" s="35"/>
      <c r="EKF349" s="35"/>
      <c r="EKG349" s="35"/>
      <c r="EKH349" s="35"/>
      <c r="EKI349" s="35"/>
      <c r="EKJ349" s="35"/>
      <c r="EKK349" s="35"/>
      <c r="EKL349" s="35"/>
      <c r="EKM349" s="35"/>
      <c r="EKN349" s="35"/>
      <c r="EKO349" s="35"/>
      <c r="EKP349" s="35"/>
      <c r="EKQ349" s="35"/>
      <c r="EKR349" s="35"/>
      <c r="EKS349" s="35"/>
      <c r="EKT349" s="35"/>
      <c r="EKU349" s="35"/>
      <c r="EKV349" s="35"/>
      <c r="EKW349" s="35"/>
      <c r="EKX349" s="35"/>
      <c r="EKY349" s="35"/>
      <c r="EKZ349" s="35"/>
      <c r="ELA349" s="35"/>
      <c r="ELB349" s="35"/>
      <c r="ELC349" s="35"/>
      <c r="ELD349" s="35"/>
      <c r="ELE349" s="35"/>
      <c r="ELF349" s="35"/>
      <c r="ELG349" s="35"/>
      <c r="ELH349" s="35"/>
      <c r="ELI349" s="35"/>
      <c r="ELJ349" s="35"/>
      <c r="ELK349" s="35"/>
      <c r="ELL349" s="35"/>
      <c r="ELM349" s="35"/>
      <c r="ELN349" s="35"/>
      <c r="ELO349" s="35"/>
      <c r="ELP349" s="35"/>
      <c r="ELQ349" s="35"/>
      <c r="ELR349" s="35"/>
      <c r="ELS349" s="35"/>
      <c r="ELT349" s="35"/>
      <c r="ELU349" s="35"/>
      <c r="ELV349" s="35"/>
      <c r="ELW349" s="35"/>
      <c r="ELX349" s="35"/>
      <c r="ELY349" s="35"/>
      <c r="ELZ349" s="35"/>
      <c r="EMA349" s="35"/>
      <c r="EMB349" s="35"/>
      <c r="EMC349" s="35"/>
      <c r="EMD349" s="35"/>
      <c r="EME349" s="35"/>
      <c r="EMF349" s="35"/>
      <c r="EMG349" s="35"/>
      <c r="EMH349" s="35"/>
      <c r="EMI349" s="35"/>
      <c r="EMJ349" s="35"/>
      <c r="EMK349" s="35"/>
      <c r="EML349" s="35"/>
      <c r="EMM349" s="35"/>
      <c r="EMN349" s="35"/>
      <c r="EMO349" s="35"/>
      <c r="EMP349" s="35"/>
      <c r="EMQ349" s="35"/>
      <c r="EMR349" s="35"/>
      <c r="EMS349" s="35"/>
      <c r="EMT349" s="35"/>
      <c r="EMU349" s="35"/>
      <c r="EMV349" s="35"/>
      <c r="EMW349" s="35"/>
      <c r="EMX349" s="35"/>
      <c r="EMY349" s="35"/>
      <c r="EMZ349" s="35"/>
      <c r="ENA349" s="35"/>
      <c r="ENB349" s="35"/>
      <c r="ENC349" s="35"/>
      <c r="END349" s="35"/>
      <c r="ENE349" s="35"/>
      <c r="ENF349" s="35"/>
      <c r="ENG349" s="35"/>
      <c r="ENH349" s="35"/>
      <c r="ENI349" s="35"/>
      <c r="ENJ349" s="35"/>
      <c r="ENK349" s="35"/>
      <c r="ENL349" s="35"/>
      <c r="ENM349" s="35"/>
      <c r="ENN349" s="35"/>
      <c r="ENO349" s="35"/>
      <c r="ENP349" s="35"/>
      <c r="ENQ349" s="35"/>
      <c r="ENR349" s="35"/>
      <c r="ENS349" s="35"/>
      <c r="ENT349" s="35"/>
      <c r="ENU349" s="35"/>
      <c r="ENV349" s="35"/>
      <c r="ENW349" s="35"/>
      <c r="ENX349" s="35"/>
      <c r="ENY349" s="35"/>
      <c r="ENZ349" s="35"/>
      <c r="EOA349" s="35"/>
      <c r="EOB349" s="35"/>
      <c r="EOC349" s="35"/>
      <c r="EOD349" s="35"/>
      <c r="EOE349" s="35"/>
      <c r="EOF349" s="35"/>
      <c r="EOG349" s="35"/>
      <c r="EOH349" s="35"/>
      <c r="EOI349" s="35"/>
      <c r="EOJ349" s="35"/>
      <c r="EOK349" s="35"/>
      <c r="EOL349" s="35"/>
      <c r="EOM349" s="35"/>
      <c r="EON349" s="35"/>
      <c r="EOO349" s="35"/>
      <c r="EOP349" s="35"/>
      <c r="EOQ349" s="35"/>
      <c r="EOR349" s="35"/>
      <c r="EOS349" s="35"/>
      <c r="EOT349" s="35"/>
      <c r="EOU349" s="35"/>
      <c r="EOV349" s="35"/>
      <c r="EOW349" s="35"/>
      <c r="EOX349" s="35"/>
      <c r="EOY349" s="35"/>
      <c r="EOZ349" s="35"/>
      <c r="EPA349" s="35"/>
      <c r="EPB349" s="35"/>
      <c r="EPC349" s="35"/>
      <c r="EPD349" s="35"/>
      <c r="EPE349" s="35"/>
      <c r="EPF349" s="35"/>
      <c r="EPG349" s="35"/>
      <c r="EPH349" s="35"/>
      <c r="EPI349" s="35"/>
      <c r="EPJ349" s="35"/>
      <c r="EPK349" s="35"/>
      <c r="EPL349" s="35"/>
      <c r="EPM349" s="35"/>
      <c r="EPN349" s="35"/>
      <c r="EPO349" s="35"/>
      <c r="EPP349" s="35"/>
      <c r="EPQ349" s="35"/>
      <c r="EPR349" s="35"/>
      <c r="EPS349" s="35"/>
      <c r="EPT349" s="35"/>
      <c r="EPU349" s="35"/>
      <c r="EPV349" s="35"/>
      <c r="EPW349" s="35"/>
      <c r="EPX349" s="35"/>
      <c r="EPY349" s="35"/>
      <c r="EPZ349" s="35"/>
      <c r="EQA349" s="35"/>
      <c r="EQB349" s="35"/>
      <c r="EQC349" s="35"/>
      <c r="EQD349" s="35"/>
      <c r="EQE349" s="35"/>
      <c r="EQF349" s="35"/>
      <c r="EQG349" s="35"/>
      <c r="EQH349" s="35"/>
      <c r="EQI349" s="35"/>
      <c r="EQJ349" s="35"/>
      <c r="EQK349" s="35"/>
      <c r="EQL349" s="35"/>
      <c r="EQM349" s="35"/>
      <c r="EQN349" s="35"/>
      <c r="EQO349" s="35"/>
      <c r="EQP349" s="35"/>
      <c r="EQQ349" s="35"/>
      <c r="EQR349" s="35"/>
      <c r="EQS349" s="35"/>
      <c r="EQT349" s="35"/>
      <c r="EQU349" s="35"/>
      <c r="EQV349" s="35"/>
      <c r="EQW349" s="35"/>
      <c r="EQX349" s="35"/>
      <c r="EQY349" s="35"/>
      <c r="EQZ349" s="35"/>
      <c r="ERA349" s="35"/>
      <c r="ERB349" s="35"/>
      <c r="ERC349" s="35"/>
      <c r="ERD349" s="35"/>
      <c r="ERE349" s="35"/>
      <c r="ERF349" s="35"/>
      <c r="ERG349" s="35"/>
      <c r="ERH349" s="35"/>
      <c r="ERI349" s="35"/>
      <c r="ERJ349" s="35"/>
      <c r="ERK349" s="35"/>
      <c r="ERL349" s="35"/>
      <c r="ERM349" s="35"/>
      <c r="ERN349" s="35"/>
      <c r="ERO349" s="35"/>
      <c r="ERP349" s="35"/>
      <c r="ERQ349" s="35"/>
      <c r="ERR349" s="35"/>
      <c r="ERS349" s="35"/>
      <c r="ERT349" s="35"/>
      <c r="ERU349" s="35"/>
      <c r="ERV349" s="35"/>
      <c r="ERW349" s="35"/>
      <c r="ERX349" s="35"/>
      <c r="ERY349" s="35"/>
      <c r="ERZ349" s="35"/>
      <c r="ESA349" s="35"/>
      <c r="ESB349" s="35"/>
      <c r="ESC349" s="35"/>
      <c r="ESD349" s="35"/>
      <c r="ESE349" s="35"/>
      <c r="ESF349" s="35"/>
      <c r="ESG349" s="35"/>
      <c r="ESH349" s="35"/>
      <c r="ESI349" s="35"/>
      <c r="ESJ349" s="35"/>
      <c r="ESK349" s="35"/>
      <c r="ESL349" s="35"/>
      <c r="ESM349" s="35"/>
      <c r="ESN349" s="35"/>
      <c r="ESO349" s="35"/>
      <c r="ESP349" s="35"/>
      <c r="ESQ349" s="35"/>
      <c r="ESR349" s="35"/>
      <c r="ESS349" s="35"/>
      <c r="EST349" s="35"/>
      <c r="ESU349" s="35"/>
      <c r="ESV349" s="35"/>
      <c r="ESW349" s="35"/>
      <c r="ESX349" s="35"/>
      <c r="ESY349" s="35"/>
      <c r="ESZ349" s="35"/>
      <c r="ETA349" s="35"/>
      <c r="ETB349" s="35"/>
      <c r="ETC349" s="35"/>
      <c r="ETD349" s="35"/>
      <c r="ETE349" s="35"/>
      <c r="ETF349" s="35"/>
      <c r="ETG349" s="35"/>
      <c r="ETH349" s="35"/>
      <c r="ETI349" s="35"/>
      <c r="ETJ349" s="35"/>
      <c r="ETK349" s="35"/>
      <c r="ETL349" s="35"/>
      <c r="ETM349" s="35"/>
      <c r="ETN349" s="35"/>
      <c r="ETO349" s="35"/>
      <c r="ETP349" s="35"/>
      <c r="ETQ349" s="35"/>
      <c r="ETR349" s="35"/>
      <c r="ETS349" s="35"/>
      <c r="ETT349" s="35"/>
      <c r="ETU349" s="35"/>
      <c r="ETV349" s="35"/>
      <c r="ETW349" s="35"/>
      <c r="ETX349" s="35"/>
      <c r="ETY349" s="35"/>
      <c r="ETZ349" s="35"/>
      <c r="EUA349" s="35"/>
      <c r="EUB349" s="35"/>
      <c r="EUC349" s="35"/>
      <c r="EUD349" s="35"/>
      <c r="EUE349" s="35"/>
      <c r="EUF349" s="35"/>
      <c r="EUG349" s="35"/>
      <c r="EUH349" s="35"/>
      <c r="EUI349" s="35"/>
      <c r="EUJ349" s="35"/>
      <c r="EUK349" s="35"/>
      <c r="EUL349" s="35"/>
      <c r="EUM349" s="35"/>
      <c r="EUN349" s="35"/>
      <c r="EUO349" s="35"/>
      <c r="EUP349" s="35"/>
      <c r="EUQ349" s="35"/>
      <c r="EUR349" s="35"/>
      <c r="EUS349" s="35"/>
      <c r="EUT349" s="35"/>
      <c r="EUU349" s="35"/>
      <c r="EUV349" s="35"/>
      <c r="EUW349" s="35"/>
      <c r="EUX349" s="35"/>
      <c r="EUY349" s="35"/>
      <c r="EUZ349" s="35"/>
      <c r="EVA349" s="35"/>
      <c r="EVB349" s="35"/>
      <c r="EVC349" s="35"/>
      <c r="EVD349" s="35"/>
      <c r="EVE349" s="35"/>
      <c r="EVF349" s="35"/>
      <c r="EVG349" s="35"/>
      <c r="EVH349" s="35"/>
      <c r="EVI349" s="35"/>
      <c r="EVJ349" s="35"/>
      <c r="EVK349" s="35"/>
      <c r="EVL349" s="35"/>
      <c r="EVM349" s="35"/>
      <c r="EVN349" s="35"/>
      <c r="EVO349" s="35"/>
      <c r="EVP349" s="35"/>
      <c r="EVQ349" s="35"/>
      <c r="EVR349" s="35"/>
      <c r="EVS349" s="35"/>
      <c r="EVT349" s="35"/>
      <c r="EVU349" s="35"/>
      <c r="EVV349" s="35"/>
      <c r="EVW349" s="35"/>
      <c r="EVX349" s="35"/>
      <c r="EVY349" s="35"/>
      <c r="EVZ349" s="35"/>
      <c r="EWA349" s="35"/>
      <c r="EWB349" s="35"/>
      <c r="EWC349" s="35"/>
      <c r="EWD349" s="35"/>
      <c r="EWE349" s="35"/>
      <c r="EWF349" s="35"/>
      <c r="EWG349" s="35"/>
      <c r="EWH349" s="35"/>
      <c r="EWI349" s="35"/>
      <c r="EWJ349" s="35"/>
      <c r="EWK349" s="35"/>
      <c r="EWL349" s="35"/>
      <c r="EWM349" s="35"/>
      <c r="EWN349" s="35"/>
      <c r="EWO349" s="35"/>
      <c r="EWP349" s="35"/>
      <c r="EWQ349" s="35"/>
      <c r="EWR349" s="35"/>
      <c r="EWS349" s="35"/>
      <c r="EWT349" s="35"/>
      <c r="EWU349" s="35"/>
      <c r="EWV349" s="35"/>
      <c r="EWW349" s="35"/>
      <c r="EWX349" s="35"/>
      <c r="EWY349" s="35"/>
      <c r="EWZ349" s="35"/>
      <c r="EXA349" s="35"/>
      <c r="EXB349" s="35"/>
      <c r="EXC349" s="35"/>
      <c r="EXD349" s="35"/>
      <c r="EXE349" s="35"/>
      <c r="EXF349" s="35"/>
      <c r="EXG349" s="35"/>
      <c r="EXH349" s="35"/>
      <c r="EXI349" s="35"/>
      <c r="EXJ349" s="35"/>
      <c r="EXK349" s="35"/>
      <c r="EXL349" s="35"/>
      <c r="EXM349" s="35"/>
      <c r="EXN349" s="35"/>
      <c r="EXO349" s="35"/>
      <c r="EXP349" s="35"/>
      <c r="EXQ349" s="35"/>
      <c r="EXR349" s="35"/>
      <c r="EXS349" s="35"/>
      <c r="EXT349" s="35"/>
      <c r="EXU349" s="35"/>
      <c r="EXV349" s="35"/>
      <c r="EXW349" s="35"/>
      <c r="EXX349" s="35"/>
      <c r="EXY349" s="35"/>
      <c r="EXZ349" s="35"/>
      <c r="EYA349" s="35"/>
      <c r="EYB349" s="35"/>
      <c r="EYC349" s="35"/>
      <c r="EYD349" s="35"/>
      <c r="EYE349" s="35"/>
      <c r="EYF349" s="35"/>
      <c r="EYG349" s="35"/>
      <c r="EYH349" s="35"/>
      <c r="EYI349" s="35"/>
      <c r="EYJ349" s="35"/>
      <c r="EYK349" s="35"/>
      <c r="EYL349" s="35"/>
      <c r="EYM349" s="35"/>
      <c r="EYN349" s="35"/>
      <c r="EYO349" s="35"/>
      <c r="EYP349" s="35"/>
      <c r="EYQ349" s="35"/>
      <c r="EYR349" s="35"/>
      <c r="EYS349" s="35"/>
      <c r="EYT349" s="35"/>
      <c r="EYU349" s="35"/>
      <c r="EYV349" s="35"/>
      <c r="EYW349" s="35"/>
      <c r="EYX349" s="35"/>
      <c r="EYY349" s="35"/>
      <c r="EYZ349" s="35"/>
      <c r="EZA349" s="35"/>
      <c r="EZB349" s="35"/>
      <c r="EZC349" s="35"/>
      <c r="EZD349" s="35"/>
      <c r="EZE349" s="35"/>
      <c r="EZF349" s="35"/>
      <c r="EZG349" s="35"/>
      <c r="EZH349" s="35"/>
      <c r="EZI349" s="35"/>
      <c r="EZJ349" s="35"/>
      <c r="EZK349" s="35"/>
      <c r="EZL349" s="35"/>
      <c r="EZM349" s="35"/>
      <c r="EZN349" s="35"/>
      <c r="EZO349" s="35"/>
      <c r="EZP349" s="35"/>
      <c r="EZQ349" s="35"/>
      <c r="EZR349" s="35"/>
      <c r="EZS349" s="35"/>
      <c r="EZT349" s="35"/>
      <c r="EZU349" s="35"/>
      <c r="EZV349" s="35"/>
      <c r="EZW349" s="35"/>
      <c r="EZX349" s="35"/>
      <c r="EZY349" s="35"/>
      <c r="EZZ349" s="35"/>
      <c r="FAA349" s="35"/>
      <c r="FAB349" s="35"/>
      <c r="FAC349" s="35"/>
      <c r="FAD349" s="35"/>
      <c r="FAE349" s="35"/>
      <c r="FAF349" s="35"/>
      <c r="FAG349" s="35"/>
      <c r="FAH349" s="35"/>
      <c r="FAI349" s="35"/>
      <c r="FAJ349" s="35"/>
      <c r="FAK349" s="35"/>
      <c r="FAL349" s="35"/>
      <c r="FAM349" s="35"/>
      <c r="FAN349" s="35"/>
      <c r="FAO349" s="35"/>
      <c r="FAP349" s="35"/>
      <c r="FAQ349" s="35"/>
      <c r="FAR349" s="35"/>
      <c r="FAS349" s="35"/>
      <c r="FAT349" s="35"/>
      <c r="FAU349" s="35"/>
      <c r="FAV349" s="35"/>
      <c r="FAW349" s="35"/>
      <c r="FAX349" s="35"/>
      <c r="FAY349" s="35"/>
      <c r="FAZ349" s="35"/>
      <c r="FBA349" s="35"/>
      <c r="FBB349" s="35"/>
      <c r="FBC349" s="35"/>
      <c r="FBD349" s="35"/>
      <c r="FBE349" s="35"/>
      <c r="FBF349" s="35"/>
      <c r="FBG349" s="35"/>
      <c r="FBH349" s="35"/>
      <c r="FBI349" s="35"/>
      <c r="FBJ349" s="35"/>
      <c r="FBK349" s="35"/>
      <c r="FBL349" s="35"/>
      <c r="FBM349" s="35"/>
      <c r="FBN349" s="35"/>
      <c r="FBO349" s="35"/>
      <c r="FBP349" s="35"/>
      <c r="FBQ349" s="35"/>
      <c r="FBR349" s="35"/>
      <c r="FBS349" s="35"/>
      <c r="FBT349" s="35"/>
      <c r="FBU349" s="35"/>
      <c r="FBV349" s="35"/>
      <c r="FBW349" s="35"/>
      <c r="FBX349" s="35"/>
      <c r="FBY349" s="35"/>
      <c r="FBZ349" s="35"/>
      <c r="FCA349" s="35"/>
      <c r="FCB349" s="35"/>
      <c r="FCC349" s="35"/>
      <c r="FCD349" s="35"/>
      <c r="FCE349" s="35"/>
      <c r="FCF349" s="35"/>
      <c r="FCG349" s="35"/>
      <c r="FCH349" s="35"/>
      <c r="FCI349" s="35"/>
      <c r="FCJ349" s="35"/>
      <c r="FCK349" s="35"/>
      <c r="FCL349" s="35"/>
      <c r="FCM349" s="35"/>
      <c r="FCN349" s="35"/>
      <c r="FCO349" s="35"/>
      <c r="FCP349" s="35"/>
      <c r="FCQ349" s="35"/>
      <c r="FCR349" s="35"/>
      <c r="FCS349" s="35"/>
      <c r="FCT349" s="35"/>
      <c r="FCU349" s="35"/>
      <c r="FCV349" s="35"/>
      <c r="FCW349" s="35"/>
      <c r="FCX349" s="35"/>
      <c r="FCY349" s="35"/>
      <c r="FCZ349" s="35"/>
      <c r="FDA349" s="35"/>
      <c r="FDB349" s="35"/>
      <c r="FDC349" s="35"/>
      <c r="FDD349" s="35"/>
      <c r="FDE349" s="35"/>
      <c r="FDF349" s="35"/>
      <c r="FDG349" s="35"/>
      <c r="FDH349" s="35"/>
      <c r="FDI349" s="35"/>
      <c r="FDJ349" s="35"/>
      <c r="FDK349" s="35"/>
      <c r="FDL349" s="35"/>
      <c r="FDM349" s="35"/>
      <c r="FDN349" s="35"/>
      <c r="FDO349" s="35"/>
      <c r="FDP349" s="35"/>
      <c r="FDQ349" s="35"/>
      <c r="FDR349" s="35"/>
      <c r="FDS349" s="35"/>
      <c r="FDT349" s="35"/>
      <c r="FDU349" s="35"/>
      <c r="FDV349" s="35"/>
      <c r="FDW349" s="35"/>
      <c r="FDX349" s="35"/>
      <c r="FDY349" s="35"/>
      <c r="FDZ349" s="35"/>
      <c r="FEA349" s="35"/>
      <c r="FEB349" s="35"/>
      <c r="FEC349" s="35"/>
      <c r="FED349" s="35"/>
      <c r="FEE349" s="35"/>
      <c r="FEF349" s="35"/>
      <c r="FEG349" s="35"/>
      <c r="FEH349" s="35"/>
      <c r="FEI349" s="35"/>
      <c r="FEJ349" s="35"/>
      <c r="FEK349" s="35"/>
      <c r="FEL349" s="35"/>
      <c r="FEM349" s="35"/>
      <c r="FEN349" s="35"/>
      <c r="FEO349" s="35"/>
      <c r="FEP349" s="35"/>
      <c r="FEQ349" s="35"/>
      <c r="FER349" s="35"/>
      <c r="FES349" s="35"/>
      <c r="FET349" s="35"/>
      <c r="FEU349" s="35"/>
      <c r="FEV349" s="35"/>
      <c r="FEW349" s="35"/>
      <c r="FEX349" s="35"/>
      <c r="FEY349" s="35"/>
      <c r="FEZ349" s="35"/>
      <c r="FFA349" s="35"/>
      <c r="FFB349" s="35"/>
      <c r="FFC349" s="35"/>
      <c r="FFD349" s="35"/>
      <c r="FFE349" s="35"/>
      <c r="FFF349" s="35"/>
      <c r="FFG349" s="35"/>
      <c r="FFH349" s="35"/>
      <c r="FFI349" s="35"/>
      <c r="FFJ349" s="35"/>
      <c r="FFK349" s="35"/>
      <c r="FFL349" s="35"/>
      <c r="FFM349" s="35"/>
      <c r="FFN349" s="35"/>
      <c r="FFO349" s="35"/>
      <c r="FFP349" s="35"/>
      <c r="FFQ349" s="35"/>
      <c r="FFR349" s="35"/>
      <c r="FFS349" s="35"/>
      <c r="FFT349" s="35"/>
      <c r="FFU349" s="35"/>
      <c r="FFV349" s="35"/>
      <c r="FFW349" s="35"/>
      <c r="FFX349" s="35"/>
      <c r="FFY349" s="35"/>
      <c r="FFZ349" s="35"/>
      <c r="FGA349" s="35"/>
      <c r="FGB349" s="35"/>
      <c r="FGC349" s="35"/>
      <c r="FGD349" s="35"/>
      <c r="FGE349" s="35"/>
      <c r="FGF349" s="35"/>
      <c r="FGG349" s="35"/>
      <c r="FGH349" s="35"/>
      <c r="FGI349" s="35"/>
      <c r="FGJ349" s="35"/>
      <c r="FGK349" s="35"/>
      <c r="FGL349" s="35"/>
      <c r="FGM349" s="35"/>
      <c r="FGN349" s="35"/>
      <c r="FGO349" s="35"/>
      <c r="FGP349" s="35"/>
      <c r="FGQ349" s="35"/>
      <c r="FGR349" s="35"/>
      <c r="FGS349" s="35"/>
      <c r="FGT349" s="35"/>
      <c r="FGU349" s="35"/>
      <c r="FGV349" s="35"/>
      <c r="FGW349" s="35"/>
      <c r="FGX349" s="35"/>
      <c r="FGY349" s="35"/>
      <c r="FGZ349" s="35"/>
      <c r="FHA349" s="35"/>
      <c r="FHB349" s="35"/>
      <c r="FHC349" s="35"/>
      <c r="FHD349" s="35"/>
      <c r="FHE349" s="35"/>
      <c r="FHF349" s="35"/>
      <c r="FHG349" s="35"/>
      <c r="FHH349" s="35"/>
      <c r="FHI349" s="35"/>
      <c r="FHJ349" s="35"/>
      <c r="FHK349" s="35"/>
      <c r="FHL349" s="35"/>
      <c r="FHM349" s="35"/>
      <c r="FHN349" s="35"/>
      <c r="FHO349" s="35"/>
      <c r="FHP349" s="35"/>
      <c r="FHQ349" s="35"/>
      <c r="FHR349" s="35"/>
      <c r="FHS349" s="35"/>
      <c r="FHT349" s="35"/>
      <c r="FHU349" s="35"/>
      <c r="FHV349" s="35"/>
      <c r="FHW349" s="35"/>
      <c r="FHX349" s="35"/>
      <c r="FHY349" s="35"/>
      <c r="FHZ349" s="35"/>
      <c r="FIA349" s="35"/>
      <c r="FIB349" s="35"/>
      <c r="FIC349" s="35"/>
      <c r="FID349" s="35"/>
      <c r="FIE349" s="35"/>
      <c r="FIF349" s="35"/>
      <c r="FIG349" s="35"/>
      <c r="FIH349" s="35"/>
      <c r="FII349" s="35"/>
      <c r="FIJ349" s="35"/>
      <c r="FIK349" s="35"/>
      <c r="FIL349" s="35"/>
      <c r="FIM349" s="35"/>
      <c r="FIN349" s="35"/>
      <c r="FIO349" s="35"/>
      <c r="FIP349" s="35"/>
      <c r="FIQ349" s="35"/>
      <c r="FIR349" s="35"/>
      <c r="FIS349" s="35"/>
      <c r="FIT349" s="35"/>
      <c r="FIU349" s="35"/>
      <c r="FIV349" s="35"/>
      <c r="FIW349" s="35"/>
      <c r="FIX349" s="35"/>
      <c r="FIY349" s="35"/>
      <c r="FIZ349" s="35"/>
      <c r="FJA349" s="35"/>
      <c r="FJB349" s="35"/>
      <c r="FJC349" s="35"/>
      <c r="FJD349" s="35"/>
      <c r="FJE349" s="35"/>
      <c r="FJF349" s="35"/>
      <c r="FJG349" s="35"/>
      <c r="FJH349" s="35"/>
      <c r="FJI349" s="35"/>
      <c r="FJJ349" s="35"/>
      <c r="FJK349" s="35"/>
      <c r="FJL349" s="35"/>
      <c r="FJM349" s="35"/>
      <c r="FJN349" s="35"/>
      <c r="FJO349" s="35"/>
      <c r="FJP349" s="35"/>
      <c r="FJQ349" s="35"/>
      <c r="FJR349" s="35"/>
      <c r="FJS349" s="35"/>
      <c r="FJT349" s="35"/>
      <c r="FJU349" s="35"/>
      <c r="FJV349" s="35"/>
      <c r="FJW349" s="35"/>
      <c r="FJX349" s="35"/>
      <c r="FJY349" s="35"/>
      <c r="FJZ349" s="35"/>
      <c r="FKA349" s="35"/>
      <c r="FKB349" s="35"/>
      <c r="FKC349" s="35"/>
      <c r="FKD349" s="35"/>
      <c r="FKE349" s="35"/>
      <c r="FKF349" s="35"/>
      <c r="FKG349" s="35"/>
      <c r="FKH349" s="35"/>
      <c r="FKI349" s="35"/>
      <c r="FKJ349" s="35"/>
      <c r="FKK349" s="35"/>
      <c r="FKL349" s="35"/>
      <c r="FKM349" s="35"/>
      <c r="FKN349" s="35"/>
      <c r="FKO349" s="35"/>
      <c r="FKP349" s="35"/>
      <c r="FKQ349" s="35"/>
      <c r="FKR349" s="35"/>
      <c r="FKS349" s="35"/>
      <c r="FKT349" s="35"/>
      <c r="FKU349" s="35"/>
      <c r="FKV349" s="35"/>
      <c r="FKW349" s="35"/>
      <c r="FKX349" s="35"/>
      <c r="FKY349" s="35"/>
      <c r="FKZ349" s="35"/>
      <c r="FLA349" s="35"/>
      <c r="FLB349" s="35"/>
      <c r="FLC349" s="35"/>
      <c r="FLD349" s="35"/>
      <c r="FLE349" s="35"/>
      <c r="FLF349" s="35"/>
      <c r="FLG349" s="35"/>
      <c r="FLH349" s="35"/>
      <c r="FLI349" s="35"/>
      <c r="FLJ349" s="35"/>
      <c r="FLK349" s="35"/>
      <c r="FLL349" s="35"/>
      <c r="FLM349" s="35"/>
      <c r="FLN349" s="35"/>
      <c r="FLO349" s="35"/>
      <c r="FLP349" s="35"/>
      <c r="FLQ349" s="35"/>
      <c r="FLR349" s="35"/>
      <c r="FLS349" s="35"/>
      <c r="FLT349" s="35"/>
      <c r="FLU349" s="35"/>
      <c r="FLV349" s="35"/>
      <c r="FLW349" s="35"/>
      <c r="FLX349" s="35"/>
      <c r="FLY349" s="35"/>
      <c r="FLZ349" s="35"/>
      <c r="FMA349" s="35"/>
      <c r="FMB349" s="35"/>
      <c r="FMC349" s="35"/>
      <c r="FMD349" s="35"/>
      <c r="FME349" s="35"/>
      <c r="FMF349" s="35"/>
      <c r="FMG349" s="35"/>
      <c r="FMH349" s="35"/>
      <c r="FMI349" s="35"/>
      <c r="FMJ349" s="35"/>
      <c r="FMK349" s="35"/>
      <c r="FML349" s="35"/>
      <c r="FMM349" s="35"/>
      <c r="FMN349" s="35"/>
      <c r="FMO349" s="35"/>
      <c r="FMP349" s="35"/>
      <c r="FMQ349" s="35"/>
      <c r="FMR349" s="35"/>
      <c r="FMS349" s="35"/>
      <c r="FMT349" s="35"/>
      <c r="FMU349" s="35"/>
      <c r="FMV349" s="35"/>
      <c r="FMW349" s="35"/>
      <c r="FMX349" s="35"/>
      <c r="FMY349" s="35"/>
      <c r="FMZ349" s="35"/>
      <c r="FNA349" s="35"/>
      <c r="FNB349" s="35"/>
      <c r="FNC349" s="35"/>
      <c r="FND349" s="35"/>
      <c r="FNE349" s="35"/>
      <c r="FNF349" s="35"/>
      <c r="FNG349" s="35"/>
      <c r="FNH349" s="35"/>
      <c r="FNI349" s="35"/>
      <c r="FNJ349" s="35"/>
      <c r="FNK349" s="35"/>
      <c r="FNL349" s="35"/>
      <c r="FNM349" s="35"/>
      <c r="FNN349" s="35"/>
      <c r="FNO349" s="35"/>
      <c r="FNP349" s="35"/>
      <c r="FNQ349" s="35"/>
      <c r="FNR349" s="35"/>
      <c r="FNS349" s="35"/>
      <c r="FNT349" s="35"/>
      <c r="FNU349" s="35"/>
      <c r="FNV349" s="35"/>
      <c r="FNW349" s="35"/>
      <c r="FNX349" s="35"/>
      <c r="FNY349" s="35"/>
      <c r="FNZ349" s="35"/>
      <c r="FOA349" s="35"/>
      <c r="FOB349" s="35"/>
      <c r="FOC349" s="35"/>
      <c r="FOD349" s="35"/>
      <c r="FOE349" s="35"/>
      <c r="FOF349" s="35"/>
      <c r="FOG349" s="35"/>
      <c r="FOH349" s="35"/>
      <c r="FOI349" s="35"/>
      <c r="FOJ349" s="35"/>
      <c r="FOK349" s="35"/>
      <c r="FOL349" s="35"/>
      <c r="FOM349" s="35"/>
      <c r="FON349" s="35"/>
      <c r="FOO349" s="35"/>
      <c r="FOP349" s="35"/>
      <c r="FOQ349" s="35"/>
      <c r="FOR349" s="35"/>
      <c r="FOS349" s="35"/>
      <c r="FOT349" s="35"/>
      <c r="FOU349" s="35"/>
      <c r="FOV349" s="35"/>
      <c r="FOW349" s="35"/>
      <c r="FOX349" s="35"/>
      <c r="FOY349" s="35"/>
      <c r="FOZ349" s="35"/>
      <c r="FPA349" s="35"/>
      <c r="FPB349" s="35"/>
      <c r="FPC349" s="35"/>
      <c r="FPD349" s="35"/>
      <c r="FPE349" s="35"/>
      <c r="FPF349" s="35"/>
      <c r="FPG349" s="35"/>
      <c r="FPH349" s="35"/>
      <c r="FPI349" s="35"/>
      <c r="FPJ349" s="35"/>
      <c r="FPK349" s="35"/>
      <c r="FPL349" s="35"/>
      <c r="FPM349" s="35"/>
      <c r="FPN349" s="35"/>
      <c r="FPO349" s="35"/>
      <c r="FPP349" s="35"/>
      <c r="FPQ349" s="35"/>
      <c r="FPR349" s="35"/>
      <c r="FPS349" s="35"/>
      <c r="FPT349" s="35"/>
      <c r="FPU349" s="35"/>
      <c r="FPV349" s="35"/>
      <c r="FPW349" s="35"/>
      <c r="FPX349" s="35"/>
      <c r="FPY349" s="35"/>
      <c r="FPZ349" s="35"/>
      <c r="FQA349" s="35"/>
      <c r="FQB349" s="35"/>
      <c r="FQC349" s="35"/>
      <c r="FQD349" s="35"/>
      <c r="FQE349" s="35"/>
      <c r="FQF349" s="35"/>
      <c r="FQG349" s="35"/>
      <c r="FQH349" s="35"/>
      <c r="FQI349" s="35"/>
      <c r="FQJ349" s="35"/>
      <c r="FQK349" s="35"/>
      <c r="FQL349" s="35"/>
      <c r="FQM349" s="35"/>
      <c r="FQN349" s="35"/>
      <c r="FQO349" s="35"/>
      <c r="FQP349" s="35"/>
      <c r="FQQ349" s="35"/>
      <c r="FQR349" s="35"/>
      <c r="FQS349" s="35"/>
      <c r="FQT349" s="35"/>
      <c r="FQU349" s="35"/>
      <c r="FQV349" s="35"/>
      <c r="FQW349" s="35"/>
      <c r="FQX349" s="35"/>
      <c r="FQY349" s="35"/>
      <c r="FQZ349" s="35"/>
      <c r="FRA349" s="35"/>
      <c r="FRB349" s="35"/>
      <c r="FRC349" s="35"/>
      <c r="FRD349" s="35"/>
      <c r="FRE349" s="35"/>
      <c r="FRF349" s="35"/>
      <c r="FRG349" s="35"/>
      <c r="FRH349" s="35"/>
      <c r="FRI349" s="35"/>
      <c r="FRJ349" s="35"/>
      <c r="FRK349" s="35"/>
      <c r="FRL349" s="35"/>
      <c r="FRM349" s="35"/>
      <c r="FRN349" s="35"/>
      <c r="FRO349" s="35"/>
      <c r="FRP349" s="35"/>
      <c r="FRQ349" s="35"/>
      <c r="FRR349" s="35"/>
      <c r="FRS349" s="35"/>
      <c r="FRT349" s="35"/>
      <c r="FRU349" s="35"/>
      <c r="FRV349" s="35"/>
      <c r="FRW349" s="35"/>
      <c r="FRX349" s="35"/>
      <c r="FRY349" s="35"/>
      <c r="FRZ349" s="35"/>
      <c r="FSA349" s="35"/>
      <c r="FSB349" s="35"/>
      <c r="FSC349" s="35"/>
      <c r="FSD349" s="35"/>
      <c r="FSE349" s="35"/>
      <c r="FSF349" s="35"/>
      <c r="FSG349" s="35"/>
      <c r="FSH349" s="35"/>
      <c r="FSI349" s="35"/>
      <c r="FSJ349" s="35"/>
      <c r="FSK349" s="35"/>
      <c r="FSL349" s="35"/>
      <c r="FSM349" s="35"/>
      <c r="FSN349" s="35"/>
      <c r="FSO349" s="35"/>
      <c r="FSP349" s="35"/>
      <c r="FSQ349" s="35"/>
      <c r="FSR349" s="35"/>
      <c r="FSS349" s="35"/>
      <c r="FST349" s="35"/>
      <c r="FSU349" s="35"/>
      <c r="FSV349" s="35"/>
      <c r="FSW349" s="35"/>
      <c r="FSX349" s="35"/>
      <c r="FSY349" s="35"/>
      <c r="FSZ349" s="35"/>
      <c r="FTA349" s="35"/>
      <c r="FTB349" s="35"/>
      <c r="FTC349" s="35"/>
      <c r="FTD349" s="35"/>
      <c r="FTE349" s="35"/>
      <c r="FTF349" s="35"/>
      <c r="FTG349" s="35"/>
      <c r="FTH349" s="35"/>
      <c r="FTI349" s="35"/>
      <c r="FTJ349" s="35"/>
      <c r="FTK349" s="35"/>
      <c r="FTL349" s="35"/>
      <c r="FTM349" s="35"/>
      <c r="FTN349" s="35"/>
      <c r="FTO349" s="35"/>
      <c r="FTP349" s="35"/>
      <c r="FTQ349" s="35"/>
      <c r="FTR349" s="35"/>
      <c r="FTS349" s="35"/>
      <c r="FTT349" s="35"/>
      <c r="FTU349" s="35"/>
      <c r="FTV349" s="35"/>
      <c r="FTW349" s="35"/>
      <c r="FTX349" s="35"/>
      <c r="FTY349" s="35"/>
      <c r="FTZ349" s="35"/>
      <c r="FUA349" s="35"/>
      <c r="FUB349" s="35"/>
      <c r="FUC349" s="35"/>
      <c r="FUD349" s="35"/>
      <c r="FUE349" s="35"/>
      <c r="FUF349" s="35"/>
      <c r="FUG349" s="35"/>
      <c r="FUH349" s="35"/>
      <c r="FUI349" s="35"/>
      <c r="FUJ349" s="35"/>
      <c r="FUK349" s="35"/>
      <c r="FUL349" s="35"/>
      <c r="FUM349" s="35"/>
      <c r="FUN349" s="35"/>
      <c r="FUO349" s="35"/>
      <c r="FUP349" s="35"/>
      <c r="FUQ349" s="35"/>
      <c r="FUR349" s="35"/>
      <c r="FUS349" s="35"/>
      <c r="FUT349" s="35"/>
      <c r="FUU349" s="35"/>
      <c r="FUV349" s="35"/>
      <c r="FUW349" s="35"/>
      <c r="FUX349" s="35"/>
      <c r="FUY349" s="35"/>
      <c r="FUZ349" s="35"/>
      <c r="FVA349" s="35"/>
      <c r="FVB349" s="35"/>
      <c r="FVC349" s="35"/>
      <c r="FVD349" s="35"/>
      <c r="FVE349" s="35"/>
      <c r="FVF349" s="35"/>
      <c r="FVG349" s="35"/>
      <c r="FVH349" s="35"/>
      <c r="FVI349" s="35"/>
      <c r="FVJ349" s="35"/>
      <c r="FVK349" s="35"/>
      <c r="FVL349" s="35"/>
      <c r="FVM349" s="35"/>
      <c r="FVN349" s="35"/>
      <c r="FVO349" s="35"/>
      <c r="FVP349" s="35"/>
      <c r="FVQ349" s="35"/>
      <c r="FVR349" s="35"/>
      <c r="FVS349" s="35"/>
      <c r="FVT349" s="35"/>
      <c r="FVU349" s="35"/>
      <c r="FVV349" s="35"/>
      <c r="FVW349" s="35"/>
      <c r="FVX349" s="35"/>
      <c r="FVY349" s="35"/>
      <c r="FVZ349" s="35"/>
      <c r="FWA349" s="35"/>
      <c r="FWB349" s="35"/>
      <c r="FWC349" s="35"/>
      <c r="FWD349" s="35"/>
      <c r="FWE349" s="35"/>
      <c r="FWF349" s="35"/>
      <c r="FWG349" s="35"/>
      <c r="FWH349" s="35"/>
      <c r="FWI349" s="35"/>
      <c r="FWJ349" s="35"/>
      <c r="FWK349" s="35"/>
      <c r="FWL349" s="35"/>
      <c r="FWM349" s="35"/>
      <c r="FWN349" s="35"/>
      <c r="FWO349" s="35"/>
      <c r="FWP349" s="35"/>
      <c r="FWQ349" s="35"/>
      <c r="FWR349" s="35"/>
      <c r="FWS349" s="35"/>
      <c r="FWT349" s="35"/>
      <c r="FWU349" s="35"/>
      <c r="FWV349" s="35"/>
      <c r="FWW349" s="35"/>
      <c r="FWX349" s="35"/>
      <c r="FWY349" s="35"/>
      <c r="FWZ349" s="35"/>
      <c r="FXA349" s="35"/>
      <c r="FXB349" s="35"/>
      <c r="FXC349" s="35"/>
      <c r="FXD349" s="35"/>
      <c r="FXE349" s="35"/>
      <c r="FXF349" s="35"/>
      <c r="FXG349" s="35"/>
      <c r="FXH349" s="35"/>
      <c r="FXI349" s="35"/>
      <c r="FXJ349" s="35"/>
      <c r="FXK349" s="35"/>
      <c r="FXL349" s="35"/>
      <c r="FXM349" s="35"/>
      <c r="FXN349" s="35"/>
      <c r="FXO349" s="35"/>
      <c r="FXP349" s="35"/>
      <c r="FXQ349" s="35"/>
      <c r="FXR349" s="35"/>
      <c r="FXS349" s="35"/>
      <c r="FXT349" s="35"/>
      <c r="FXU349" s="35"/>
      <c r="FXV349" s="35"/>
      <c r="FXW349" s="35"/>
      <c r="FXX349" s="35"/>
      <c r="FXY349" s="35"/>
      <c r="FXZ349" s="35"/>
      <c r="FYA349" s="35"/>
      <c r="FYB349" s="35"/>
      <c r="FYC349" s="35"/>
      <c r="FYD349" s="35"/>
      <c r="FYE349" s="35"/>
      <c r="FYF349" s="35"/>
      <c r="FYG349" s="35"/>
      <c r="FYH349" s="35"/>
      <c r="FYI349" s="35"/>
      <c r="FYJ349" s="35"/>
      <c r="FYK349" s="35"/>
      <c r="FYL349" s="35"/>
      <c r="FYM349" s="35"/>
      <c r="FYN349" s="35"/>
      <c r="FYO349" s="35"/>
      <c r="FYP349" s="35"/>
      <c r="FYQ349" s="35"/>
      <c r="FYR349" s="35"/>
      <c r="FYS349" s="35"/>
      <c r="FYT349" s="35"/>
      <c r="FYU349" s="35"/>
      <c r="FYV349" s="35"/>
      <c r="FYW349" s="35"/>
      <c r="FYX349" s="35"/>
      <c r="FYY349" s="35"/>
      <c r="FYZ349" s="35"/>
      <c r="FZA349" s="35"/>
      <c r="FZB349" s="35"/>
      <c r="FZC349" s="35"/>
      <c r="FZD349" s="35"/>
      <c r="FZE349" s="35"/>
      <c r="FZF349" s="35"/>
      <c r="FZG349" s="35"/>
      <c r="FZH349" s="35"/>
      <c r="FZI349" s="35"/>
      <c r="FZJ349" s="35"/>
      <c r="FZK349" s="35"/>
      <c r="FZL349" s="35"/>
      <c r="FZM349" s="35"/>
      <c r="FZN349" s="35"/>
      <c r="FZO349" s="35"/>
      <c r="FZP349" s="35"/>
      <c r="FZQ349" s="35"/>
      <c r="FZR349" s="35"/>
      <c r="FZS349" s="35"/>
      <c r="FZT349" s="35"/>
      <c r="FZU349" s="35"/>
      <c r="FZV349" s="35"/>
      <c r="FZW349" s="35"/>
      <c r="FZX349" s="35"/>
      <c r="FZY349" s="35"/>
      <c r="FZZ349" s="35"/>
      <c r="GAA349" s="35"/>
      <c r="GAB349" s="35"/>
      <c r="GAC349" s="35"/>
      <c r="GAD349" s="35"/>
      <c r="GAE349" s="35"/>
      <c r="GAF349" s="35"/>
      <c r="GAG349" s="35"/>
      <c r="GAH349" s="35"/>
      <c r="GAI349" s="35"/>
      <c r="GAJ349" s="35"/>
      <c r="GAK349" s="35"/>
      <c r="GAL349" s="35"/>
      <c r="GAM349" s="35"/>
      <c r="GAN349" s="35"/>
      <c r="GAO349" s="35"/>
      <c r="GAP349" s="35"/>
      <c r="GAQ349" s="35"/>
      <c r="GAR349" s="35"/>
      <c r="GAS349" s="35"/>
      <c r="GAT349" s="35"/>
      <c r="GAU349" s="35"/>
      <c r="GAV349" s="35"/>
      <c r="GAW349" s="35"/>
      <c r="GAX349" s="35"/>
      <c r="GAY349" s="35"/>
      <c r="GAZ349" s="35"/>
      <c r="GBA349" s="35"/>
      <c r="GBB349" s="35"/>
      <c r="GBC349" s="35"/>
      <c r="GBD349" s="35"/>
      <c r="GBE349" s="35"/>
      <c r="GBF349" s="35"/>
      <c r="GBG349" s="35"/>
      <c r="GBH349" s="35"/>
      <c r="GBI349" s="35"/>
      <c r="GBJ349" s="35"/>
      <c r="GBK349" s="35"/>
      <c r="GBL349" s="35"/>
      <c r="GBM349" s="35"/>
      <c r="GBN349" s="35"/>
      <c r="GBO349" s="35"/>
      <c r="GBP349" s="35"/>
      <c r="GBQ349" s="35"/>
      <c r="GBR349" s="35"/>
      <c r="GBS349" s="35"/>
      <c r="GBT349" s="35"/>
      <c r="GBU349" s="35"/>
      <c r="GBV349" s="35"/>
      <c r="GBW349" s="35"/>
      <c r="GBX349" s="35"/>
      <c r="GBY349" s="35"/>
      <c r="GBZ349" s="35"/>
      <c r="GCA349" s="35"/>
      <c r="GCB349" s="35"/>
      <c r="GCC349" s="35"/>
      <c r="GCD349" s="35"/>
      <c r="GCE349" s="35"/>
      <c r="GCF349" s="35"/>
      <c r="GCG349" s="35"/>
      <c r="GCH349" s="35"/>
      <c r="GCI349" s="35"/>
      <c r="GCJ349" s="35"/>
      <c r="GCK349" s="35"/>
      <c r="GCL349" s="35"/>
      <c r="GCM349" s="35"/>
      <c r="GCN349" s="35"/>
      <c r="GCO349" s="35"/>
      <c r="GCP349" s="35"/>
      <c r="GCQ349" s="35"/>
      <c r="GCR349" s="35"/>
      <c r="GCS349" s="35"/>
      <c r="GCT349" s="35"/>
      <c r="GCU349" s="35"/>
      <c r="GCV349" s="35"/>
      <c r="GCW349" s="35"/>
      <c r="GCX349" s="35"/>
      <c r="GCY349" s="35"/>
      <c r="GCZ349" s="35"/>
      <c r="GDA349" s="35"/>
      <c r="GDB349" s="35"/>
      <c r="GDC349" s="35"/>
      <c r="GDD349" s="35"/>
      <c r="GDE349" s="35"/>
      <c r="GDF349" s="35"/>
      <c r="GDG349" s="35"/>
      <c r="GDH349" s="35"/>
      <c r="GDI349" s="35"/>
      <c r="GDJ349" s="35"/>
      <c r="GDK349" s="35"/>
      <c r="GDL349" s="35"/>
      <c r="GDM349" s="35"/>
      <c r="GDN349" s="35"/>
      <c r="GDO349" s="35"/>
      <c r="GDP349" s="35"/>
      <c r="GDQ349" s="35"/>
      <c r="GDR349" s="35"/>
      <c r="GDS349" s="35"/>
      <c r="GDT349" s="35"/>
      <c r="GDU349" s="35"/>
      <c r="GDV349" s="35"/>
      <c r="GDW349" s="35"/>
      <c r="GDX349" s="35"/>
      <c r="GDY349" s="35"/>
      <c r="GDZ349" s="35"/>
      <c r="GEA349" s="35"/>
      <c r="GEB349" s="35"/>
      <c r="GEC349" s="35"/>
      <c r="GED349" s="35"/>
      <c r="GEE349" s="35"/>
      <c r="GEF349" s="35"/>
      <c r="GEG349" s="35"/>
      <c r="GEH349" s="35"/>
      <c r="GEI349" s="35"/>
      <c r="GEJ349" s="35"/>
      <c r="GEK349" s="35"/>
      <c r="GEL349" s="35"/>
      <c r="GEM349" s="35"/>
      <c r="GEN349" s="35"/>
      <c r="GEO349" s="35"/>
      <c r="GEP349" s="35"/>
      <c r="GEQ349" s="35"/>
      <c r="GER349" s="35"/>
      <c r="GES349" s="35"/>
      <c r="GET349" s="35"/>
      <c r="GEU349" s="35"/>
      <c r="GEV349" s="35"/>
      <c r="GEW349" s="35"/>
      <c r="GEX349" s="35"/>
      <c r="GEY349" s="35"/>
      <c r="GEZ349" s="35"/>
      <c r="GFA349" s="35"/>
      <c r="GFB349" s="35"/>
      <c r="GFC349" s="35"/>
      <c r="GFD349" s="35"/>
      <c r="GFE349" s="35"/>
      <c r="GFF349" s="35"/>
      <c r="GFG349" s="35"/>
      <c r="GFH349" s="35"/>
      <c r="GFI349" s="35"/>
      <c r="GFJ349" s="35"/>
      <c r="GFK349" s="35"/>
      <c r="GFL349" s="35"/>
      <c r="GFM349" s="35"/>
      <c r="GFN349" s="35"/>
      <c r="GFO349" s="35"/>
      <c r="GFP349" s="35"/>
      <c r="GFQ349" s="35"/>
      <c r="GFR349" s="35"/>
      <c r="GFS349" s="35"/>
      <c r="GFT349" s="35"/>
      <c r="GFU349" s="35"/>
      <c r="GFV349" s="35"/>
      <c r="GFW349" s="35"/>
      <c r="GFX349" s="35"/>
      <c r="GFY349" s="35"/>
      <c r="GFZ349" s="35"/>
      <c r="GGA349" s="35"/>
      <c r="GGB349" s="35"/>
      <c r="GGC349" s="35"/>
      <c r="GGD349" s="35"/>
      <c r="GGE349" s="35"/>
      <c r="GGF349" s="35"/>
      <c r="GGG349" s="35"/>
      <c r="GGH349" s="35"/>
      <c r="GGI349" s="35"/>
      <c r="GGJ349" s="35"/>
      <c r="GGK349" s="35"/>
      <c r="GGL349" s="35"/>
      <c r="GGM349" s="35"/>
      <c r="GGN349" s="35"/>
      <c r="GGO349" s="35"/>
      <c r="GGP349" s="35"/>
      <c r="GGQ349" s="35"/>
      <c r="GGR349" s="35"/>
      <c r="GGS349" s="35"/>
      <c r="GGT349" s="35"/>
      <c r="GGU349" s="35"/>
      <c r="GGV349" s="35"/>
      <c r="GGW349" s="35"/>
      <c r="GGX349" s="35"/>
      <c r="GGY349" s="35"/>
      <c r="GGZ349" s="35"/>
      <c r="GHA349" s="35"/>
      <c r="GHB349" s="35"/>
      <c r="GHC349" s="35"/>
      <c r="GHD349" s="35"/>
      <c r="GHE349" s="35"/>
      <c r="GHF349" s="35"/>
      <c r="GHG349" s="35"/>
      <c r="GHH349" s="35"/>
      <c r="GHI349" s="35"/>
      <c r="GHJ349" s="35"/>
      <c r="GHK349" s="35"/>
      <c r="GHL349" s="35"/>
      <c r="GHM349" s="35"/>
      <c r="GHN349" s="35"/>
      <c r="GHO349" s="35"/>
      <c r="GHP349" s="35"/>
      <c r="GHQ349" s="35"/>
      <c r="GHR349" s="35"/>
      <c r="GHS349" s="35"/>
      <c r="GHT349" s="35"/>
      <c r="GHU349" s="35"/>
      <c r="GHV349" s="35"/>
      <c r="GHW349" s="35"/>
      <c r="GHX349" s="35"/>
      <c r="GHY349" s="35"/>
      <c r="GHZ349" s="35"/>
      <c r="GIA349" s="35"/>
      <c r="GIB349" s="35"/>
      <c r="GIC349" s="35"/>
      <c r="GID349" s="35"/>
      <c r="GIE349" s="35"/>
      <c r="GIF349" s="35"/>
      <c r="GIG349" s="35"/>
      <c r="GIH349" s="35"/>
      <c r="GII349" s="35"/>
      <c r="GIJ349" s="35"/>
      <c r="GIK349" s="35"/>
      <c r="GIL349" s="35"/>
      <c r="GIM349" s="35"/>
      <c r="GIN349" s="35"/>
      <c r="GIO349" s="35"/>
      <c r="GIP349" s="35"/>
      <c r="GIQ349" s="35"/>
      <c r="GIR349" s="35"/>
      <c r="GIS349" s="35"/>
      <c r="GIT349" s="35"/>
      <c r="GIU349" s="35"/>
      <c r="GIV349" s="35"/>
      <c r="GIW349" s="35"/>
      <c r="GIX349" s="35"/>
      <c r="GIY349" s="35"/>
      <c r="GIZ349" s="35"/>
      <c r="GJA349" s="35"/>
      <c r="GJB349" s="35"/>
      <c r="GJC349" s="35"/>
      <c r="GJD349" s="35"/>
      <c r="GJE349" s="35"/>
      <c r="GJF349" s="35"/>
      <c r="GJG349" s="35"/>
      <c r="GJH349" s="35"/>
      <c r="GJI349" s="35"/>
      <c r="GJJ349" s="35"/>
      <c r="GJK349" s="35"/>
      <c r="GJL349" s="35"/>
      <c r="GJM349" s="35"/>
      <c r="GJN349" s="35"/>
      <c r="GJO349" s="35"/>
      <c r="GJP349" s="35"/>
      <c r="GJQ349" s="35"/>
      <c r="GJR349" s="35"/>
      <c r="GJS349" s="35"/>
      <c r="GJT349" s="35"/>
      <c r="GJU349" s="35"/>
      <c r="GJV349" s="35"/>
      <c r="GJW349" s="35"/>
      <c r="GJX349" s="35"/>
      <c r="GJY349" s="35"/>
      <c r="GJZ349" s="35"/>
      <c r="GKA349" s="35"/>
      <c r="GKB349" s="35"/>
      <c r="GKC349" s="35"/>
      <c r="GKD349" s="35"/>
      <c r="GKE349" s="35"/>
      <c r="GKF349" s="35"/>
      <c r="GKG349" s="35"/>
      <c r="GKH349" s="35"/>
      <c r="GKI349" s="35"/>
      <c r="GKJ349" s="35"/>
      <c r="GKK349" s="35"/>
      <c r="GKL349" s="35"/>
      <c r="GKM349" s="35"/>
      <c r="GKN349" s="35"/>
      <c r="GKO349" s="35"/>
      <c r="GKP349" s="35"/>
      <c r="GKQ349" s="35"/>
      <c r="GKR349" s="35"/>
      <c r="GKS349" s="35"/>
      <c r="GKT349" s="35"/>
      <c r="GKU349" s="35"/>
      <c r="GKV349" s="35"/>
      <c r="GKW349" s="35"/>
      <c r="GKX349" s="35"/>
      <c r="GKY349" s="35"/>
      <c r="GKZ349" s="35"/>
      <c r="GLA349" s="35"/>
      <c r="GLB349" s="35"/>
      <c r="GLC349" s="35"/>
      <c r="GLD349" s="35"/>
      <c r="GLE349" s="35"/>
      <c r="GLF349" s="35"/>
      <c r="GLG349" s="35"/>
      <c r="GLH349" s="35"/>
      <c r="GLI349" s="35"/>
      <c r="GLJ349" s="35"/>
      <c r="GLK349" s="35"/>
      <c r="GLL349" s="35"/>
      <c r="GLM349" s="35"/>
      <c r="GLN349" s="35"/>
      <c r="GLO349" s="35"/>
      <c r="GLP349" s="35"/>
      <c r="GLQ349" s="35"/>
      <c r="GLR349" s="35"/>
      <c r="GLS349" s="35"/>
      <c r="GLT349" s="35"/>
      <c r="GLU349" s="35"/>
      <c r="GLV349" s="35"/>
      <c r="GLW349" s="35"/>
      <c r="GLX349" s="35"/>
      <c r="GLY349" s="35"/>
      <c r="GLZ349" s="35"/>
      <c r="GMA349" s="35"/>
      <c r="GMB349" s="35"/>
      <c r="GMC349" s="35"/>
      <c r="GMD349" s="35"/>
      <c r="GME349" s="35"/>
      <c r="GMF349" s="35"/>
      <c r="GMG349" s="35"/>
      <c r="GMH349" s="35"/>
      <c r="GMI349" s="35"/>
      <c r="GMJ349" s="35"/>
      <c r="GMK349" s="35"/>
      <c r="GML349" s="35"/>
      <c r="GMM349" s="35"/>
      <c r="GMN349" s="35"/>
      <c r="GMO349" s="35"/>
      <c r="GMP349" s="35"/>
      <c r="GMQ349" s="35"/>
      <c r="GMR349" s="35"/>
      <c r="GMS349" s="35"/>
      <c r="GMT349" s="35"/>
      <c r="GMU349" s="35"/>
      <c r="GMV349" s="35"/>
      <c r="GMW349" s="35"/>
      <c r="GMX349" s="35"/>
      <c r="GMY349" s="35"/>
      <c r="GMZ349" s="35"/>
      <c r="GNA349" s="35"/>
      <c r="GNB349" s="35"/>
      <c r="GNC349" s="35"/>
      <c r="GND349" s="35"/>
      <c r="GNE349" s="35"/>
      <c r="GNF349" s="35"/>
      <c r="GNG349" s="35"/>
      <c r="GNH349" s="35"/>
      <c r="GNI349" s="35"/>
      <c r="GNJ349" s="35"/>
      <c r="GNK349" s="35"/>
      <c r="GNL349" s="35"/>
      <c r="GNM349" s="35"/>
      <c r="GNN349" s="35"/>
      <c r="GNO349" s="35"/>
      <c r="GNP349" s="35"/>
      <c r="GNQ349" s="35"/>
      <c r="GNR349" s="35"/>
      <c r="GNS349" s="35"/>
      <c r="GNT349" s="35"/>
      <c r="GNU349" s="35"/>
      <c r="GNV349" s="35"/>
      <c r="GNW349" s="35"/>
      <c r="GNX349" s="35"/>
      <c r="GNY349" s="35"/>
      <c r="GNZ349" s="35"/>
      <c r="GOA349" s="35"/>
      <c r="GOB349" s="35"/>
      <c r="GOC349" s="35"/>
      <c r="GOD349" s="35"/>
      <c r="GOE349" s="35"/>
      <c r="GOF349" s="35"/>
      <c r="GOG349" s="35"/>
      <c r="GOH349" s="35"/>
      <c r="GOI349" s="35"/>
      <c r="GOJ349" s="35"/>
      <c r="GOK349" s="35"/>
      <c r="GOL349" s="35"/>
      <c r="GOM349" s="35"/>
      <c r="GON349" s="35"/>
      <c r="GOO349" s="35"/>
      <c r="GOP349" s="35"/>
      <c r="GOQ349" s="35"/>
      <c r="GOR349" s="35"/>
      <c r="GOS349" s="35"/>
      <c r="GOT349" s="35"/>
      <c r="GOU349" s="35"/>
      <c r="GOV349" s="35"/>
      <c r="GOW349" s="35"/>
      <c r="GOX349" s="35"/>
      <c r="GOY349" s="35"/>
      <c r="GOZ349" s="35"/>
      <c r="GPA349" s="35"/>
      <c r="GPB349" s="35"/>
      <c r="GPC349" s="35"/>
      <c r="GPD349" s="35"/>
      <c r="GPE349" s="35"/>
      <c r="GPF349" s="35"/>
      <c r="GPG349" s="35"/>
      <c r="GPH349" s="35"/>
      <c r="GPI349" s="35"/>
      <c r="GPJ349" s="35"/>
      <c r="GPK349" s="35"/>
      <c r="GPL349" s="35"/>
      <c r="GPM349" s="35"/>
      <c r="GPN349" s="35"/>
      <c r="GPO349" s="35"/>
      <c r="GPP349" s="35"/>
      <c r="GPQ349" s="35"/>
      <c r="GPR349" s="35"/>
      <c r="GPS349" s="35"/>
      <c r="GPT349" s="35"/>
      <c r="GPU349" s="35"/>
      <c r="GPV349" s="35"/>
      <c r="GPW349" s="35"/>
      <c r="GPX349" s="35"/>
      <c r="GPY349" s="35"/>
      <c r="GPZ349" s="35"/>
      <c r="GQA349" s="35"/>
      <c r="GQB349" s="35"/>
      <c r="GQC349" s="35"/>
      <c r="GQD349" s="35"/>
      <c r="GQE349" s="35"/>
      <c r="GQF349" s="35"/>
      <c r="GQG349" s="35"/>
      <c r="GQH349" s="35"/>
      <c r="GQI349" s="35"/>
      <c r="GQJ349" s="35"/>
      <c r="GQK349" s="35"/>
      <c r="GQL349" s="35"/>
      <c r="GQM349" s="35"/>
      <c r="GQN349" s="35"/>
      <c r="GQO349" s="35"/>
      <c r="GQP349" s="35"/>
      <c r="GQQ349" s="35"/>
      <c r="GQR349" s="35"/>
      <c r="GQS349" s="35"/>
      <c r="GQT349" s="35"/>
      <c r="GQU349" s="35"/>
      <c r="GQV349" s="35"/>
      <c r="GQW349" s="35"/>
      <c r="GQX349" s="35"/>
      <c r="GQY349" s="35"/>
      <c r="GQZ349" s="35"/>
      <c r="GRA349" s="35"/>
      <c r="GRB349" s="35"/>
      <c r="GRC349" s="35"/>
      <c r="GRD349" s="35"/>
      <c r="GRE349" s="35"/>
      <c r="GRF349" s="35"/>
      <c r="GRG349" s="35"/>
      <c r="GRH349" s="35"/>
      <c r="GRI349" s="35"/>
      <c r="GRJ349" s="35"/>
      <c r="GRK349" s="35"/>
      <c r="GRL349" s="35"/>
      <c r="GRM349" s="35"/>
      <c r="GRN349" s="35"/>
      <c r="GRO349" s="35"/>
      <c r="GRP349" s="35"/>
      <c r="GRQ349" s="35"/>
      <c r="GRR349" s="35"/>
      <c r="GRS349" s="35"/>
      <c r="GRT349" s="35"/>
      <c r="GRU349" s="35"/>
      <c r="GRV349" s="35"/>
      <c r="GRW349" s="35"/>
      <c r="GRX349" s="35"/>
      <c r="GRY349" s="35"/>
      <c r="GRZ349" s="35"/>
      <c r="GSA349" s="35"/>
      <c r="GSB349" s="35"/>
      <c r="GSC349" s="35"/>
      <c r="GSD349" s="35"/>
      <c r="GSE349" s="35"/>
      <c r="GSF349" s="35"/>
      <c r="GSG349" s="35"/>
      <c r="GSH349" s="35"/>
      <c r="GSI349" s="35"/>
      <c r="GSJ349" s="35"/>
      <c r="GSK349" s="35"/>
      <c r="GSL349" s="35"/>
      <c r="GSM349" s="35"/>
      <c r="GSN349" s="35"/>
      <c r="GSO349" s="35"/>
      <c r="GSP349" s="35"/>
      <c r="GSQ349" s="35"/>
      <c r="GSR349" s="35"/>
      <c r="GSS349" s="35"/>
      <c r="GST349" s="35"/>
      <c r="GSU349" s="35"/>
      <c r="GSV349" s="35"/>
      <c r="GSW349" s="35"/>
      <c r="GSX349" s="35"/>
      <c r="GSY349" s="35"/>
      <c r="GSZ349" s="35"/>
      <c r="GTA349" s="35"/>
      <c r="GTB349" s="35"/>
      <c r="GTC349" s="35"/>
      <c r="GTD349" s="35"/>
      <c r="GTE349" s="35"/>
      <c r="GTF349" s="35"/>
      <c r="GTG349" s="35"/>
      <c r="GTH349" s="35"/>
      <c r="GTI349" s="35"/>
      <c r="GTJ349" s="35"/>
      <c r="GTK349" s="35"/>
      <c r="GTL349" s="35"/>
      <c r="GTM349" s="35"/>
      <c r="GTN349" s="35"/>
      <c r="GTO349" s="35"/>
      <c r="GTP349" s="35"/>
      <c r="GTQ349" s="35"/>
      <c r="GTR349" s="35"/>
      <c r="GTS349" s="35"/>
      <c r="GTT349" s="35"/>
      <c r="GTU349" s="35"/>
      <c r="GTV349" s="35"/>
      <c r="GTW349" s="35"/>
      <c r="GTX349" s="35"/>
      <c r="GTY349" s="35"/>
      <c r="GTZ349" s="35"/>
      <c r="GUA349" s="35"/>
      <c r="GUB349" s="35"/>
      <c r="GUC349" s="35"/>
      <c r="GUD349" s="35"/>
      <c r="GUE349" s="35"/>
      <c r="GUF349" s="35"/>
      <c r="GUG349" s="35"/>
      <c r="GUH349" s="35"/>
      <c r="GUI349" s="35"/>
      <c r="GUJ349" s="35"/>
      <c r="GUK349" s="35"/>
      <c r="GUL349" s="35"/>
      <c r="GUM349" s="35"/>
      <c r="GUN349" s="35"/>
      <c r="GUO349" s="35"/>
      <c r="GUP349" s="35"/>
      <c r="GUQ349" s="35"/>
      <c r="GUR349" s="35"/>
      <c r="GUS349" s="35"/>
      <c r="GUT349" s="35"/>
      <c r="GUU349" s="35"/>
      <c r="GUV349" s="35"/>
      <c r="GUW349" s="35"/>
      <c r="GUX349" s="35"/>
      <c r="GUY349" s="35"/>
      <c r="GUZ349" s="35"/>
      <c r="GVA349" s="35"/>
      <c r="GVB349" s="35"/>
      <c r="GVC349" s="35"/>
      <c r="GVD349" s="35"/>
      <c r="GVE349" s="35"/>
      <c r="GVF349" s="35"/>
      <c r="GVG349" s="35"/>
      <c r="GVH349" s="35"/>
      <c r="GVI349" s="35"/>
      <c r="GVJ349" s="35"/>
      <c r="GVK349" s="35"/>
      <c r="GVL349" s="35"/>
      <c r="GVM349" s="35"/>
      <c r="GVN349" s="35"/>
      <c r="GVO349" s="35"/>
      <c r="GVP349" s="35"/>
      <c r="GVQ349" s="35"/>
      <c r="GVR349" s="35"/>
      <c r="GVS349" s="35"/>
      <c r="GVT349" s="35"/>
      <c r="GVU349" s="35"/>
      <c r="GVV349" s="35"/>
      <c r="GVW349" s="35"/>
      <c r="GVX349" s="35"/>
      <c r="GVY349" s="35"/>
      <c r="GVZ349" s="35"/>
      <c r="GWA349" s="35"/>
      <c r="GWB349" s="35"/>
      <c r="GWC349" s="35"/>
      <c r="GWD349" s="35"/>
      <c r="GWE349" s="35"/>
      <c r="GWF349" s="35"/>
      <c r="GWG349" s="35"/>
      <c r="GWH349" s="35"/>
      <c r="GWI349" s="35"/>
      <c r="GWJ349" s="35"/>
      <c r="GWK349" s="35"/>
      <c r="GWL349" s="35"/>
      <c r="GWM349" s="35"/>
      <c r="GWN349" s="35"/>
      <c r="GWO349" s="35"/>
      <c r="GWP349" s="35"/>
      <c r="GWQ349" s="35"/>
      <c r="GWR349" s="35"/>
      <c r="GWS349" s="35"/>
      <c r="GWT349" s="35"/>
      <c r="GWU349" s="35"/>
      <c r="GWV349" s="35"/>
      <c r="GWW349" s="35"/>
      <c r="GWX349" s="35"/>
      <c r="GWY349" s="35"/>
      <c r="GWZ349" s="35"/>
      <c r="GXA349" s="35"/>
      <c r="GXB349" s="35"/>
      <c r="GXC349" s="35"/>
      <c r="GXD349" s="35"/>
      <c r="GXE349" s="35"/>
      <c r="GXF349" s="35"/>
      <c r="GXG349" s="35"/>
      <c r="GXH349" s="35"/>
      <c r="GXI349" s="35"/>
      <c r="GXJ349" s="35"/>
      <c r="GXK349" s="35"/>
      <c r="GXL349" s="35"/>
      <c r="GXM349" s="35"/>
      <c r="GXN349" s="35"/>
      <c r="GXO349" s="35"/>
      <c r="GXP349" s="35"/>
      <c r="GXQ349" s="35"/>
      <c r="GXR349" s="35"/>
      <c r="GXS349" s="35"/>
      <c r="GXT349" s="35"/>
      <c r="GXU349" s="35"/>
      <c r="GXV349" s="35"/>
      <c r="GXW349" s="35"/>
      <c r="GXX349" s="35"/>
      <c r="GXY349" s="35"/>
      <c r="GXZ349" s="35"/>
      <c r="GYA349" s="35"/>
      <c r="GYB349" s="35"/>
      <c r="GYC349" s="35"/>
      <c r="GYD349" s="35"/>
      <c r="GYE349" s="35"/>
      <c r="GYF349" s="35"/>
      <c r="GYG349" s="35"/>
      <c r="GYH349" s="35"/>
      <c r="GYI349" s="35"/>
      <c r="GYJ349" s="35"/>
      <c r="GYK349" s="35"/>
      <c r="GYL349" s="35"/>
      <c r="GYM349" s="35"/>
      <c r="GYN349" s="35"/>
      <c r="GYO349" s="35"/>
      <c r="GYP349" s="35"/>
      <c r="GYQ349" s="35"/>
      <c r="GYR349" s="35"/>
      <c r="GYS349" s="35"/>
      <c r="GYT349" s="35"/>
      <c r="GYU349" s="35"/>
      <c r="GYV349" s="35"/>
      <c r="GYW349" s="35"/>
      <c r="GYX349" s="35"/>
      <c r="GYY349" s="35"/>
      <c r="GYZ349" s="35"/>
      <c r="GZA349" s="35"/>
      <c r="GZB349" s="35"/>
      <c r="GZC349" s="35"/>
      <c r="GZD349" s="35"/>
      <c r="GZE349" s="35"/>
      <c r="GZF349" s="35"/>
      <c r="GZG349" s="35"/>
      <c r="GZH349" s="35"/>
      <c r="GZI349" s="35"/>
      <c r="GZJ349" s="35"/>
      <c r="GZK349" s="35"/>
      <c r="GZL349" s="35"/>
      <c r="GZM349" s="35"/>
      <c r="GZN349" s="35"/>
      <c r="GZO349" s="35"/>
      <c r="GZP349" s="35"/>
      <c r="GZQ349" s="35"/>
      <c r="GZR349" s="35"/>
      <c r="GZS349" s="35"/>
      <c r="GZT349" s="35"/>
      <c r="GZU349" s="35"/>
      <c r="GZV349" s="35"/>
      <c r="GZW349" s="35"/>
      <c r="GZX349" s="35"/>
      <c r="GZY349" s="35"/>
      <c r="GZZ349" s="35"/>
      <c r="HAA349" s="35"/>
      <c r="HAB349" s="35"/>
      <c r="HAC349" s="35"/>
      <c r="HAD349" s="35"/>
      <c r="HAE349" s="35"/>
      <c r="HAF349" s="35"/>
      <c r="HAG349" s="35"/>
      <c r="HAH349" s="35"/>
      <c r="HAI349" s="35"/>
      <c r="HAJ349" s="35"/>
      <c r="HAK349" s="35"/>
      <c r="HAL349" s="35"/>
      <c r="HAM349" s="35"/>
      <c r="HAN349" s="35"/>
      <c r="HAO349" s="35"/>
      <c r="HAP349" s="35"/>
      <c r="HAQ349" s="35"/>
      <c r="HAR349" s="35"/>
      <c r="HAS349" s="35"/>
      <c r="HAT349" s="35"/>
      <c r="HAU349" s="35"/>
      <c r="HAV349" s="35"/>
      <c r="HAW349" s="35"/>
      <c r="HAX349" s="35"/>
      <c r="HAY349" s="35"/>
      <c r="HAZ349" s="35"/>
      <c r="HBA349" s="35"/>
      <c r="HBB349" s="35"/>
      <c r="HBC349" s="35"/>
      <c r="HBD349" s="35"/>
      <c r="HBE349" s="35"/>
      <c r="HBF349" s="35"/>
      <c r="HBG349" s="35"/>
      <c r="HBH349" s="35"/>
      <c r="HBI349" s="35"/>
      <c r="HBJ349" s="35"/>
      <c r="HBK349" s="35"/>
      <c r="HBL349" s="35"/>
      <c r="HBM349" s="35"/>
      <c r="HBN349" s="35"/>
      <c r="HBO349" s="35"/>
      <c r="HBP349" s="35"/>
      <c r="HBQ349" s="35"/>
      <c r="HBR349" s="35"/>
      <c r="HBS349" s="35"/>
      <c r="HBT349" s="35"/>
      <c r="HBU349" s="35"/>
      <c r="HBV349" s="35"/>
      <c r="HBW349" s="35"/>
      <c r="HBX349" s="35"/>
      <c r="HBY349" s="35"/>
      <c r="HBZ349" s="35"/>
      <c r="HCA349" s="35"/>
      <c r="HCB349" s="35"/>
      <c r="HCC349" s="35"/>
      <c r="HCD349" s="35"/>
      <c r="HCE349" s="35"/>
      <c r="HCF349" s="35"/>
      <c r="HCG349" s="35"/>
      <c r="HCH349" s="35"/>
      <c r="HCI349" s="35"/>
      <c r="HCJ349" s="35"/>
      <c r="HCK349" s="35"/>
      <c r="HCL349" s="35"/>
      <c r="HCM349" s="35"/>
      <c r="HCN349" s="35"/>
      <c r="HCO349" s="35"/>
      <c r="HCP349" s="35"/>
      <c r="HCQ349" s="35"/>
      <c r="HCR349" s="35"/>
      <c r="HCS349" s="35"/>
      <c r="HCT349" s="35"/>
      <c r="HCU349" s="35"/>
      <c r="HCV349" s="35"/>
      <c r="HCW349" s="35"/>
      <c r="HCX349" s="35"/>
      <c r="HCY349" s="35"/>
      <c r="HCZ349" s="35"/>
      <c r="HDA349" s="35"/>
      <c r="HDB349" s="35"/>
      <c r="HDC349" s="35"/>
      <c r="HDD349" s="35"/>
      <c r="HDE349" s="35"/>
      <c r="HDF349" s="35"/>
      <c r="HDG349" s="35"/>
      <c r="HDH349" s="35"/>
      <c r="HDI349" s="35"/>
      <c r="HDJ349" s="35"/>
      <c r="HDK349" s="35"/>
      <c r="HDL349" s="35"/>
      <c r="HDM349" s="35"/>
      <c r="HDN349" s="35"/>
      <c r="HDO349" s="35"/>
      <c r="HDP349" s="35"/>
      <c r="HDQ349" s="35"/>
      <c r="HDR349" s="35"/>
      <c r="HDS349" s="35"/>
      <c r="HDT349" s="35"/>
      <c r="HDU349" s="35"/>
      <c r="HDV349" s="35"/>
      <c r="HDW349" s="35"/>
      <c r="HDX349" s="35"/>
      <c r="HDY349" s="35"/>
      <c r="HDZ349" s="35"/>
      <c r="HEA349" s="35"/>
      <c r="HEB349" s="35"/>
      <c r="HEC349" s="35"/>
      <c r="HED349" s="35"/>
      <c r="HEE349" s="35"/>
      <c r="HEF349" s="35"/>
      <c r="HEG349" s="35"/>
      <c r="HEH349" s="35"/>
      <c r="HEI349" s="35"/>
      <c r="HEJ349" s="35"/>
      <c r="HEK349" s="35"/>
      <c r="HEL349" s="35"/>
      <c r="HEM349" s="35"/>
      <c r="HEN349" s="35"/>
      <c r="HEO349" s="35"/>
      <c r="HEP349" s="35"/>
      <c r="HEQ349" s="35"/>
      <c r="HER349" s="35"/>
      <c r="HES349" s="35"/>
      <c r="HET349" s="35"/>
      <c r="HEU349" s="35"/>
      <c r="HEV349" s="35"/>
      <c r="HEW349" s="35"/>
      <c r="HEX349" s="35"/>
      <c r="HEY349" s="35"/>
      <c r="HEZ349" s="35"/>
      <c r="HFA349" s="35"/>
      <c r="HFB349" s="35"/>
      <c r="HFC349" s="35"/>
      <c r="HFD349" s="35"/>
      <c r="HFE349" s="35"/>
      <c r="HFF349" s="35"/>
      <c r="HFG349" s="35"/>
      <c r="HFH349" s="35"/>
      <c r="HFI349" s="35"/>
      <c r="HFJ349" s="35"/>
      <c r="HFK349" s="35"/>
      <c r="HFL349" s="35"/>
      <c r="HFM349" s="35"/>
      <c r="HFN349" s="35"/>
      <c r="HFO349" s="35"/>
      <c r="HFP349" s="35"/>
      <c r="HFQ349" s="35"/>
      <c r="HFR349" s="35"/>
      <c r="HFS349" s="35"/>
      <c r="HFT349" s="35"/>
      <c r="HFU349" s="35"/>
      <c r="HFV349" s="35"/>
      <c r="HFW349" s="35"/>
      <c r="HFX349" s="35"/>
      <c r="HFY349" s="35"/>
      <c r="HFZ349" s="35"/>
      <c r="HGA349" s="35"/>
      <c r="HGB349" s="35"/>
      <c r="HGC349" s="35"/>
      <c r="HGD349" s="35"/>
      <c r="HGE349" s="35"/>
      <c r="HGF349" s="35"/>
      <c r="HGG349" s="35"/>
      <c r="HGH349" s="35"/>
      <c r="HGI349" s="35"/>
      <c r="HGJ349" s="35"/>
      <c r="HGK349" s="35"/>
      <c r="HGL349" s="35"/>
      <c r="HGM349" s="35"/>
      <c r="HGN349" s="35"/>
      <c r="HGO349" s="35"/>
      <c r="HGP349" s="35"/>
      <c r="HGQ349" s="35"/>
      <c r="HGR349" s="35"/>
      <c r="HGS349" s="35"/>
      <c r="HGT349" s="35"/>
      <c r="HGU349" s="35"/>
      <c r="HGV349" s="35"/>
      <c r="HGW349" s="35"/>
      <c r="HGX349" s="35"/>
      <c r="HGY349" s="35"/>
      <c r="HGZ349" s="35"/>
      <c r="HHA349" s="35"/>
      <c r="HHB349" s="35"/>
      <c r="HHC349" s="35"/>
      <c r="HHD349" s="35"/>
      <c r="HHE349" s="35"/>
      <c r="HHF349" s="35"/>
      <c r="HHG349" s="35"/>
      <c r="HHH349" s="35"/>
      <c r="HHI349" s="35"/>
      <c r="HHJ349" s="35"/>
      <c r="HHK349" s="35"/>
      <c r="HHL349" s="35"/>
      <c r="HHM349" s="35"/>
      <c r="HHN349" s="35"/>
      <c r="HHO349" s="35"/>
      <c r="HHP349" s="35"/>
      <c r="HHQ349" s="35"/>
      <c r="HHR349" s="35"/>
      <c r="HHS349" s="35"/>
      <c r="HHT349" s="35"/>
      <c r="HHU349" s="35"/>
      <c r="HHV349" s="35"/>
      <c r="HHW349" s="35"/>
      <c r="HHX349" s="35"/>
      <c r="HHY349" s="35"/>
      <c r="HHZ349" s="35"/>
      <c r="HIA349" s="35"/>
      <c r="HIB349" s="35"/>
      <c r="HIC349" s="35"/>
      <c r="HID349" s="35"/>
      <c r="HIE349" s="35"/>
      <c r="HIF349" s="35"/>
      <c r="HIG349" s="35"/>
      <c r="HIH349" s="35"/>
      <c r="HII349" s="35"/>
      <c r="HIJ349" s="35"/>
      <c r="HIK349" s="35"/>
      <c r="HIL349" s="35"/>
      <c r="HIM349" s="35"/>
      <c r="HIN349" s="35"/>
      <c r="HIO349" s="35"/>
      <c r="HIP349" s="35"/>
      <c r="HIQ349" s="35"/>
      <c r="HIR349" s="35"/>
      <c r="HIS349" s="35"/>
      <c r="HIT349" s="35"/>
      <c r="HIU349" s="35"/>
      <c r="HIV349" s="35"/>
      <c r="HIW349" s="35"/>
      <c r="HIX349" s="35"/>
      <c r="HIY349" s="35"/>
      <c r="HIZ349" s="35"/>
      <c r="HJA349" s="35"/>
      <c r="HJB349" s="35"/>
      <c r="HJC349" s="35"/>
      <c r="HJD349" s="35"/>
      <c r="HJE349" s="35"/>
      <c r="HJF349" s="35"/>
      <c r="HJG349" s="35"/>
      <c r="HJH349" s="35"/>
      <c r="HJI349" s="35"/>
      <c r="HJJ349" s="35"/>
      <c r="HJK349" s="35"/>
      <c r="HJL349" s="35"/>
      <c r="HJM349" s="35"/>
      <c r="HJN349" s="35"/>
      <c r="HJO349" s="35"/>
      <c r="HJP349" s="35"/>
      <c r="HJQ349" s="35"/>
      <c r="HJR349" s="35"/>
      <c r="HJS349" s="35"/>
      <c r="HJT349" s="35"/>
      <c r="HJU349" s="35"/>
      <c r="HJV349" s="35"/>
      <c r="HJW349" s="35"/>
      <c r="HJX349" s="35"/>
      <c r="HJY349" s="35"/>
      <c r="HJZ349" s="35"/>
      <c r="HKA349" s="35"/>
      <c r="HKB349" s="35"/>
      <c r="HKC349" s="35"/>
      <c r="HKD349" s="35"/>
      <c r="HKE349" s="35"/>
      <c r="HKF349" s="35"/>
      <c r="HKG349" s="35"/>
      <c r="HKH349" s="35"/>
      <c r="HKI349" s="35"/>
      <c r="HKJ349" s="35"/>
      <c r="HKK349" s="35"/>
      <c r="HKL349" s="35"/>
      <c r="HKM349" s="35"/>
      <c r="HKN349" s="35"/>
      <c r="HKO349" s="35"/>
      <c r="HKP349" s="35"/>
      <c r="HKQ349" s="35"/>
      <c r="HKR349" s="35"/>
      <c r="HKS349" s="35"/>
      <c r="HKT349" s="35"/>
      <c r="HKU349" s="35"/>
      <c r="HKV349" s="35"/>
      <c r="HKW349" s="35"/>
      <c r="HKX349" s="35"/>
      <c r="HKY349" s="35"/>
      <c r="HKZ349" s="35"/>
      <c r="HLA349" s="35"/>
      <c r="HLB349" s="35"/>
      <c r="HLC349" s="35"/>
      <c r="HLD349" s="35"/>
      <c r="HLE349" s="35"/>
      <c r="HLF349" s="35"/>
      <c r="HLG349" s="35"/>
      <c r="HLH349" s="35"/>
      <c r="HLI349" s="35"/>
      <c r="HLJ349" s="35"/>
      <c r="HLK349" s="35"/>
      <c r="HLL349" s="35"/>
      <c r="HLM349" s="35"/>
      <c r="HLN349" s="35"/>
      <c r="HLO349" s="35"/>
      <c r="HLP349" s="35"/>
      <c r="HLQ349" s="35"/>
      <c r="HLR349" s="35"/>
      <c r="HLS349" s="35"/>
      <c r="HLT349" s="35"/>
      <c r="HLU349" s="35"/>
      <c r="HLV349" s="35"/>
      <c r="HLW349" s="35"/>
      <c r="HLX349" s="35"/>
      <c r="HLY349" s="35"/>
      <c r="HLZ349" s="35"/>
      <c r="HMA349" s="35"/>
      <c r="HMB349" s="35"/>
      <c r="HMC349" s="35"/>
      <c r="HMD349" s="35"/>
      <c r="HME349" s="35"/>
      <c r="HMF349" s="35"/>
      <c r="HMG349" s="35"/>
      <c r="HMH349" s="35"/>
      <c r="HMI349" s="35"/>
      <c r="HMJ349" s="35"/>
      <c r="HMK349" s="35"/>
      <c r="HML349" s="35"/>
      <c r="HMM349" s="35"/>
      <c r="HMN349" s="35"/>
      <c r="HMO349" s="35"/>
      <c r="HMP349" s="35"/>
      <c r="HMQ349" s="35"/>
      <c r="HMR349" s="35"/>
      <c r="HMS349" s="35"/>
      <c r="HMT349" s="35"/>
      <c r="HMU349" s="35"/>
      <c r="HMV349" s="35"/>
      <c r="HMW349" s="35"/>
      <c r="HMX349" s="35"/>
      <c r="HMY349" s="35"/>
      <c r="HMZ349" s="35"/>
      <c r="HNA349" s="35"/>
      <c r="HNB349" s="35"/>
      <c r="HNC349" s="35"/>
      <c r="HND349" s="35"/>
      <c r="HNE349" s="35"/>
      <c r="HNF349" s="35"/>
      <c r="HNG349" s="35"/>
      <c r="HNH349" s="35"/>
      <c r="HNI349" s="35"/>
      <c r="HNJ349" s="35"/>
      <c r="HNK349" s="35"/>
      <c r="HNL349" s="35"/>
      <c r="HNM349" s="35"/>
      <c r="HNN349" s="35"/>
      <c r="HNO349" s="35"/>
      <c r="HNP349" s="35"/>
      <c r="HNQ349" s="35"/>
      <c r="HNR349" s="35"/>
      <c r="HNS349" s="35"/>
      <c r="HNT349" s="35"/>
      <c r="HNU349" s="35"/>
      <c r="HNV349" s="35"/>
      <c r="HNW349" s="35"/>
      <c r="HNX349" s="35"/>
      <c r="HNY349" s="35"/>
      <c r="HNZ349" s="35"/>
      <c r="HOA349" s="35"/>
      <c r="HOB349" s="35"/>
      <c r="HOC349" s="35"/>
      <c r="HOD349" s="35"/>
      <c r="HOE349" s="35"/>
      <c r="HOF349" s="35"/>
      <c r="HOG349" s="35"/>
      <c r="HOH349" s="35"/>
      <c r="HOI349" s="35"/>
      <c r="HOJ349" s="35"/>
      <c r="HOK349" s="35"/>
      <c r="HOL349" s="35"/>
      <c r="HOM349" s="35"/>
      <c r="HON349" s="35"/>
      <c r="HOO349" s="35"/>
      <c r="HOP349" s="35"/>
      <c r="HOQ349" s="35"/>
      <c r="HOR349" s="35"/>
      <c r="HOS349" s="35"/>
      <c r="HOT349" s="35"/>
      <c r="HOU349" s="35"/>
      <c r="HOV349" s="35"/>
      <c r="HOW349" s="35"/>
      <c r="HOX349" s="35"/>
      <c r="HOY349" s="35"/>
      <c r="HOZ349" s="35"/>
      <c r="HPA349" s="35"/>
      <c r="HPB349" s="35"/>
      <c r="HPC349" s="35"/>
      <c r="HPD349" s="35"/>
      <c r="HPE349" s="35"/>
      <c r="HPF349" s="35"/>
      <c r="HPG349" s="35"/>
      <c r="HPH349" s="35"/>
      <c r="HPI349" s="35"/>
      <c r="HPJ349" s="35"/>
      <c r="HPK349" s="35"/>
      <c r="HPL349" s="35"/>
      <c r="HPM349" s="35"/>
      <c r="HPN349" s="35"/>
      <c r="HPO349" s="35"/>
      <c r="HPP349" s="35"/>
      <c r="HPQ349" s="35"/>
      <c r="HPR349" s="35"/>
      <c r="HPS349" s="35"/>
      <c r="HPT349" s="35"/>
      <c r="HPU349" s="35"/>
      <c r="HPV349" s="35"/>
      <c r="HPW349" s="35"/>
      <c r="HPX349" s="35"/>
      <c r="HPY349" s="35"/>
      <c r="HPZ349" s="35"/>
      <c r="HQA349" s="35"/>
      <c r="HQB349" s="35"/>
      <c r="HQC349" s="35"/>
      <c r="HQD349" s="35"/>
      <c r="HQE349" s="35"/>
      <c r="HQF349" s="35"/>
      <c r="HQG349" s="35"/>
      <c r="HQH349" s="35"/>
      <c r="HQI349" s="35"/>
      <c r="HQJ349" s="35"/>
      <c r="HQK349" s="35"/>
      <c r="HQL349" s="35"/>
      <c r="HQM349" s="35"/>
      <c r="HQN349" s="35"/>
      <c r="HQO349" s="35"/>
      <c r="HQP349" s="35"/>
      <c r="HQQ349" s="35"/>
      <c r="HQR349" s="35"/>
      <c r="HQS349" s="35"/>
      <c r="HQT349" s="35"/>
      <c r="HQU349" s="35"/>
      <c r="HQV349" s="35"/>
      <c r="HQW349" s="35"/>
      <c r="HQX349" s="35"/>
      <c r="HQY349" s="35"/>
      <c r="HQZ349" s="35"/>
      <c r="HRA349" s="35"/>
      <c r="HRB349" s="35"/>
      <c r="HRC349" s="35"/>
      <c r="HRD349" s="35"/>
      <c r="HRE349" s="35"/>
      <c r="HRF349" s="35"/>
      <c r="HRG349" s="35"/>
      <c r="HRH349" s="35"/>
      <c r="HRI349" s="35"/>
      <c r="HRJ349" s="35"/>
      <c r="HRK349" s="35"/>
      <c r="HRL349" s="35"/>
      <c r="HRM349" s="35"/>
      <c r="HRN349" s="35"/>
      <c r="HRO349" s="35"/>
      <c r="HRP349" s="35"/>
      <c r="HRQ349" s="35"/>
      <c r="HRR349" s="35"/>
      <c r="HRS349" s="35"/>
      <c r="HRT349" s="35"/>
      <c r="HRU349" s="35"/>
      <c r="HRV349" s="35"/>
      <c r="HRW349" s="35"/>
      <c r="HRX349" s="35"/>
      <c r="HRY349" s="35"/>
      <c r="HRZ349" s="35"/>
      <c r="HSA349" s="35"/>
      <c r="HSB349" s="35"/>
      <c r="HSC349" s="35"/>
      <c r="HSD349" s="35"/>
      <c r="HSE349" s="35"/>
      <c r="HSF349" s="35"/>
      <c r="HSG349" s="35"/>
      <c r="HSH349" s="35"/>
      <c r="HSI349" s="35"/>
      <c r="HSJ349" s="35"/>
      <c r="HSK349" s="35"/>
      <c r="HSL349" s="35"/>
      <c r="HSM349" s="35"/>
      <c r="HSN349" s="35"/>
      <c r="HSO349" s="35"/>
      <c r="HSP349" s="35"/>
      <c r="HSQ349" s="35"/>
      <c r="HSR349" s="35"/>
      <c r="HSS349" s="35"/>
      <c r="HST349" s="35"/>
      <c r="HSU349" s="35"/>
      <c r="HSV349" s="35"/>
      <c r="HSW349" s="35"/>
      <c r="HSX349" s="35"/>
      <c r="HSY349" s="35"/>
      <c r="HSZ349" s="35"/>
      <c r="HTA349" s="35"/>
      <c r="HTB349" s="35"/>
      <c r="HTC349" s="35"/>
      <c r="HTD349" s="35"/>
      <c r="HTE349" s="35"/>
      <c r="HTF349" s="35"/>
      <c r="HTG349" s="35"/>
      <c r="HTH349" s="35"/>
      <c r="HTI349" s="35"/>
      <c r="HTJ349" s="35"/>
      <c r="HTK349" s="35"/>
      <c r="HTL349" s="35"/>
      <c r="HTM349" s="35"/>
      <c r="HTN349" s="35"/>
      <c r="HTO349" s="35"/>
      <c r="HTP349" s="35"/>
      <c r="HTQ349" s="35"/>
      <c r="HTR349" s="35"/>
      <c r="HTS349" s="35"/>
      <c r="HTT349" s="35"/>
      <c r="HTU349" s="35"/>
      <c r="HTV349" s="35"/>
      <c r="HTW349" s="35"/>
      <c r="HTX349" s="35"/>
      <c r="HTY349" s="35"/>
      <c r="HTZ349" s="35"/>
      <c r="HUA349" s="35"/>
      <c r="HUB349" s="35"/>
      <c r="HUC349" s="35"/>
      <c r="HUD349" s="35"/>
      <c r="HUE349" s="35"/>
      <c r="HUF349" s="35"/>
      <c r="HUG349" s="35"/>
      <c r="HUH349" s="35"/>
      <c r="HUI349" s="35"/>
      <c r="HUJ349" s="35"/>
      <c r="HUK349" s="35"/>
      <c r="HUL349" s="35"/>
      <c r="HUM349" s="35"/>
      <c r="HUN349" s="35"/>
      <c r="HUO349" s="35"/>
      <c r="HUP349" s="35"/>
      <c r="HUQ349" s="35"/>
      <c r="HUR349" s="35"/>
      <c r="HUS349" s="35"/>
      <c r="HUT349" s="35"/>
      <c r="HUU349" s="35"/>
      <c r="HUV349" s="35"/>
      <c r="HUW349" s="35"/>
      <c r="HUX349" s="35"/>
      <c r="HUY349" s="35"/>
      <c r="HUZ349" s="35"/>
      <c r="HVA349" s="35"/>
      <c r="HVB349" s="35"/>
      <c r="HVC349" s="35"/>
      <c r="HVD349" s="35"/>
      <c r="HVE349" s="35"/>
      <c r="HVF349" s="35"/>
      <c r="HVG349" s="35"/>
      <c r="HVH349" s="35"/>
      <c r="HVI349" s="35"/>
      <c r="HVJ349" s="35"/>
      <c r="HVK349" s="35"/>
      <c r="HVL349" s="35"/>
      <c r="HVM349" s="35"/>
      <c r="HVN349" s="35"/>
      <c r="HVO349" s="35"/>
      <c r="HVP349" s="35"/>
      <c r="HVQ349" s="35"/>
      <c r="HVR349" s="35"/>
      <c r="HVS349" s="35"/>
      <c r="HVT349" s="35"/>
      <c r="HVU349" s="35"/>
      <c r="HVV349" s="35"/>
      <c r="HVW349" s="35"/>
      <c r="HVX349" s="35"/>
      <c r="HVY349" s="35"/>
      <c r="HVZ349" s="35"/>
      <c r="HWA349" s="35"/>
      <c r="HWB349" s="35"/>
      <c r="HWC349" s="35"/>
      <c r="HWD349" s="35"/>
      <c r="HWE349" s="35"/>
      <c r="HWF349" s="35"/>
      <c r="HWG349" s="35"/>
      <c r="HWH349" s="35"/>
      <c r="HWI349" s="35"/>
      <c r="HWJ349" s="35"/>
      <c r="HWK349" s="35"/>
      <c r="HWL349" s="35"/>
      <c r="HWM349" s="35"/>
      <c r="HWN349" s="35"/>
      <c r="HWO349" s="35"/>
      <c r="HWP349" s="35"/>
      <c r="HWQ349" s="35"/>
      <c r="HWR349" s="35"/>
      <c r="HWS349" s="35"/>
      <c r="HWT349" s="35"/>
      <c r="HWU349" s="35"/>
      <c r="HWV349" s="35"/>
      <c r="HWW349" s="35"/>
      <c r="HWX349" s="35"/>
      <c r="HWY349" s="35"/>
      <c r="HWZ349" s="35"/>
      <c r="HXA349" s="35"/>
      <c r="HXB349" s="35"/>
      <c r="HXC349" s="35"/>
      <c r="HXD349" s="35"/>
      <c r="HXE349" s="35"/>
      <c r="HXF349" s="35"/>
      <c r="HXG349" s="35"/>
      <c r="HXH349" s="35"/>
      <c r="HXI349" s="35"/>
      <c r="HXJ349" s="35"/>
      <c r="HXK349" s="35"/>
      <c r="HXL349" s="35"/>
      <c r="HXM349" s="35"/>
      <c r="HXN349" s="35"/>
      <c r="HXO349" s="35"/>
      <c r="HXP349" s="35"/>
      <c r="HXQ349" s="35"/>
      <c r="HXR349" s="35"/>
      <c r="HXS349" s="35"/>
      <c r="HXT349" s="35"/>
      <c r="HXU349" s="35"/>
      <c r="HXV349" s="35"/>
      <c r="HXW349" s="35"/>
      <c r="HXX349" s="35"/>
      <c r="HXY349" s="35"/>
      <c r="HXZ349" s="35"/>
      <c r="HYA349" s="35"/>
      <c r="HYB349" s="35"/>
      <c r="HYC349" s="35"/>
      <c r="HYD349" s="35"/>
      <c r="HYE349" s="35"/>
      <c r="HYF349" s="35"/>
      <c r="HYG349" s="35"/>
      <c r="HYH349" s="35"/>
      <c r="HYI349" s="35"/>
      <c r="HYJ349" s="35"/>
      <c r="HYK349" s="35"/>
      <c r="HYL349" s="35"/>
      <c r="HYM349" s="35"/>
      <c r="HYN349" s="35"/>
      <c r="HYO349" s="35"/>
      <c r="HYP349" s="35"/>
      <c r="HYQ349" s="35"/>
      <c r="HYR349" s="35"/>
      <c r="HYS349" s="35"/>
      <c r="HYT349" s="35"/>
      <c r="HYU349" s="35"/>
      <c r="HYV349" s="35"/>
      <c r="HYW349" s="35"/>
      <c r="HYX349" s="35"/>
      <c r="HYY349" s="35"/>
      <c r="HYZ349" s="35"/>
      <c r="HZA349" s="35"/>
      <c r="HZB349" s="35"/>
      <c r="HZC349" s="35"/>
      <c r="HZD349" s="35"/>
      <c r="HZE349" s="35"/>
      <c r="HZF349" s="35"/>
      <c r="HZG349" s="35"/>
      <c r="HZH349" s="35"/>
      <c r="HZI349" s="35"/>
      <c r="HZJ349" s="35"/>
      <c r="HZK349" s="35"/>
      <c r="HZL349" s="35"/>
      <c r="HZM349" s="35"/>
      <c r="HZN349" s="35"/>
      <c r="HZO349" s="35"/>
      <c r="HZP349" s="35"/>
      <c r="HZQ349" s="35"/>
      <c r="HZR349" s="35"/>
      <c r="HZS349" s="35"/>
      <c r="HZT349" s="35"/>
      <c r="HZU349" s="35"/>
      <c r="HZV349" s="35"/>
      <c r="HZW349" s="35"/>
      <c r="HZX349" s="35"/>
      <c r="HZY349" s="35"/>
      <c r="HZZ349" s="35"/>
      <c r="IAA349" s="35"/>
      <c r="IAB349" s="35"/>
      <c r="IAC349" s="35"/>
      <c r="IAD349" s="35"/>
      <c r="IAE349" s="35"/>
      <c r="IAF349" s="35"/>
      <c r="IAG349" s="35"/>
      <c r="IAH349" s="35"/>
      <c r="IAI349" s="35"/>
      <c r="IAJ349" s="35"/>
      <c r="IAK349" s="35"/>
      <c r="IAL349" s="35"/>
      <c r="IAM349" s="35"/>
      <c r="IAN349" s="35"/>
      <c r="IAO349" s="35"/>
      <c r="IAP349" s="35"/>
      <c r="IAQ349" s="35"/>
      <c r="IAR349" s="35"/>
      <c r="IAS349" s="35"/>
      <c r="IAT349" s="35"/>
      <c r="IAU349" s="35"/>
      <c r="IAV349" s="35"/>
      <c r="IAW349" s="35"/>
      <c r="IAX349" s="35"/>
      <c r="IAY349" s="35"/>
      <c r="IAZ349" s="35"/>
      <c r="IBA349" s="35"/>
      <c r="IBB349" s="35"/>
      <c r="IBC349" s="35"/>
      <c r="IBD349" s="35"/>
      <c r="IBE349" s="35"/>
      <c r="IBF349" s="35"/>
      <c r="IBG349" s="35"/>
      <c r="IBH349" s="35"/>
      <c r="IBI349" s="35"/>
      <c r="IBJ349" s="35"/>
      <c r="IBK349" s="35"/>
      <c r="IBL349" s="35"/>
      <c r="IBM349" s="35"/>
      <c r="IBN349" s="35"/>
      <c r="IBO349" s="35"/>
      <c r="IBP349" s="35"/>
      <c r="IBQ349" s="35"/>
      <c r="IBR349" s="35"/>
      <c r="IBS349" s="35"/>
      <c r="IBT349" s="35"/>
      <c r="IBU349" s="35"/>
      <c r="IBV349" s="35"/>
      <c r="IBW349" s="35"/>
      <c r="IBX349" s="35"/>
      <c r="IBY349" s="35"/>
      <c r="IBZ349" s="35"/>
      <c r="ICA349" s="35"/>
      <c r="ICB349" s="35"/>
      <c r="ICC349" s="35"/>
      <c r="ICD349" s="35"/>
      <c r="ICE349" s="35"/>
      <c r="ICF349" s="35"/>
      <c r="ICG349" s="35"/>
      <c r="ICH349" s="35"/>
      <c r="ICI349" s="35"/>
      <c r="ICJ349" s="35"/>
      <c r="ICK349" s="35"/>
      <c r="ICL349" s="35"/>
      <c r="ICM349" s="35"/>
      <c r="ICN349" s="35"/>
      <c r="ICO349" s="35"/>
      <c r="ICP349" s="35"/>
      <c r="ICQ349" s="35"/>
      <c r="ICR349" s="35"/>
      <c r="ICS349" s="35"/>
      <c r="ICT349" s="35"/>
      <c r="ICU349" s="35"/>
      <c r="ICV349" s="35"/>
      <c r="ICW349" s="35"/>
      <c r="ICX349" s="35"/>
      <c r="ICY349" s="35"/>
      <c r="ICZ349" s="35"/>
      <c r="IDA349" s="35"/>
      <c r="IDB349" s="35"/>
      <c r="IDC349" s="35"/>
      <c r="IDD349" s="35"/>
      <c r="IDE349" s="35"/>
      <c r="IDF349" s="35"/>
      <c r="IDG349" s="35"/>
      <c r="IDH349" s="35"/>
      <c r="IDI349" s="35"/>
      <c r="IDJ349" s="35"/>
      <c r="IDK349" s="35"/>
      <c r="IDL349" s="35"/>
      <c r="IDM349" s="35"/>
      <c r="IDN349" s="35"/>
      <c r="IDO349" s="35"/>
      <c r="IDP349" s="35"/>
      <c r="IDQ349" s="35"/>
      <c r="IDR349" s="35"/>
      <c r="IDS349" s="35"/>
      <c r="IDT349" s="35"/>
      <c r="IDU349" s="35"/>
      <c r="IDV349" s="35"/>
      <c r="IDW349" s="35"/>
      <c r="IDX349" s="35"/>
      <c r="IDY349" s="35"/>
      <c r="IDZ349" s="35"/>
      <c r="IEA349" s="35"/>
      <c r="IEB349" s="35"/>
      <c r="IEC349" s="35"/>
      <c r="IED349" s="35"/>
      <c r="IEE349" s="35"/>
      <c r="IEF349" s="35"/>
      <c r="IEG349" s="35"/>
      <c r="IEH349" s="35"/>
      <c r="IEI349" s="35"/>
      <c r="IEJ349" s="35"/>
      <c r="IEK349" s="35"/>
      <c r="IEL349" s="35"/>
      <c r="IEM349" s="35"/>
      <c r="IEN349" s="35"/>
      <c r="IEO349" s="35"/>
      <c r="IEP349" s="35"/>
      <c r="IEQ349" s="35"/>
      <c r="IER349" s="35"/>
      <c r="IES349" s="35"/>
      <c r="IET349" s="35"/>
      <c r="IEU349" s="35"/>
      <c r="IEV349" s="35"/>
      <c r="IEW349" s="35"/>
      <c r="IEX349" s="35"/>
      <c r="IEY349" s="35"/>
      <c r="IEZ349" s="35"/>
      <c r="IFA349" s="35"/>
      <c r="IFB349" s="35"/>
      <c r="IFC349" s="35"/>
      <c r="IFD349" s="35"/>
      <c r="IFE349" s="35"/>
      <c r="IFF349" s="35"/>
      <c r="IFG349" s="35"/>
      <c r="IFH349" s="35"/>
      <c r="IFI349" s="35"/>
      <c r="IFJ349" s="35"/>
      <c r="IFK349" s="35"/>
      <c r="IFL349" s="35"/>
      <c r="IFM349" s="35"/>
      <c r="IFN349" s="35"/>
      <c r="IFO349" s="35"/>
      <c r="IFP349" s="35"/>
      <c r="IFQ349" s="35"/>
      <c r="IFR349" s="35"/>
      <c r="IFS349" s="35"/>
      <c r="IFT349" s="35"/>
      <c r="IFU349" s="35"/>
      <c r="IFV349" s="35"/>
      <c r="IFW349" s="35"/>
      <c r="IFX349" s="35"/>
      <c r="IFY349" s="35"/>
      <c r="IFZ349" s="35"/>
      <c r="IGA349" s="35"/>
      <c r="IGB349" s="35"/>
      <c r="IGC349" s="35"/>
      <c r="IGD349" s="35"/>
      <c r="IGE349" s="35"/>
      <c r="IGF349" s="35"/>
      <c r="IGG349" s="35"/>
      <c r="IGH349" s="35"/>
      <c r="IGI349" s="35"/>
      <c r="IGJ349" s="35"/>
      <c r="IGK349" s="35"/>
      <c r="IGL349" s="35"/>
      <c r="IGM349" s="35"/>
      <c r="IGN349" s="35"/>
      <c r="IGO349" s="35"/>
      <c r="IGP349" s="35"/>
      <c r="IGQ349" s="35"/>
      <c r="IGR349" s="35"/>
      <c r="IGS349" s="35"/>
      <c r="IGT349" s="35"/>
      <c r="IGU349" s="35"/>
      <c r="IGV349" s="35"/>
      <c r="IGW349" s="35"/>
      <c r="IGX349" s="35"/>
      <c r="IGY349" s="35"/>
      <c r="IGZ349" s="35"/>
      <c r="IHA349" s="35"/>
      <c r="IHB349" s="35"/>
      <c r="IHC349" s="35"/>
      <c r="IHD349" s="35"/>
      <c r="IHE349" s="35"/>
      <c r="IHF349" s="35"/>
      <c r="IHG349" s="35"/>
      <c r="IHH349" s="35"/>
      <c r="IHI349" s="35"/>
      <c r="IHJ349" s="35"/>
      <c r="IHK349" s="35"/>
      <c r="IHL349" s="35"/>
      <c r="IHM349" s="35"/>
      <c r="IHN349" s="35"/>
      <c r="IHO349" s="35"/>
      <c r="IHP349" s="35"/>
      <c r="IHQ349" s="35"/>
      <c r="IHR349" s="35"/>
      <c r="IHS349" s="35"/>
      <c r="IHT349" s="35"/>
      <c r="IHU349" s="35"/>
      <c r="IHV349" s="35"/>
      <c r="IHW349" s="35"/>
      <c r="IHX349" s="35"/>
      <c r="IHY349" s="35"/>
      <c r="IHZ349" s="35"/>
      <c r="IIA349" s="35"/>
      <c r="IIB349" s="35"/>
      <c r="IIC349" s="35"/>
      <c r="IID349" s="35"/>
      <c r="IIE349" s="35"/>
      <c r="IIF349" s="35"/>
      <c r="IIG349" s="35"/>
      <c r="IIH349" s="35"/>
      <c r="III349" s="35"/>
      <c r="IIJ349" s="35"/>
      <c r="IIK349" s="35"/>
      <c r="IIL349" s="35"/>
      <c r="IIM349" s="35"/>
      <c r="IIN349" s="35"/>
      <c r="IIO349" s="35"/>
      <c r="IIP349" s="35"/>
      <c r="IIQ349" s="35"/>
      <c r="IIR349" s="35"/>
      <c r="IIS349" s="35"/>
      <c r="IIT349" s="35"/>
      <c r="IIU349" s="35"/>
      <c r="IIV349" s="35"/>
      <c r="IIW349" s="35"/>
      <c r="IIX349" s="35"/>
      <c r="IIY349" s="35"/>
      <c r="IIZ349" s="35"/>
      <c r="IJA349" s="35"/>
      <c r="IJB349" s="35"/>
      <c r="IJC349" s="35"/>
      <c r="IJD349" s="35"/>
      <c r="IJE349" s="35"/>
      <c r="IJF349" s="35"/>
      <c r="IJG349" s="35"/>
      <c r="IJH349" s="35"/>
      <c r="IJI349" s="35"/>
      <c r="IJJ349" s="35"/>
      <c r="IJK349" s="35"/>
      <c r="IJL349" s="35"/>
      <c r="IJM349" s="35"/>
      <c r="IJN349" s="35"/>
      <c r="IJO349" s="35"/>
      <c r="IJP349" s="35"/>
      <c r="IJQ349" s="35"/>
      <c r="IJR349" s="35"/>
      <c r="IJS349" s="35"/>
      <c r="IJT349" s="35"/>
      <c r="IJU349" s="35"/>
      <c r="IJV349" s="35"/>
      <c r="IJW349" s="35"/>
      <c r="IJX349" s="35"/>
      <c r="IJY349" s="35"/>
      <c r="IJZ349" s="35"/>
      <c r="IKA349" s="35"/>
      <c r="IKB349" s="35"/>
      <c r="IKC349" s="35"/>
      <c r="IKD349" s="35"/>
      <c r="IKE349" s="35"/>
      <c r="IKF349" s="35"/>
      <c r="IKG349" s="35"/>
      <c r="IKH349" s="35"/>
      <c r="IKI349" s="35"/>
      <c r="IKJ349" s="35"/>
      <c r="IKK349" s="35"/>
      <c r="IKL349" s="35"/>
      <c r="IKM349" s="35"/>
      <c r="IKN349" s="35"/>
      <c r="IKO349" s="35"/>
      <c r="IKP349" s="35"/>
      <c r="IKQ349" s="35"/>
      <c r="IKR349" s="35"/>
      <c r="IKS349" s="35"/>
      <c r="IKT349" s="35"/>
      <c r="IKU349" s="35"/>
      <c r="IKV349" s="35"/>
      <c r="IKW349" s="35"/>
      <c r="IKX349" s="35"/>
      <c r="IKY349" s="35"/>
      <c r="IKZ349" s="35"/>
      <c r="ILA349" s="35"/>
      <c r="ILB349" s="35"/>
      <c r="ILC349" s="35"/>
      <c r="ILD349" s="35"/>
      <c r="ILE349" s="35"/>
      <c r="ILF349" s="35"/>
      <c r="ILG349" s="35"/>
      <c r="ILH349" s="35"/>
      <c r="ILI349" s="35"/>
      <c r="ILJ349" s="35"/>
      <c r="ILK349" s="35"/>
      <c r="ILL349" s="35"/>
      <c r="ILM349" s="35"/>
      <c r="ILN349" s="35"/>
      <c r="ILO349" s="35"/>
      <c r="ILP349" s="35"/>
      <c r="ILQ349" s="35"/>
      <c r="ILR349" s="35"/>
      <c r="ILS349" s="35"/>
      <c r="ILT349" s="35"/>
      <c r="ILU349" s="35"/>
      <c r="ILV349" s="35"/>
      <c r="ILW349" s="35"/>
      <c r="ILX349" s="35"/>
      <c r="ILY349" s="35"/>
      <c r="ILZ349" s="35"/>
      <c r="IMA349" s="35"/>
      <c r="IMB349" s="35"/>
      <c r="IMC349" s="35"/>
      <c r="IMD349" s="35"/>
      <c r="IME349" s="35"/>
      <c r="IMF349" s="35"/>
      <c r="IMG349" s="35"/>
      <c r="IMH349" s="35"/>
      <c r="IMI349" s="35"/>
      <c r="IMJ349" s="35"/>
      <c r="IMK349" s="35"/>
      <c r="IML349" s="35"/>
      <c r="IMM349" s="35"/>
      <c r="IMN349" s="35"/>
      <c r="IMO349" s="35"/>
      <c r="IMP349" s="35"/>
      <c r="IMQ349" s="35"/>
      <c r="IMR349" s="35"/>
      <c r="IMS349" s="35"/>
      <c r="IMT349" s="35"/>
      <c r="IMU349" s="35"/>
      <c r="IMV349" s="35"/>
      <c r="IMW349" s="35"/>
      <c r="IMX349" s="35"/>
      <c r="IMY349" s="35"/>
      <c r="IMZ349" s="35"/>
      <c r="INA349" s="35"/>
      <c r="INB349" s="35"/>
      <c r="INC349" s="35"/>
      <c r="IND349" s="35"/>
      <c r="INE349" s="35"/>
      <c r="INF349" s="35"/>
      <c r="ING349" s="35"/>
      <c r="INH349" s="35"/>
      <c r="INI349" s="35"/>
      <c r="INJ349" s="35"/>
      <c r="INK349" s="35"/>
      <c r="INL349" s="35"/>
      <c r="INM349" s="35"/>
      <c r="INN349" s="35"/>
      <c r="INO349" s="35"/>
      <c r="INP349" s="35"/>
      <c r="INQ349" s="35"/>
      <c r="INR349" s="35"/>
      <c r="INS349" s="35"/>
      <c r="INT349" s="35"/>
      <c r="INU349" s="35"/>
      <c r="INV349" s="35"/>
      <c r="INW349" s="35"/>
      <c r="INX349" s="35"/>
      <c r="INY349" s="35"/>
      <c r="INZ349" s="35"/>
      <c r="IOA349" s="35"/>
      <c r="IOB349" s="35"/>
      <c r="IOC349" s="35"/>
      <c r="IOD349" s="35"/>
      <c r="IOE349" s="35"/>
      <c r="IOF349" s="35"/>
      <c r="IOG349" s="35"/>
      <c r="IOH349" s="35"/>
      <c r="IOI349" s="35"/>
      <c r="IOJ349" s="35"/>
      <c r="IOK349" s="35"/>
      <c r="IOL349" s="35"/>
      <c r="IOM349" s="35"/>
      <c r="ION349" s="35"/>
      <c r="IOO349" s="35"/>
      <c r="IOP349" s="35"/>
      <c r="IOQ349" s="35"/>
      <c r="IOR349" s="35"/>
      <c r="IOS349" s="35"/>
      <c r="IOT349" s="35"/>
      <c r="IOU349" s="35"/>
      <c r="IOV349" s="35"/>
      <c r="IOW349" s="35"/>
      <c r="IOX349" s="35"/>
      <c r="IOY349" s="35"/>
      <c r="IOZ349" s="35"/>
      <c r="IPA349" s="35"/>
      <c r="IPB349" s="35"/>
      <c r="IPC349" s="35"/>
      <c r="IPD349" s="35"/>
      <c r="IPE349" s="35"/>
      <c r="IPF349" s="35"/>
      <c r="IPG349" s="35"/>
      <c r="IPH349" s="35"/>
      <c r="IPI349" s="35"/>
      <c r="IPJ349" s="35"/>
      <c r="IPK349" s="35"/>
      <c r="IPL349" s="35"/>
      <c r="IPM349" s="35"/>
      <c r="IPN349" s="35"/>
      <c r="IPO349" s="35"/>
      <c r="IPP349" s="35"/>
      <c r="IPQ349" s="35"/>
      <c r="IPR349" s="35"/>
      <c r="IPS349" s="35"/>
      <c r="IPT349" s="35"/>
      <c r="IPU349" s="35"/>
      <c r="IPV349" s="35"/>
      <c r="IPW349" s="35"/>
      <c r="IPX349" s="35"/>
      <c r="IPY349" s="35"/>
      <c r="IPZ349" s="35"/>
      <c r="IQA349" s="35"/>
      <c r="IQB349" s="35"/>
      <c r="IQC349" s="35"/>
      <c r="IQD349" s="35"/>
      <c r="IQE349" s="35"/>
      <c r="IQF349" s="35"/>
      <c r="IQG349" s="35"/>
      <c r="IQH349" s="35"/>
      <c r="IQI349" s="35"/>
      <c r="IQJ349" s="35"/>
      <c r="IQK349" s="35"/>
      <c r="IQL349" s="35"/>
      <c r="IQM349" s="35"/>
      <c r="IQN349" s="35"/>
      <c r="IQO349" s="35"/>
      <c r="IQP349" s="35"/>
      <c r="IQQ349" s="35"/>
      <c r="IQR349" s="35"/>
      <c r="IQS349" s="35"/>
      <c r="IQT349" s="35"/>
      <c r="IQU349" s="35"/>
      <c r="IQV349" s="35"/>
      <c r="IQW349" s="35"/>
      <c r="IQX349" s="35"/>
      <c r="IQY349" s="35"/>
      <c r="IQZ349" s="35"/>
      <c r="IRA349" s="35"/>
      <c r="IRB349" s="35"/>
      <c r="IRC349" s="35"/>
      <c r="IRD349" s="35"/>
      <c r="IRE349" s="35"/>
      <c r="IRF349" s="35"/>
      <c r="IRG349" s="35"/>
      <c r="IRH349" s="35"/>
      <c r="IRI349" s="35"/>
      <c r="IRJ349" s="35"/>
      <c r="IRK349" s="35"/>
      <c r="IRL349" s="35"/>
      <c r="IRM349" s="35"/>
      <c r="IRN349" s="35"/>
      <c r="IRO349" s="35"/>
      <c r="IRP349" s="35"/>
      <c r="IRQ349" s="35"/>
      <c r="IRR349" s="35"/>
      <c r="IRS349" s="35"/>
      <c r="IRT349" s="35"/>
      <c r="IRU349" s="35"/>
      <c r="IRV349" s="35"/>
      <c r="IRW349" s="35"/>
      <c r="IRX349" s="35"/>
      <c r="IRY349" s="35"/>
      <c r="IRZ349" s="35"/>
      <c r="ISA349" s="35"/>
      <c r="ISB349" s="35"/>
      <c r="ISC349" s="35"/>
      <c r="ISD349" s="35"/>
      <c r="ISE349" s="35"/>
      <c r="ISF349" s="35"/>
      <c r="ISG349" s="35"/>
      <c r="ISH349" s="35"/>
      <c r="ISI349" s="35"/>
      <c r="ISJ349" s="35"/>
      <c r="ISK349" s="35"/>
      <c r="ISL349" s="35"/>
      <c r="ISM349" s="35"/>
      <c r="ISN349" s="35"/>
      <c r="ISO349" s="35"/>
      <c r="ISP349" s="35"/>
      <c r="ISQ349" s="35"/>
      <c r="ISR349" s="35"/>
      <c r="ISS349" s="35"/>
      <c r="IST349" s="35"/>
      <c r="ISU349" s="35"/>
      <c r="ISV349" s="35"/>
      <c r="ISW349" s="35"/>
      <c r="ISX349" s="35"/>
      <c r="ISY349" s="35"/>
      <c r="ISZ349" s="35"/>
      <c r="ITA349" s="35"/>
      <c r="ITB349" s="35"/>
      <c r="ITC349" s="35"/>
      <c r="ITD349" s="35"/>
      <c r="ITE349" s="35"/>
      <c r="ITF349" s="35"/>
      <c r="ITG349" s="35"/>
      <c r="ITH349" s="35"/>
      <c r="ITI349" s="35"/>
      <c r="ITJ349" s="35"/>
      <c r="ITK349" s="35"/>
      <c r="ITL349" s="35"/>
      <c r="ITM349" s="35"/>
      <c r="ITN349" s="35"/>
      <c r="ITO349" s="35"/>
      <c r="ITP349" s="35"/>
      <c r="ITQ349" s="35"/>
      <c r="ITR349" s="35"/>
      <c r="ITS349" s="35"/>
      <c r="ITT349" s="35"/>
      <c r="ITU349" s="35"/>
      <c r="ITV349" s="35"/>
      <c r="ITW349" s="35"/>
      <c r="ITX349" s="35"/>
      <c r="ITY349" s="35"/>
      <c r="ITZ349" s="35"/>
      <c r="IUA349" s="35"/>
      <c r="IUB349" s="35"/>
      <c r="IUC349" s="35"/>
      <c r="IUD349" s="35"/>
      <c r="IUE349" s="35"/>
      <c r="IUF349" s="35"/>
      <c r="IUG349" s="35"/>
      <c r="IUH349" s="35"/>
      <c r="IUI349" s="35"/>
      <c r="IUJ349" s="35"/>
      <c r="IUK349" s="35"/>
      <c r="IUL349" s="35"/>
      <c r="IUM349" s="35"/>
      <c r="IUN349" s="35"/>
      <c r="IUO349" s="35"/>
      <c r="IUP349" s="35"/>
      <c r="IUQ349" s="35"/>
      <c r="IUR349" s="35"/>
      <c r="IUS349" s="35"/>
      <c r="IUT349" s="35"/>
      <c r="IUU349" s="35"/>
      <c r="IUV349" s="35"/>
      <c r="IUW349" s="35"/>
      <c r="IUX349" s="35"/>
      <c r="IUY349" s="35"/>
      <c r="IUZ349" s="35"/>
      <c r="IVA349" s="35"/>
      <c r="IVB349" s="35"/>
      <c r="IVC349" s="35"/>
      <c r="IVD349" s="35"/>
      <c r="IVE349" s="35"/>
      <c r="IVF349" s="35"/>
      <c r="IVG349" s="35"/>
      <c r="IVH349" s="35"/>
      <c r="IVI349" s="35"/>
      <c r="IVJ349" s="35"/>
      <c r="IVK349" s="35"/>
      <c r="IVL349" s="35"/>
      <c r="IVM349" s="35"/>
      <c r="IVN349" s="35"/>
      <c r="IVO349" s="35"/>
      <c r="IVP349" s="35"/>
      <c r="IVQ349" s="35"/>
      <c r="IVR349" s="35"/>
      <c r="IVS349" s="35"/>
      <c r="IVT349" s="35"/>
      <c r="IVU349" s="35"/>
      <c r="IVV349" s="35"/>
      <c r="IVW349" s="35"/>
      <c r="IVX349" s="35"/>
      <c r="IVY349" s="35"/>
      <c r="IVZ349" s="35"/>
      <c r="IWA349" s="35"/>
      <c r="IWB349" s="35"/>
      <c r="IWC349" s="35"/>
      <c r="IWD349" s="35"/>
      <c r="IWE349" s="35"/>
      <c r="IWF349" s="35"/>
      <c r="IWG349" s="35"/>
      <c r="IWH349" s="35"/>
      <c r="IWI349" s="35"/>
      <c r="IWJ349" s="35"/>
      <c r="IWK349" s="35"/>
      <c r="IWL349" s="35"/>
      <c r="IWM349" s="35"/>
      <c r="IWN349" s="35"/>
      <c r="IWO349" s="35"/>
      <c r="IWP349" s="35"/>
      <c r="IWQ349" s="35"/>
      <c r="IWR349" s="35"/>
      <c r="IWS349" s="35"/>
      <c r="IWT349" s="35"/>
      <c r="IWU349" s="35"/>
      <c r="IWV349" s="35"/>
      <c r="IWW349" s="35"/>
      <c r="IWX349" s="35"/>
      <c r="IWY349" s="35"/>
      <c r="IWZ349" s="35"/>
      <c r="IXA349" s="35"/>
      <c r="IXB349" s="35"/>
      <c r="IXC349" s="35"/>
      <c r="IXD349" s="35"/>
      <c r="IXE349" s="35"/>
      <c r="IXF349" s="35"/>
      <c r="IXG349" s="35"/>
      <c r="IXH349" s="35"/>
      <c r="IXI349" s="35"/>
      <c r="IXJ349" s="35"/>
      <c r="IXK349" s="35"/>
      <c r="IXL349" s="35"/>
      <c r="IXM349" s="35"/>
      <c r="IXN349" s="35"/>
      <c r="IXO349" s="35"/>
      <c r="IXP349" s="35"/>
      <c r="IXQ349" s="35"/>
      <c r="IXR349" s="35"/>
      <c r="IXS349" s="35"/>
      <c r="IXT349" s="35"/>
      <c r="IXU349" s="35"/>
      <c r="IXV349" s="35"/>
      <c r="IXW349" s="35"/>
      <c r="IXX349" s="35"/>
      <c r="IXY349" s="35"/>
      <c r="IXZ349" s="35"/>
      <c r="IYA349" s="35"/>
      <c r="IYB349" s="35"/>
      <c r="IYC349" s="35"/>
      <c r="IYD349" s="35"/>
      <c r="IYE349" s="35"/>
      <c r="IYF349" s="35"/>
      <c r="IYG349" s="35"/>
      <c r="IYH349" s="35"/>
      <c r="IYI349" s="35"/>
      <c r="IYJ349" s="35"/>
      <c r="IYK349" s="35"/>
      <c r="IYL349" s="35"/>
      <c r="IYM349" s="35"/>
      <c r="IYN349" s="35"/>
      <c r="IYO349" s="35"/>
      <c r="IYP349" s="35"/>
      <c r="IYQ349" s="35"/>
      <c r="IYR349" s="35"/>
      <c r="IYS349" s="35"/>
      <c r="IYT349" s="35"/>
      <c r="IYU349" s="35"/>
      <c r="IYV349" s="35"/>
      <c r="IYW349" s="35"/>
      <c r="IYX349" s="35"/>
      <c r="IYY349" s="35"/>
      <c r="IYZ349" s="35"/>
      <c r="IZA349" s="35"/>
      <c r="IZB349" s="35"/>
      <c r="IZC349" s="35"/>
      <c r="IZD349" s="35"/>
      <c r="IZE349" s="35"/>
      <c r="IZF349" s="35"/>
      <c r="IZG349" s="35"/>
      <c r="IZH349" s="35"/>
      <c r="IZI349" s="35"/>
      <c r="IZJ349" s="35"/>
      <c r="IZK349" s="35"/>
      <c r="IZL349" s="35"/>
      <c r="IZM349" s="35"/>
      <c r="IZN349" s="35"/>
      <c r="IZO349" s="35"/>
      <c r="IZP349" s="35"/>
      <c r="IZQ349" s="35"/>
      <c r="IZR349" s="35"/>
      <c r="IZS349" s="35"/>
      <c r="IZT349" s="35"/>
      <c r="IZU349" s="35"/>
      <c r="IZV349" s="35"/>
      <c r="IZW349" s="35"/>
      <c r="IZX349" s="35"/>
      <c r="IZY349" s="35"/>
      <c r="IZZ349" s="35"/>
      <c r="JAA349" s="35"/>
      <c r="JAB349" s="35"/>
      <c r="JAC349" s="35"/>
      <c r="JAD349" s="35"/>
      <c r="JAE349" s="35"/>
      <c r="JAF349" s="35"/>
      <c r="JAG349" s="35"/>
      <c r="JAH349" s="35"/>
      <c r="JAI349" s="35"/>
      <c r="JAJ349" s="35"/>
      <c r="JAK349" s="35"/>
      <c r="JAL349" s="35"/>
      <c r="JAM349" s="35"/>
      <c r="JAN349" s="35"/>
      <c r="JAO349" s="35"/>
      <c r="JAP349" s="35"/>
      <c r="JAQ349" s="35"/>
      <c r="JAR349" s="35"/>
      <c r="JAS349" s="35"/>
      <c r="JAT349" s="35"/>
      <c r="JAU349" s="35"/>
      <c r="JAV349" s="35"/>
      <c r="JAW349" s="35"/>
      <c r="JAX349" s="35"/>
      <c r="JAY349" s="35"/>
      <c r="JAZ349" s="35"/>
      <c r="JBA349" s="35"/>
      <c r="JBB349" s="35"/>
      <c r="JBC349" s="35"/>
      <c r="JBD349" s="35"/>
      <c r="JBE349" s="35"/>
      <c r="JBF349" s="35"/>
      <c r="JBG349" s="35"/>
      <c r="JBH349" s="35"/>
      <c r="JBI349" s="35"/>
      <c r="JBJ349" s="35"/>
      <c r="JBK349" s="35"/>
      <c r="JBL349" s="35"/>
      <c r="JBM349" s="35"/>
      <c r="JBN349" s="35"/>
      <c r="JBO349" s="35"/>
      <c r="JBP349" s="35"/>
      <c r="JBQ349" s="35"/>
      <c r="JBR349" s="35"/>
      <c r="JBS349" s="35"/>
      <c r="JBT349" s="35"/>
      <c r="JBU349" s="35"/>
      <c r="JBV349" s="35"/>
      <c r="JBW349" s="35"/>
      <c r="JBX349" s="35"/>
      <c r="JBY349" s="35"/>
      <c r="JBZ349" s="35"/>
      <c r="JCA349" s="35"/>
      <c r="JCB349" s="35"/>
      <c r="JCC349" s="35"/>
      <c r="JCD349" s="35"/>
      <c r="JCE349" s="35"/>
      <c r="JCF349" s="35"/>
      <c r="JCG349" s="35"/>
      <c r="JCH349" s="35"/>
      <c r="JCI349" s="35"/>
      <c r="JCJ349" s="35"/>
      <c r="JCK349" s="35"/>
      <c r="JCL349" s="35"/>
      <c r="JCM349" s="35"/>
      <c r="JCN349" s="35"/>
      <c r="JCO349" s="35"/>
      <c r="JCP349" s="35"/>
      <c r="JCQ349" s="35"/>
      <c r="JCR349" s="35"/>
      <c r="JCS349" s="35"/>
      <c r="JCT349" s="35"/>
      <c r="JCU349" s="35"/>
      <c r="JCV349" s="35"/>
      <c r="JCW349" s="35"/>
      <c r="JCX349" s="35"/>
      <c r="JCY349" s="35"/>
      <c r="JCZ349" s="35"/>
      <c r="JDA349" s="35"/>
      <c r="JDB349" s="35"/>
      <c r="JDC349" s="35"/>
      <c r="JDD349" s="35"/>
      <c r="JDE349" s="35"/>
      <c r="JDF349" s="35"/>
      <c r="JDG349" s="35"/>
      <c r="JDH349" s="35"/>
      <c r="JDI349" s="35"/>
      <c r="JDJ349" s="35"/>
      <c r="JDK349" s="35"/>
      <c r="JDL349" s="35"/>
      <c r="JDM349" s="35"/>
      <c r="JDN349" s="35"/>
      <c r="JDO349" s="35"/>
      <c r="JDP349" s="35"/>
      <c r="JDQ349" s="35"/>
      <c r="JDR349" s="35"/>
      <c r="JDS349" s="35"/>
      <c r="JDT349" s="35"/>
      <c r="JDU349" s="35"/>
      <c r="JDV349" s="35"/>
      <c r="JDW349" s="35"/>
      <c r="JDX349" s="35"/>
      <c r="JDY349" s="35"/>
      <c r="JDZ349" s="35"/>
      <c r="JEA349" s="35"/>
      <c r="JEB349" s="35"/>
      <c r="JEC349" s="35"/>
      <c r="JED349" s="35"/>
      <c r="JEE349" s="35"/>
      <c r="JEF349" s="35"/>
      <c r="JEG349" s="35"/>
      <c r="JEH349" s="35"/>
      <c r="JEI349" s="35"/>
      <c r="JEJ349" s="35"/>
      <c r="JEK349" s="35"/>
      <c r="JEL349" s="35"/>
      <c r="JEM349" s="35"/>
      <c r="JEN349" s="35"/>
      <c r="JEO349" s="35"/>
      <c r="JEP349" s="35"/>
      <c r="JEQ349" s="35"/>
      <c r="JER349" s="35"/>
      <c r="JES349" s="35"/>
      <c r="JET349" s="35"/>
      <c r="JEU349" s="35"/>
      <c r="JEV349" s="35"/>
      <c r="JEW349" s="35"/>
      <c r="JEX349" s="35"/>
      <c r="JEY349" s="35"/>
      <c r="JEZ349" s="35"/>
      <c r="JFA349" s="35"/>
      <c r="JFB349" s="35"/>
      <c r="JFC349" s="35"/>
      <c r="JFD349" s="35"/>
      <c r="JFE349" s="35"/>
      <c r="JFF349" s="35"/>
      <c r="JFG349" s="35"/>
      <c r="JFH349" s="35"/>
      <c r="JFI349" s="35"/>
      <c r="JFJ349" s="35"/>
      <c r="JFK349" s="35"/>
      <c r="JFL349" s="35"/>
      <c r="JFM349" s="35"/>
      <c r="JFN349" s="35"/>
      <c r="JFO349" s="35"/>
      <c r="JFP349" s="35"/>
      <c r="JFQ349" s="35"/>
      <c r="JFR349" s="35"/>
      <c r="JFS349" s="35"/>
      <c r="JFT349" s="35"/>
      <c r="JFU349" s="35"/>
      <c r="JFV349" s="35"/>
      <c r="JFW349" s="35"/>
      <c r="JFX349" s="35"/>
      <c r="JFY349" s="35"/>
      <c r="JFZ349" s="35"/>
      <c r="JGA349" s="35"/>
      <c r="JGB349" s="35"/>
      <c r="JGC349" s="35"/>
      <c r="JGD349" s="35"/>
      <c r="JGE349" s="35"/>
      <c r="JGF349" s="35"/>
      <c r="JGG349" s="35"/>
      <c r="JGH349" s="35"/>
      <c r="JGI349" s="35"/>
      <c r="JGJ349" s="35"/>
      <c r="JGK349" s="35"/>
      <c r="JGL349" s="35"/>
      <c r="JGM349" s="35"/>
      <c r="JGN349" s="35"/>
      <c r="JGO349" s="35"/>
      <c r="JGP349" s="35"/>
      <c r="JGQ349" s="35"/>
      <c r="JGR349" s="35"/>
      <c r="JGS349" s="35"/>
      <c r="JGT349" s="35"/>
      <c r="JGU349" s="35"/>
      <c r="JGV349" s="35"/>
      <c r="JGW349" s="35"/>
      <c r="JGX349" s="35"/>
      <c r="JGY349" s="35"/>
      <c r="JGZ349" s="35"/>
      <c r="JHA349" s="35"/>
      <c r="JHB349" s="35"/>
      <c r="JHC349" s="35"/>
      <c r="JHD349" s="35"/>
      <c r="JHE349" s="35"/>
      <c r="JHF349" s="35"/>
      <c r="JHG349" s="35"/>
      <c r="JHH349" s="35"/>
      <c r="JHI349" s="35"/>
      <c r="JHJ349" s="35"/>
      <c r="JHK349" s="35"/>
      <c r="JHL349" s="35"/>
      <c r="JHM349" s="35"/>
      <c r="JHN349" s="35"/>
      <c r="JHO349" s="35"/>
      <c r="JHP349" s="35"/>
      <c r="JHQ349" s="35"/>
      <c r="JHR349" s="35"/>
      <c r="JHS349" s="35"/>
      <c r="JHT349" s="35"/>
      <c r="JHU349" s="35"/>
      <c r="JHV349" s="35"/>
      <c r="JHW349" s="35"/>
      <c r="JHX349" s="35"/>
      <c r="JHY349" s="35"/>
      <c r="JHZ349" s="35"/>
      <c r="JIA349" s="35"/>
      <c r="JIB349" s="35"/>
      <c r="JIC349" s="35"/>
      <c r="JID349" s="35"/>
      <c r="JIE349" s="35"/>
      <c r="JIF349" s="35"/>
      <c r="JIG349" s="35"/>
      <c r="JIH349" s="35"/>
      <c r="JII349" s="35"/>
      <c r="JIJ349" s="35"/>
      <c r="JIK349" s="35"/>
      <c r="JIL349" s="35"/>
      <c r="JIM349" s="35"/>
      <c r="JIN349" s="35"/>
      <c r="JIO349" s="35"/>
      <c r="JIP349" s="35"/>
      <c r="JIQ349" s="35"/>
      <c r="JIR349" s="35"/>
      <c r="JIS349" s="35"/>
      <c r="JIT349" s="35"/>
      <c r="JIU349" s="35"/>
      <c r="JIV349" s="35"/>
      <c r="JIW349" s="35"/>
      <c r="JIX349" s="35"/>
      <c r="JIY349" s="35"/>
      <c r="JIZ349" s="35"/>
      <c r="JJA349" s="35"/>
      <c r="JJB349" s="35"/>
      <c r="JJC349" s="35"/>
      <c r="JJD349" s="35"/>
      <c r="JJE349" s="35"/>
      <c r="JJF349" s="35"/>
      <c r="JJG349" s="35"/>
      <c r="JJH349" s="35"/>
      <c r="JJI349" s="35"/>
      <c r="JJJ349" s="35"/>
      <c r="JJK349" s="35"/>
      <c r="JJL349" s="35"/>
      <c r="JJM349" s="35"/>
      <c r="JJN349" s="35"/>
      <c r="JJO349" s="35"/>
      <c r="JJP349" s="35"/>
      <c r="JJQ349" s="35"/>
      <c r="JJR349" s="35"/>
      <c r="JJS349" s="35"/>
      <c r="JJT349" s="35"/>
      <c r="JJU349" s="35"/>
      <c r="JJV349" s="35"/>
      <c r="JJW349" s="35"/>
      <c r="JJX349" s="35"/>
      <c r="JJY349" s="35"/>
      <c r="JJZ349" s="35"/>
      <c r="JKA349" s="35"/>
      <c r="JKB349" s="35"/>
      <c r="JKC349" s="35"/>
      <c r="JKD349" s="35"/>
      <c r="JKE349" s="35"/>
      <c r="JKF349" s="35"/>
      <c r="JKG349" s="35"/>
      <c r="JKH349" s="35"/>
      <c r="JKI349" s="35"/>
      <c r="JKJ349" s="35"/>
      <c r="JKK349" s="35"/>
      <c r="JKL349" s="35"/>
      <c r="JKM349" s="35"/>
      <c r="JKN349" s="35"/>
      <c r="JKO349" s="35"/>
      <c r="JKP349" s="35"/>
      <c r="JKQ349" s="35"/>
      <c r="JKR349" s="35"/>
      <c r="JKS349" s="35"/>
      <c r="JKT349" s="35"/>
      <c r="JKU349" s="35"/>
      <c r="JKV349" s="35"/>
      <c r="JKW349" s="35"/>
      <c r="JKX349" s="35"/>
      <c r="JKY349" s="35"/>
      <c r="JKZ349" s="35"/>
      <c r="JLA349" s="35"/>
      <c r="JLB349" s="35"/>
      <c r="JLC349" s="35"/>
      <c r="JLD349" s="35"/>
      <c r="JLE349" s="35"/>
      <c r="JLF349" s="35"/>
      <c r="JLG349" s="35"/>
      <c r="JLH349" s="35"/>
      <c r="JLI349" s="35"/>
      <c r="JLJ349" s="35"/>
      <c r="JLK349" s="35"/>
      <c r="JLL349" s="35"/>
      <c r="JLM349" s="35"/>
      <c r="JLN349" s="35"/>
      <c r="JLO349" s="35"/>
      <c r="JLP349" s="35"/>
      <c r="JLQ349" s="35"/>
      <c r="JLR349" s="35"/>
      <c r="JLS349" s="35"/>
      <c r="JLT349" s="35"/>
      <c r="JLU349" s="35"/>
      <c r="JLV349" s="35"/>
      <c r="JLW349" s="35"/>
      <c r="JLX349" s="35"/>
      <c r="JLY349" s="35"/>
      <c r="JLZ349" s="35"/>
      <c r="JMA349" s="35"/>
      <c r="JMB349" s="35"/>
      <c r="JMC349" s="35"/>
      <c r="JMD349" s="35"/>
      <c r="JME349" s="35"/>
      <c r="JMF349" s="35"/>
      <c r="JMG349" s="35"/>
      <c r="JMH349" s="35"/>
      <c r="JMI349" s="35"/>
      <c r="JMJ349" s="35"/>
      <c r="JMK349" s="35"/>
      <c r="JML349" s="35"/>
      <c r="JMM349" s="35"/>
      <c r="JMN349" s="35"/>
      <c r="JMO349" s="35"/>
      <c r="JMP349" s="35"/>
      <c r="JMQ349" s="35"/>
      <c r="JMR349" s="35"/>
      <c r="JMS349" s="35"/>
      <c r="JMT349" s="35"/>
      <c r="JMU349" s="35"/>
      <c r="JMV349" s="35"/>
      <c r="JMW349" s="35"/>
      <c r="JMX349" s="35"/>
      <c r="JMY349" s="35"/>
      <c r="JMZ349" s="35"/>
      <c r="JNA349" s="35"/>
      <c r="JNB349" s="35"/>
      <c r="JNC349" s="35"/>
      <c r="JND349" s="35"/>
      <c r="JNE349" s="35"/>
      <c r="JNF349" s="35"/>
      <c r="JNG349" s="35"/>
      <c r="JNH349" s="35"/>
      <c r="JNI349" s="35"/>
      <c r="JNJ349" s="35"/>
      <c r="JNK349" s="35"/>
      <c r="JNL349" s="35"/>
      <c r="JNM349" s="35"/>
      <c r="JNN349" s="35"/>
      <c r="JNO349" s="35"/>
      <c r="JNP349" s="35"/>
      <c r="JNQ349" s="35"/>
      <c r="JNR349" s="35"/>
      <c r="JNS349" s="35"/>
      <c r="JNT349" s="35"/>
      <c r="JNU349" s="35"/>
      <c r="JNV349" s="35"/>
      <c r="JNW349" s="35"/>
      <c r="JNX349" s="35"/>
      <c r="JNY349" s="35"/>
      <c r="JNZ349" s="35"/>
      <c r="JOA349" s="35"/>
      <c r="JOB349" s="35"/>
      <c r="JOC349" s="35"/>
      <c r="JOD349" s="35"/>
      <c r="JOE349" s="35"/>
      <c r="JOF349" s="35"/>
      <c r="JOG349" s="35"/>
      <c r="JOH349" s="35"/>
      <c r="JOI349" s="35"/>
      <c r="JOJ349" s="35"/>
      <c r="JOK349" s="35"/>
      <c r="JOL349" s="35"/>
      <c r="JOM349" s="35"/>
      <c r="JON349" s="35"/>
      <c r="JOO349" s="35"/>
      <c r="JOP349" s="35"/>
      <c r="JOQ349" s="35"/>
      <c r="JOR349" s="35"/>
      <c r="JOS349" s="35"/>
      <c r="JOT349" s="35"/>
      <c r="JOU349" s="35"/>
      <c r="JOV349" s="35"/>
      <c r="JOW349" s="35"/>
      <c r="JOX349" s="35"/>
      <c r="JOY349" s="35"/>
      <c r="JOZ349" s="35"/>
      <c r="JPA349" s="35"/>
      <c r="JPB349" s="35"/>
      <c r="JPC349" s="35"/>
      <c r="JPD349" s="35"/>
      <c r="JPE349" s="35"/>
      <c r="JPF349" s="35"/>
      <c r="JPG349" s="35"/>
      <c r="JPH349" s="35"/>
      <c r="JPI349" s="35"/>
      <c r="JPJ349" s="35"/>
      <c r="JPK349" s="35"/>
      <c r="JPL349" s="35"/>
      <c r="JPM349" s="35"/>
      <c r="JPN349" s="35"/>
      <c r="JPO349" s="35"/>
      <c r="JPP349" s="35"/>
      <c r="JPQ349" s="35"/>
      <c r="JPR349" s="35"/>
      <c r="JPS349" s="35"/>
      <c r="JPT349" s="35"/>
      <c r="JPU349" s="35"/>
      <c r="JPV349" s="35"/>
      <c r="JPW349" s="35"/>
      <c r="JPX349" s="35"/>
      <c r="JPY349" s="35"/>
      <c r="JPZ349" s="35"/>
      <c r="JQA349" s="35"/>
      <c r="JQB349" s="35"/>
      <c r="JQC349" s="35"/>
      <c r="JQD349" s="35"/>
      <c r="JQE349" s="35"/>
      <c r="JQF349" s="35"/>
      <c r="JQG349" s="35"/>
      <c r="JQH349" s="35"/>
      <c r="JQI349" s="35"/>
      <c r="JQJ349" s="35"/>
      <c r="JQK349" s="35"/>
      <c r="JQL349" s="35"/>
      <c r="JQM349" s="35"/>
      <c r="JQN349" s="35"/>
      <c r="JQO349" s="35"/>
      <c r="JQP349" s="35"/>
      <c r="JQQ349" s="35"/>
      <c r="JQR349" s="35"/>
      <c r="JQS349" s="35"/>
      <c r="JQT349" s="35"/>
      <c r="JQU349" s="35"/>
      <c r="JQV349" s="35"/>
      <c r="JQW349" s="35"/>
      <c r="JQX349" s="35"/>
      <c r="JQY349" s="35"/>
      <c r="JQZ349" s="35"/>
      <c r="JRA349" s="35"/>
      <c r="JRB349" s="35"/>
      <c r="JRC349" s="35"/>
      <c r="JRD349" s="35"/>
      <c r="JRE349" s="35"/>
      <c r="JRF349" s="35"/>
      <c r="JRG349" s="35"/>
      <c r="JRH349" s="35"/>
      <c r="JRI349" s="35"/>
      <c r="JRJ349" s="35"/>
      <c r="JRK349" s="35"/>
      <c r="JRL349" s="35"/>
      <c r="JRM349" s="35"/>
      <c r="JRN349" s="35"/>
      <c r="JRO349" s="35"/>
      <c r="JRP349" s="35"/>
      <c r="JRQ349" s="35"/>
      <c r="JRR349" s="35"/>
      <c r="JRS349" s="35"/>
      <c r="JRT349" s="35"/>
      <c r="JRU349" s="35"/>
      <c r="JRV349" s="35"/>
      <c r="JRW349" s="35"/>
      <c r="JRX349" s="35"/>
      <c r="JRY349" s="35"/>
      <c r="JRZ349" s="35"/>
      <c r="JSA349" s="35"/>
      <c r="JSB349" s="35"/>
      <c r="JSC349" s="35"/>
      <c r="JSD349" s="35"/>
      <c r="JSE349" s="35"/>
      <c r="JSF349" s="35"/>
      <c r="JSG349" s="35"/>
      <c r="JSH349" s="35"/>
      <c r="JSI349" s="35"/>
      <c r="JSJ349" s="35"/>
      <c r="JSK349" s="35"/>
      <c r="JSL349" s="35"/>
      <c r="JSM349" s="35"/>
      <c r="JSN349" s="35"/>
      <c r="JSO349" s="35"/>
      <c r="JSP349" s="35"/>
      <c r="JSQ349" s="35"/>
      <c r="JSR349" s="35"/>
      <c r="JSS349" s="35"/>
      <c r="JST349" s="35"/>
      <c r="JSU349" s="35"/>
      <c r="JSV349" s="35"/>
      <c r="JSW349" s="35"/>
      <c r="JSX349" s="35"/>
      <c r="JSY349" s="35"/>
      <c r="JSZ349" s="35"/>
      <c r="JTA349" s="35"/>
      <c r="JTB349" s="35"/>
      <c r="JTC349" s="35"/>
      <c r="JTD349" s="35"/>
      <c r="JTE349" s="35"/>
      <c r="JTF349" s="35"/>
      <c r="JTG349" s="35"/>
      <c r="JTH349" s="35"/>
      <c r="JTI349" s="35"/>
      <c r="JTJ349" s="35"/>
      <c r="JTK349" s="35"/>
      <c r="JTL349" s="35"/>
      <c r="JTM349" s="35"/>
      <c r="JTN349" s="35"/>
      <c r="JTO349" s="35"/>
      <c r="JTP349" s="35"/>
      <c r="JTQ349" s="35"/>
      <c r="JTR349" s="35"/>
      <c r="JTS349" s="35"/>
      <c r="JTT349" s="35"/>
      <c r="JTU349" s="35"/>
      <c r="JTV349" s="35"/>
      <c r="JTW349" s="35"/>
      <c r="JTX349" s="35"/>
      <c r="JTY349" s="35"/>
      <c r="JTZ349" s="35"/>
      <c r="JUA349" s="35"/>
      <c r="JUB349" s="35"/>
      <c r="JUC349" s="35"/>
      <c r="JUD349" s="35"/>
      <c r="JUE349" s="35"/>
      <c r="JUF349" s="35"/>
      <c r="JUG349" s="35"/>
      <c r="JUH349" s="35"/>
      <c r="JUI349" s="35"/>
      <c r="JUJ349" s="35"/>
      <c r="JUK349" s="35"/>
      <c r="JUL349" s="35"/>
      <c r="JUM349" s="35"/>
      <c r="JUN349" s="35"/>
      <c r="JUO349" s="35"/>
      <c r="JUP349" s="35"/>
      <c r="JUQ349" s="35"/>
      <c r="JUR349" s="35"/>
      <c r="JUS349" s="35"/>
      <c r="JUT349" s="35"/>
      <c r="JUU349" s="35"/>
      <c r="JUV349" s="35"/>
      <c r="JUW349" s="35"/>
      <c r="JUX349" s="35"/>
      <c r="JUY349" s="35"/>
      <c r="JUZ349" s="35"/>
      <c r="JVA349" s="35"/>
      <c r="JVB349" s="35"/>
      <c r="JVC349" s="35"/>
      <c r="JVD349" s="35"/>
      <c r="JVE349" s="35"/>
      <c r="JVF349" s="35"/>
      <c r="JVG349" s="35"/>
      <c r="JVH349" s="35"/>
      <c r="JVI349" s="35"/>
      <c r="JVJ349" s="35"/>
      <c r="JVK349" s="35"/>
      <c r="JVL349" s="35"/>
      <c r="JVM349" s="35"/>
      <c r="JVN349" s="35"/>
      <c r="JVO349" s="35"/>
      <c r="JVP349" s="35"/>
      <c r="JVQ349" s="35"/>
      <c r="JVR349" s="35"/>
      <c r="JVS349" s="35"/>
      <c r="JVT349" s="35"/>
      <c r="JVU349" s="35"/>
      <c r="JVV349" s="35"/>
      <c r="JVW349" s="35"/>
      <c r="JVX349" s="35"/>
      <c r="JVY349" s="35"/>
      <c r="JVZ349" s="35"/>
      <c r="JWA349" s="35"/>
      <c r="JWB349" s="35"/>
      <c r="JWC349" s="35"/>
      <c r="JWD349" s="35"/>
      <c r="JWE349" s="35"/>
      <c r="JWF349" s="35"/>
      <c r="JWG349" s="35"/>
      <c r="JWH349" s="35"/>
      <c r="JWI349" s="35"/>
      <c r="JWJ349" s="35"/>
      <c r="JWK349" s="35"/>
      <c r="JWL349" s="35"/>
      <c r="JWM349" s="35"/>
      <c r="JWN349" s="35"/>
      <c r="JWO349" s="35"/>
      <c r="JWP349" s="35"/>
      <c r="JWQ349" s="35"/>
      <c r="JWR349" s="35"/>
      <c r="JWS349" s="35"/>
      <c r="JWT349" s="35"/>
      <c r="JWU349" s="35"/>
      <c r="JWV349" s="35"/>
      <c r="JWW349" s="35"/>
      <c r="JWX349" s="35"/>
      <c r="JWY349" s="35"/>
      <c r="JWZ349" s="35"/>
      <c r="JXA349" s="35"/>
      <c r="JXB349" s="35"/>
      <c r="JXC349" s="35"/>
      <c r="JXD349" s="35"/>
      <c r="JXE349" s="35"/>
      <c r="JXF349" s="35"/>
      <c r="JXG349" s="35"/>
      <c r="JXH349" s="35"/>
      <c r="JXI349" s="35"/>
      <c r="JXJ349" s="35"/>
      <c r="JXK349" s="35"/>
      <c r="JXL349" s="35"/>
      <c r="JXM349" s="35"/>
      <c r="JXN349" s="35"/>
      <c r="JXO349" s="35"/>
      <c r="JXP349" s="35"/>
      <c r="JXQ349" s="35"/>
      <c r="JXR349" s="35"/>
      <c r="JXS349" s="35"/>
      <c r="JXT349" s="35"/>
      <c r="JXU349" s="35"/>
      <c r="JXV349" s="35"/>
      <c r="JXW349" s="35"/>
      <c r="JXX349" s="35"/>
      <c r="JXY349" s="35"/>
      <c r="JXZ349" s="35"/>
      <c r="JYA349" s="35"/>
      <c r="JYB349" s="35"/>
      <c r="JYC349" s="35"/>
      <c r="JYD349" s="35"/>
      <c r="JYE349" s="35"/>
      <c r="JYF349" s="35"/>
      <c r="JYG349" s="35"/>
      <c r="JYH349" s="35"/>
      <c r="JYI349" s="35"/>
      <c r="JYJ349" s="35"/>
      <c r="JYK349" s="35"/>
      <c r="JYL349" s="35"/>
      <c r="JYM349" s="35"/>
      <c r="JYN349" s="35"/>
      <c r="JYO349" s="35"/>
      <c r="JYP349" s="35"/>
      <c r="JYQ349" s="35"/>
      <c r="JYR349" s="35"/>
      <c r="JYS349" s="35"/>
      <c r="JYT349" s="35"/>
      <c r="JYU349" s="35"/>
      <c r="JYV349" s="35"/>
      <c r="JYW349" s="35"/>
      <c r="JYX349" s="35"/>
      <c r="JYY349" s="35"/>
      <c r="JYZ349" s="35"/>
      <c r="JZA349" s="35"/>
      <c r="JZB349" s="35"/>
      <c r="JZC349" s="35"/>
      <c r="JZD349" s="35"/>
      <c r="JZE349" s="35"/>
      <c r="JZF349" s="35"/>
      <c r="JZG349" s="35"/>
      <c r="JZH349" s="35"/>
      <c r="JZI349" s="35"/>
      <c r="JZJ349" s="35"/>
      <c r="JZK349" s="35"/>
      <c r="JZL349" s="35"/>
      <c r="JZM349" s="35"/>
      <c r="JZN349" s="35"/>
      <c r="JZO349" s="35"/>
      <c r="JZP349" s="35"/>
      <c r="JZQ349" s="35"/>
      <c r="JZR349" s="35"/>
      <c r="JZS349" s="35"/>
      <c r="JZT349" s="35"/>
      <c r="JZU349" s="35"/>
      <c r="JZV349" s="35"/>
      <c r="JZW349" s="35"/>
      <c r="JZX349" s="35"/>
      <c r="JZY349" s="35"/>
      <c r="JZZ349" s="35"/>
      <c r="KAA349" s="35"/>
      <c r="KAB349" s="35"/>
      <c r="KAC349" s="35"/>
      <c r="KAD349" s="35"/>
      <c r="KAE349" s="35"/>
      <c r="KAF349" s="35"/>
      <c r="KAG349" s="35"/>
      <c r="KAH349" s="35"/>
      <c r="KAI349" s="35"/>
      <c r="KAJ349" s="35"/>
      <c r="KAK349" s="35"/>
      <c r="KAL349" s="35"/>
      <c r="KAM349" s="35"/>
      <c r="KAN349" s="35"/>
      <c r="KAO349" s="35"/>
      <c r="KAP349" s="35"/>
      <c r="KAQ349" s="35"/>
      <c r="KAR349" s="35"/>
      <c r="KAS349" s="35"/>
      <c r="KAT349" s="35"/>
      <c r="KAU349" s="35"/>
      <c r="KAV349" s="35"/>
      <c r="KAW349" s="35"/>
      <c r="KAX349" s="35"/>
      <c r="KAY349" s="35"/>
      <c r="KAZ349" s="35"/>
      <c r="KBA349" s="35"/>
      <c r="KBB349" s="35"/>
      <c r="KBC349" s="35"/>
      <c r="KBD349" s="35"/>
      <c r="KBE349" s="35"/>
      <c r="KBF349" s="35"/>
      <c r="KBG349" s="35"/>
      <c r="KBH349" s="35"/>
      <c r="KBI349" s="35"/>
      <c r="KBJ349" s="35"/>
      <c r="KBK349" s="35"/>
      <c r="KBL349" s="35"/>
      <c r="KBM349" s="35"/>
      <c r="KBN349" s="35"/>
      <c r="KBO349" s="35"/>
      <c r="KBP349" s="35"/>
      <c r="KBQ349" s="35"/>
      <c r="KBR349" s="35"/>
      <c r="KBS349" s="35"/>
      <c r="KBT349" s="35"/>
      <c r="KBU349" s="35"/>
      <c r="KBV349" s="35"/>
      <c r="KBW349" s="35"/>
      <c r="KBX349" s="35"/>
      <c r="KBY349" s="35"/>
      <c r="KBZ349" s="35"/>
      <c r="KCA349" s="35"/>
      <c r="KCB349" s="35"/>
      <c r="KCC349" s="35"/>
      <c r="KCD349" s="35"/>
      <c r="KCE349" s="35"/>
      <c r="KCF349" s="35"/>
      <c r="KCG349" s="35"/>
      <c r="KCH349" s="35"/>
      <c r="KCI349" s="35"/>
      <c r="KCJ349" s="35"/>
      <c r="KCK349" s="35"/>
      <c r="KCL349" s="35"/>
      <c r="KCM349" s="35"/>
      <c r="KCN349" s="35"/>
      <c r="KCO349" s="35"/>
      <c r="KCP349" s="35"/>
      <c r="KCQ349" s="35"/>
      <c r="KCR349" s="35"/>
      <c r="KCS349" s="35"/>
      <c r="KCT349" s="35"/>
      <c r="KCU349" s="35"/>
      <c r="KCV349" s="35"/>
      <c r="KCW349" s="35"/>
      <c r="KCX349" s="35"/>
      <c r="KCY349" s="35"/>
      <c r="KCZ349" s="35"/>
      <c r="KDA349" s="35"/>
      <c r="KDB349" s="35"/>
      <c r="KDC349" s="35"/>
      <c r="KDD349" s="35"/>
      <c r="KDE349" s="35"/>
      <c r="KDF349" s="35"/>
      <c r="KDG349" s="35"/>
      <c r="KDH349" s="35"/>
      <c r="KDI349" s="35"/>
      <c r="KDJ349" s="35"/>
      <c r="KDK349" s="35"/>
      <c r="KDL349" s="35"/>
      <c r="KDM349" s="35"/>
      <c r="KDN349" s="35"/>
      <c r="KDO349" s="35"/>
      <c r="KDP349" s="35"/>
      <c r="KDQ349" s="35"/>
      <c r="KDR349" s="35"/>
      <c r="KDS349" s="35"/>
      <c r="KDT349" s="35"/>
      <c r="KDU349" s="35"/>
      <c r="KDV349" s="35"/>
      <c r="KDW349" s="35"/>
      <c r="KDX349" s="35"/>
      <c r="KDY349" s="35"/>
      <c r="KDZ349" s="35"/>
      <c r="KEA349" s="35"/>
      <c r="KEB349" s="35"/>
      <c r="KEC349" s="35"/>
      <c r="KED349" s="35"/>
      <c r="KEE349" s="35"/>
      <c r="KEF349" s="35"/>
      <c r="KEG349" s="35"/>
      <c r="KEH349" s="35"/>
      <c r="KEI349" s="35"/>
      <c r="KEJ349" s="35"/>
      <c r="KEK349" s="35"/>
      <c r="KEL349" s="35"/>
      <c r="KEM349" s="35"/>
      <c r="KEN349" s="35"/>
      <c r="KEO349" s="35"/>
      <c r="KEP349" s="35"/>
      <c r="KEQ349" s="35"/>
      <c r="KER349" s="35"/>
      <c r="KES349" s="35"/>
      <c r="KET349" s="35"/>
      <c r="KEU349" s="35"/>
      <c r="KEV349" s="35"/>
      <c r="KEW349" s="35"/>
      <c r="KEX349" s="35"/>
      <c r="KEY349" s="35"/>
      <c r="KEZ349" s="35"/>
      <c r="KFA349" s="35"/>
      <c r="KFB349" s="35"/>
      <c r="KFC349" s="35"/>
      <c r="KFD349" s="35"/>
      <c r="KFE349" s="35"/>
      <c r="KFF349" s="35"/>
      <c r="KFG349" s="35"/>
      <c r="KFH349" s="35"/>
      <c r="KFI349" s="35"/>
      <c r="KFJ349" s="35"/>
      <c r="KFK349" s="35"/>
      <c r="KFL349" s="35"/>
      <c r="KFM349" s="35"/>
      <c r="KFN349" s="35"/>
      <c r="KFO349" s="35"/>
      <c r="KFP349" s="35"/>
      <c r="KFQ349" s="35"/>
      <c r="KFR349" s="35"/>
      <c r="KFS349" s="35"/>
      <c r="KFT349" s="35"/>
      <c r="KFU349" s="35"/>
      <c r="KFV349" s="35"/>
      <c r="KFW349" s="35"/>
      <c r="KFX349" s="35"/>
      <c r="KFY349" s="35"/>
      <c r="KFZ349" s="35"/>
      <c r="KGA349" s="35"/>
      <c r="KGB349" s="35"/>
      <c r="KGC349" s="35"/>
      <c r="KGD349" s="35"/>
      <c r="KGE349" s="35"/>
      <c r="KGF349" s="35"/>
      <c r="KGG349" s="35"/>
      <c r="KGH349" s="35"/>
      <c r="KGI349" s="35"/>
      <c r="KGJ349" s="35"/>
      <c r="KGK349" s="35"/>
      <c r="KGL349" s="35"/>
      <c r="KGM349" s="35"/>
      <c r="KGN349" s="35"/>
      <c r="KGO349" s="35"/>
      <c r="KGP349" s="35"/>
      <c r="KGQ349" s="35"/>
      <c r="KGR349" s="35"/>
      <c r="KGS349" s="35"/>
      <c r="KGT349" s="35"/>
      <c r="KGU349" s="35"/>
      <c r="KGV349" s="35"/>
      <c r="KGW349" s="35"/>
      <c r="KGX349" s="35"/>
      <c r="KGY349" s="35"/>
      <c r="KGZ349" s="35"/>
      <c r="KHA349" s="35"/>
      <c r="KHB349" s="35"/>
      <c r="KHC349" s="35"/>
      <c r="KHD349" s="35"/>
      <c r="KHE349" s="35"/>
      <c r="KHF349" s="35"/>
      <c r="KHG349" s="35"/>
      <c r="KHH349" s="35"/>
      <c r="KHI349" s="35"/>
      <c r="KHJ349" s="35"/>
      <c r="KHK349" s="35"/>
      <c r="KHL349" s="35"/>
      <c r="KHM349" s="35"/>
      <c r="KHN349" s="35"/>
      <c r="KHO349" s="35"/>
      <c r="KHP349" s="35"/>
      <c r="KHQ349" s="35"/>
      <c r="KHR349" s="35"/>
      <c r="KHS349" s="35"/>
      <c r="KHT349" s="35"/>
      <c r="KHU349" s="35"/>
      <c r="KHV349" s="35"/>
      <c r="KHW349" s="35"/>
      <c r="KHX349" s="35"/>
      <c r="KHY349" s="35"/>
      <c r="KHZ349" s="35"/>
      <c r="KIA349" s="35"/>
      <c r="KIB349" s="35"/>
      <c r="KIC349" s="35"/>
      <c r="KID349" s="35"/>
      <c r="KIE349" s="35"/>
      <c r="KIF349" s="35"/>
      <c r="KIG349" s="35"/>
      <c r="KIH349" s="35"/>
      <c r="KII349" s="35"/>
      <c r="KIJ349" s="35"/>
      <c r="KIK349" s="35"/>
      <c r="KIL349" s="35"/>
      <c r="KIM349" s="35"/>
      <c r="KIN349" s="35"/>
      <c r="KIO349" s="35"/>
      <c r="KIP349" s="35"/>
      <c r="KIQ349" s="35"/>
      <c r="KIR349" s="35"/>
      <c r="KIS349" s="35"/>
      <c r="KIT349" s="35"/>
      <c r="KIU349" s="35"/>
      <c r="KIV349" s="35"/>
      <c r="KIW349" s="35"/>
      <c r="KIX349" s="35"/>
      <c r="KIY349" s="35"/>
      <c r="KIZ349" s="35"/>
      <c r="KJA349" s="35"/>
      <c r="KJB349" s="35"/>
      <c r="KJC349" s="35"/>
      <c r="KJD349" s="35"/>
      <c r="KJE349" s="35"/>
      <c r="KJF349" s="35"/>
      <c r="KJG349" s="35"/>
      <c r="KJH349" s="35"/>
      <c r="KJI349" s="35"/>
      <c r="KJJ349" s="35"/>
      <c r="KJK349" s="35"/>
      <c r="KJL349" s="35"/>
      <c r="KJM349" s="35"/>
      <c r="KJN349" s="35"/>
      <c r="KJO349" s="35"/>
      <c r="KJP349" s="35"/>
      <c r="KJQ349" s="35"/>
      <c r="KJR349" s="35"/>
      <c r="KJS349" s="35"/>
      <c r="KJT349" s="35"/>
      <c r="KJU349" s="35"/>
      <c r="KJV349" s="35"/>
      <c r="KJW349" s="35"/>
      <c r="KJX349" s="35"/>
      <c r="KJY349" s="35"/>
      <c r="KJZ349" s="35"/>
      <c r="KKA349" s="35"/>
      <c r="KKB349" s="35"/>
      <c r="KKC349" s="35"/>
      <c r="KKD349" s="35"/>
      <c r="KKE349" s="35"/>
      <c r="KKF349" s="35"/>
      <c r="KKG349" s="35"/>
      <c r="KKH349" s="35"/>
      <c r="KKI349" s="35"/>
      <c r="KKJ349" s="35"/>
      <c r="KKK349" s="35"/>
      <c r="KKL349" s="35"/>
      <c r="KKM349" s="35"/>
      <c r="KKN349" s="35"/>
      <c r="KKO349" s="35"/>
      <c r="KKP349" s="35"/>
      <c r="KKQ349" s="35"/>
      <c r="KKR349" s="35"/>
      <c r="KKS349" s="35"/>
      <c r="KKT349" s="35"/>
      <c r="KKU349" s="35"/>
      <c r="KKV349" s="35"/>
      <c r="KKW349" s="35"/>
      <c r="KKX349" s="35"/>
      <c r="KKY349" s="35"/>
      <c r="KKZ349" s="35"/>
      <c r="KLA349" s="35"/>
      <c r="KLB349" s="35"/>
      <c r="KLC349" s="35"/>
      <c r="KLD349" s="35"/>
      <c r="KLE349" s="35"/>
      <c r="KLF349" s="35"/>
      <c r="KLG349" s="35"/>
      <c r="KLH349" s="35"/>
      <c r="KLI349" s="35"/>
      <c r="KLJ349" s="35"/>
      <c r="KLK349" s="35"/>
      <c r="KLL349" s="35"/>
      <c r="KLM349" s="35"/>
      <c r="KLN349" s="35"/>
      <c r="KLO349" s="35"/>
      <c r="KLP349" s="35"/>
      <c r="KLQ349" s="35"/>
      <c r="KLR349" s="35"/>
      <c r="KLS349" s="35"/>
      <c r="KLT349" s="35"/>
      <c r="KLU349" s="35"/>
      <c r="KLV349" s="35"/>
      <c r="KLW349" s="35"/>
      <c r="KLX349" s="35"/>
      <c r="KLY349" s="35"/>
      <c r="KLZ349" s="35"/>
      <c r="KMA349" s="35"/>
      <c r="KMB349" s="35"/>
      <c r="KMC349" s="35"/>
      <c r="KMD349" s="35"/>
      <c r="KME349" s="35"/>
      <c r="KMF349" s="35"/>
      <c r="KMG349" s="35"/>
      <c r="KMH349" s="35"/>
      <c r="KMI349" s="35"/>
      <c r="KMJ349" s="35"/>
      <c r="KMK349" s="35"/>
      <c r="KML349" s="35"/>
      <c r="KMM349" s="35"/>
      <c r="KMN349" s="35"/>
      <c r="KMO349" s="35"/>
      <c r="KMP349" s="35"/>
      <c r="KMQ349" s="35"/>
      <c r="KMR349" s="35"/>
      <c r="KMS349" s="35"/>
      <c r="KMT349" s="35"/>
      <c r="KMU349" s="35"/>
      <c r="KMV349" s="35"/>
      <c r="KMW349" s="35"/>
      <c r="KMX349" s="35"/>
      <c r="KMY349" s="35"/>
      <c r="KMZ349" s="35"/>
      <c r="KNA349" s="35"/>
      <c r="KNB349" s="35"/>
      <c r="KNC349" s="35"/>
      <c r="KND349" s="35"/>
      <c r="KNE349" s="35"/>
      <c r="KNF349" s="35"/>
      <c r="KNG349" s="35"/>
      <c r="KNH349" s="35"/>
      <c r="KNI349" s="35"/>
      <c r="KNJ349" s="35"/>
      <c r="KNK349" s="35"/>
      <c r="KNL349" s="35"/>
      <c r="KNM349" s="35"/>
      <c r="KNN349" s="35"/>
      <c r="KNO349" s="35"/>
      <c r="KNP349" s="35"/>
      <c r="KNQ349" s="35"/>
      <c r="KNR349" s="35"/>
      <c r="KNS349" s="35"/>
      <c r="KNT349" s="35"/>
      <c r="KNU349" s="35"/>
      <c r="KNV349" s="35"/>
      <c r="KNW349" s="35"/>
      <c r="KNX349" s="35"/>
      <c r="KNY349" s="35"/>
      <c r="KNZ349" s="35"/>
      <c r="KOA349" s="35"/>
      <c r="KOB349" s="35"/>
      <c r="KOC349" s="35"/>
      <c r="KOD349" s="35"/>
      <c r="KOE349" s="35"/>
      <c r="KOF349" s="35"/>
      <c r="KOG349" s="35"/>
      <c r="KOH349" s="35"/>
      <c r="KOI349" s="35"/>
      <c r="KOJ349" s="35"/>
      <c r="KOK349" s="35"/>
      <c r="KOL349" s="35"/>
      <c r="KOM349" s="35"/>
      <c r="KON349" s="35"/>
      <c r="KOO349" s="35"/>
      <c r="KOP349" s="35"/>
      <c r="KOQ349" s="35"/>
      <c r="KOR349" s="35"/>
      <c r="KOS349" s="35"/>
      <c r="KOT349" s="35"/>
      <c r="KOU349" s="35"/>
      <c r="KOV349" s="35"/>
      <c r="KOW349" s="35"/>
      <c r="KOX349" s="35"/>
      <c r="KOY349" s="35"/>
      <c r="KOZ349" s="35"/>
      <c r="KPA349" s="35"/>
      <c r="KPB349" s="35"/>
      <c r="KPC349" s="35"/>
      <c r="KPD349" s="35"/>
      <c r="KPE349" s="35"/>
      <c r="KPF349" s="35"/>
      <c r="KPG349" s="35"/>
      <c r="KPH349" s="35"/>
      <c r="KPI349" s="35"/>
      <c r="KPJ349" s="35"/>
      <c r="KPK349" s="35"/>
      <c r="KPL349" s="35"/>
      <c r="KPM349" s="35"/>
      <c r="KPN349" s="35"/>
      <c r="KPO349" s="35"/>
      <c r="KPP349" s="35"/>
      <c r="KPQ349" s="35"/>
      <c r="KPR349" s="35"/>
      <c r="KPS349" s="35"/>
      <c r="KPT349" s="35"/>
      <c r="KPU349" s="35"/>
      <c r="KPV349" s="35"/>
      <c r="KPW349" s="35"/>
      <c r="KPX349" s="35"/>
      <c r="KPY349" s="35"/>
      <c r="KPZ349" s="35"/>
      <c r="KQA349" s="35"/>
      <c r="KQB349" s="35"/>
      <c r="KQC349" s="35"/>
      <c r="KQD349" s="35"/>
      <c r="KQE349" s="35"/>
      <c r="KQF349" s="35"/>
      <c r="KQG349" s="35"/>
      <c r="KQH349" s="35"/>
      <c r="KQI349" s="35"/>
      <c r="KQJ349" s="35"/>
      <c r="KQK349" s="35"/>
      <c r="KQL349" s="35"/>
      <c r="KQM349" s="35"/>
      <c r="KQN349" s="35"/>
      <c r="KQO349" s="35"/>
      <c r="KQP349" s="35"/>
      <c r="KQQ349" s="35"/>
      <c r="KQR349" s="35"/>
      <c r="KQS349" s="35"/>
      <c r="KQT349" s="35"/>
      <c r="KQU349" s="35"/>
      <c r="KQV349" s="35"/>
      <c r="KQW349" s="35"/>
      <c r="KQX349" s="35"/>
      <c r="KQY349" s="35"/>
      <c r="KQZ349" s="35"/>
      <c r="KRA349" s="35"/>
      <c r="KRB349" s="35"/>
      <c r="KRC349" s="35"/>
      <c r="KRD349" s="35"/>
      <c r="KRE349" s="35"/>
      <c r="KRF349" s="35"/>
      <c r="KRG349" s="35"/>
      <c r="KRH349" s="35"/>
      <c r="KRI349" s="35"/>
      <c r="KRJ349" s="35"/>
      <c r="KRK349" s="35"/>
      <c r="KRL349" s="35"/>
      <c r="KRM349" s="35"/>
      <c r="KRN349" s="35"/>
      <c r="KRO349" s="35"/>
      <c r="KRP349" s="35"/>
      <c r="KRQ349" s="35"/>
      <c r="KRR349" s="35"/>
      <c r="KRS349" s="35"/>
      <c r="KRT349" s="35"/>
      <c r="KRU349" s="35"/>
      <c r="KRV349" s="35"/>
      <c r="KRW349" s="35"/>
      <c r="KRX349" s="35"/>
      <c r="KRY349" s="35"/>
      <c r="KRZ349" s="35"/>
      <c r="KSA349" s="35"/>
      <c r="KSB349" s="35"/>
      <c r="KSC349" s="35"/>
      <c r="KSD349" s="35"/>
      <c r="KSE349" s="35"/>
      <c r="KSF349" s="35"/>
      <c r="KSG349" s="35"/>
      <c r="KSH349" s="35"/>
      <c r="KSI349" s="35"/>
      <c r="KSJ349" s="35"/>
      <c r="KSK349" s="35"/>
      <c r="KSL349" s="35"/>
      <c r="KSM349" s="35"/>
      <c r="KSN349" s="35"/>
      <c r="KSO349" s="35"/>
      <c r="KSP349" s="35"/>
      <c r="KSQ349" s="35"/>
      <c r="KSR349" s="35"/>
      <c r="KSS349" s="35"/>
      <c r="KST349" s="35"/>
      <c r="KSU349" s="35"/>
      <c r="KSV349" s="35"/>
      <c r="KSW349" s="35"/>
      <c r="KSX349" s="35"/>
      <c r="KSY349" s="35"/>
      <c r="KSZ349" s="35"/>
      <c r="KTA349" s="35"/>
      <c r="KTB349" s="35"/>
      <c r="KTC349" s="35"/>
      <c r="KTD349" s="35"/>
      <c r="KTE349" s="35"/>
      <c r="KTF349" s="35"/>
      <c r="KTG349" s="35"/>
      <c r="KTH349" s="35"/>
      <c r="KTI349" s="35"/>
      <c r="KTJ349" s="35"/>
      <c r="KTK349" s="35"/>
      <c r="KTL349" s="35"/>
      <c r="KTM349" s="35"/>
      <c r="KTN349" s="35"/>
      <c r="KTO349" s="35"/>
      <c r="KTP349" s="35"/>
      <c r="KTQ349" s="35"/>
      <c r="KTR349" s="35"/>
      <c r="KTS349" s="35"/>
      <c r="KTT349" s="35"/>
      <c r="KTU349" s="35"/>
      <c r="KTV349" s="35"/>
      <c r="KTW349" s="35"/>
      <c r="KTX349" s="35"/>
      <c r="KTY349" s="35"/>
      <c r="KTZ349" s="35"/>
      <c r="KUA349" s="35"/>
      <c r="KUB349" s="35"/>
      <c r="KUC349" s="35"/>
      <c r="KUD349" s="35"/>
      <c r="KUE349" s="35"/>
      <c r="KUF349" s="35"/>
      <c r="KUG349" s="35"/>
      <c r="KUH349" s="35"/>
      <c r="KUI349" s="35"/>
      <c r="KUJ349" s="35"/>
      <c r="KUK349" s="35"/>
      <c r="KUL349" s="35"/>
      <c r="KUM349" s="35"/>
      <c r="KUN349" s="35"/>
      <c r="KUO349" s="35"/>
      <c r="KUP349" s="35"/>
      <c r="KUQ349" s="35"/>
      <c r="KUR349" s="35"/>
      <c r="KUS349" s="35"/>
      <c r="KUT349" s="35"/>
      <c r="KUU349" s="35"/>
      <c r="KUV349" s="35"/>
      <c r="KUW349" s="35"/>
      <c r="KUX349" s="35"/>
      <c r="KUY349" s="35"/>
      <c r="KUZ349" s="35"/>
      <c r="KVA349" s="35"/>
      <c r="KVB349" s="35"/>
      <c r="KVC349" s="35"/>
      <c r="KVD349" s="35"/>
      <c r="KVE349" s="35"/>
      <c r="KVF349" s="35"/>
      <c r="KVG349" s="35"/>
      <c r="KVH349" s="35"/>
      <c r="KVI349" s="35"/>
      <c r="KVJ349" s="35"/>
      <c r="KVK349" s="35"/>
      <c r="KVL349" s="35"/>
      <c r="KVM349" s="35"/>
      <c r="KVN349" s="35"/>
      <c r="KVO349" s="35"/>
      <c r="KVP349" s="35"/>
      <c r="KVQ349" s="35"/>
      <c r="KVR349" s="35"/>
      <c r="KVS349" s="35"/>
      <c r="KVT349" s="35"/>
      <c r="KVU349" s="35"/>
      <c r="KVV349" s="35"/>
      <c r="KVW349" s="35"/>
      <c r="KVX349" s="35"/>
      <c r="KVY349" s="35"/>
      <c r="KVZ349" s="35"/>
      <c r="KWA349" s="35"/>
      <c r="KWB349" s="35"/>
      <c r="KWC349" s="35"/>
      <c r="KWD349" s="35"/>
      <c r="KWE349" s="35"/>
      <c r="KWF349" s="35"/>
      <c r="KWG349" s="35"/>
      <c r="KWH349" s="35"/>
      <c r="KWI349" s="35"/>
      <c r="KWJ349" s="35"/>
      <c r="KWK349" s="35"/>
      <c r="KWL349" s="35"/>
      <c r="KWM349" s="35"/>
      <c r="KWN349" s="35"/>
      <c r="KWO349" s="35"/>
      <c r="KWP349" s="35"/>
      <c r="KWQ349" s="35"/>
      <c r="KWR349" s="35"/>
      <c r="KWS349" s="35"/>
      <c r="KWT349" s="35"/>
      <c r="KWU349" s="35"/>
      <c r="KWV349" s="35"/>
      <c r="KWW349" s="35"/>
      <c r="KWX349" s="35"/>
      <c r="KWY349" s="35"/>
      <c r="KWZ349" s="35"/>
      <c r="KXA349" s="35"/>
      <c r="KXB349" s="35"/>
      <c r="KXC349" s="35"/>
      <c r="KXD349" s="35"/>
      <c r="KXE349" s="35"/>
      <c r="KXF349" s="35"/>
      <c r="KXG349" s="35"/>
      <c r="KXH349" s="35"/>
      <c r="KXI349" s="35"/>
      <c r="KXJ349" s="35"/>
      <c r="KXK349" s="35"/>
      <c r="KXL349" s="35"/>
      <c r="KXM349" s="35"/>
      <c r="KXN349" s="35"/>
      <c r="KXO349" s="35"/>
      <c r="KXP349" s="35"/>
      <c r="KXQ349" s="35"/>
      <c r="KXR349" s="35"/>
      <c r="KXS349" s="35"/>
      <c r="KXT349" s="35"/>
      <c r="KXU349" s="35"/>
      <c r="KXV349" s="35"/>
      <c r="KXW349" s="35"/>
      <c r="KXX349" s="35"/>
      <c r="KXY349" s="35"/>
      <c r="KXZ349" s="35"/>
      <c r="KYA349" s="35"/>
      <c r="KYB349" s="35"/>
      <c r="KYC349" s="35"/>
      <c r="KYD349" s="35"/>
      <c r="KYE349" s="35"/>
      <c r="KYF349" s="35"/>
      <c r="KYG349" s="35"/>
      <c r="KYH349" s="35"/>
      <c r="KYI349" s="35"/>
      <c r="KYJ349" s="35"/>
      <c r="KYK349" s="35"/>
      <c r="KYL349" s="35"/>
      <c r="KYM349" s="35"/>
      <c r="KYN349" s="35"/>
      <c r="KYO349" s="35"/>
      <c r="KYP349" s="35"/>
      <c r="KYQ349" s="35"/>
      <c r="KYR349" s="35"/>
      <c r="KYS349" s="35"/>
      <c r="KYT349" s="35"/>
      <c r="KYU349" s="35"/>
      <c r="KYV349" s="35"/>
      <c r="KYW349" s="35"/>
      <c r="KYX349" s="35"/>
      <c r="KYY349" s="35"/>
      <c r="KYZ349" s="35"/>
      <c r="KZA349" s="35"/>
      <c r="KZB349" s="35"/>
      <c r="KZC349" s="35"/>
      <c r="KZD349" s="35"/>
      <c r="KZE349" s="35"/>
      <c r="KZF349" s="35"/>
      <c r="KZG349" s="35"/>
      <c r="KZH349" s="35"/>
      <c r="KZI349" s="35"/>
      <c r="KZJ349" s="35"/>
      <c r="KZK349" s="35"/>
      <c r="KZL349" s="35"/>
      <c r="KZM349" s="35"/>
      <c r="KZN349" s="35"/>
      <c r="KZO349" s="35"/>
      <c r="KZP349" s="35"/>
      <c r="KZQ349" s="35"/>
      <c r="KZR349" s="35"/>
      <c r="KZS349" s="35"/>
      <c r="KZT349" s="35"/>
      <c r="KZU349" s="35"/>
      <c r="KZV349" s="35"/>
      <c r="KZW349" s="35"/>
      <c r="KZX349" s="35"/>
      <c r="KZY349" s="35"/>
      <c r="KZZ349" s="35"/>
      <c r="LAA349" s="35"/>
      <c r="LAB349" s="35"/>
      <c r="LAC349" s="35"/>
      <c r="LAD349" s="35"/>
      <c r="LAE349" s="35"/>
      <c r="LAF349" s="35"/>
      <c r="LAG349" s="35"/>
      <c r="LAH349" s="35"/>
      <c r="LAI349" s="35"/>
      <c r="LAJ349" s="35"/>
      <c r="LAK349" s="35"/>
      <c r="LAL349" s="35"/>
      <c r="LAM349" s="35"/>
      <c r="LAN349" s="35"/>
      <c r="LAO349" s="35"/>
      <c r="LAP349" s="35"/>
      <c r="LAQ349" s="35"/>
      <c r="LAR349" s="35"/>
      <c r="LAS349" s="35"/>
      <c r="LAT349" s="35"/>
      <c r="LAU349" s="35"/>
      <c r="LAV349" s="35"/>
      <c r="LAW349" s="35"/>
      <c r="LAX349" s="35"/>
      <c r="LAY349" s="35"/>
      <c r="LAZ349" s="35"/>
      <c r="LBA349" s="35"/>
      <c r="LBB349" s="35"/>
      <c r="LBC349" s="35"/>
      <c r="LBD349" s="35"/>
      <c r="LBE349" s="35"/>
      <c r="LBF349" s="35"/>
      <c r="LBG349" s="35"/>
      <c r="LBH349" s="35"/>
      <c r="LBI349" s="35"/>
      <c r="LBJ349" s="35"/>
      <c r="LBK349" s="35"/>
      <c r="LBL349" s="35"/>
      <c r="LBM349" s="35"/>
      <c r="LBN349" s="35"/>
      <c r="LBO349" s="35"/>
      <c r="LBP349" s="35"/>
      <c r="LBQ349" s="35"/>
      <c r="LBR349" s="35"/>
      <c r="LBS349" s="35"/>
      <c r="LBT349" s="35"/>
      <c r="LBU349" s="35"/>
      <c r="LBV349" s="35"/>
      <c r="LBW349" s="35"/>
      <c r="LBX349" s="35"/>
      <c r="LBY349" s="35"/>
      <c r="LBZ349" s="35"/>
      <c r="LCA349" s="35"/>
      <c r="LCB349" s="35"/>
      <c r="LCC349" s="35"/>
      <c r="LCD349" s="35"/>
      <c r="LCE349" s="35"/>
      <c r="LCF349" s="35"/>
      <c r="LCG349" s="35"/>
      <c r="LCH349" s="35"/>
      <c r="LCI349" s="35"/>
      <c r="LCJ349" s="35"/>
      <c r="LCK349" s="35"/>
      <c r="LCL349" s="35"/>
      <c r="LCM349" s="35"/>
      <c r="LCN349" s="35"/>
      <c r="LCO349" s="35"/>
      <c r="LCP349" s="35"/>
      <c r="LCQ349" s="35"/>
      <c r="LCR349" s="35"/>
      <c r="LCS349" s="35"/>
      <c r="LCT349" s="35"/>
      <c r="LCU349" s="35"/>
      <c r="LCV349" s="35"/>
      <c r="LCW349" s="35"/>
      <c r="LCX349" s="35"/>
      <c r="LCY349" s="35"/>
      <c r="LCZ349" s="35"/>
      <c r="LDA349" s="35"/>
      <c r="LDB349" s="35"/>
      <c r="LDC349" s="35"/>
      <c r="LDD349" s="35"/>
      <c r="LDE349" s="35"/>
      <c r="LDF349" s="35"/>
      <c r="LDG349" s="35"/>
      <c r="LDH349" s="35"/>
      <c r="LDI349" s="35"/>
      <c r="LDJ349" s="35"/>
      <c r="LDK349" s="35"/>
      <c r="LDL349" s="35"/>
      <c r="LDM349" s="35"/>
      <c r="LDN349" s="35"/>
      <c r="LDO349" s="35"/>
      <c r="LDP349" s="35"/>
      <c r="LDQ349" s="35"/>
      <c r="LDR349" s="35"/>
      <c r="LDS349" s="35"/>
      <c r="LDT349" s="35"/>
      <c r="LDU349" s="35"/>
      <c r="LDV349" s="35"/>
      <c r="LDW349" s="35"/>
      <c r="LDX349" s="35"/>
      <c r="LDY349" s="35"/>
      <c r="LDZ349" s="35"/>
      <c r="LEA349" s="35"/>
      <c r="LEB349" s="35"/>
      <c r="LEC349" s="35"/>
      <c r="LED349" s="35"/>
      <c r="LEE349" s="35"/>
      <c r="LEF349" s="35"/>
      <c r="LEG349" s="35"/>
      <c r="LEH349" s="35"/>
      <c r="LEI349" s="35"/>
      <c r="LEJ349" s="35"/>
      <c r="LEK349" s="35"/>
      <c r="LEL349" s="35"/>
      <c r="LEM349" s="35"/>
      <c r="LEN349" s="35"/>
      <c r="LEO349" s="35"/>
      <c r="LEP349" s="35"/>
      <c r="LEQ349" s="35"/>
      <c r="LER349" s="35"/>
      <c r="LES349" s="35"/>
      <c r="LET349" s="35"/>
      <c r="LEU349" s="35"/>
      <c r="LEV349" s="35"/>
      <c r="LEW349" s="35"/>
      <c r="LEX349" s="35"/>
      <c r="LEY349" s="35"/>
      <c r="LEZ349" s="35"/>
      <c r="LFA349" s="35"/>
      <c r="LFB349" s="35"/>
      <c r="LFC349" s="35"/>
      <c r="LFD349" s="35"/>
      <c r="LFE349" s="35"/>
      <c r="LFF349" s="35"/>
      <c r="LFG349" s="35"/>
      <c r="LFH349" s="35"/>
      <c r="LFI349" s="35"/>
      <c r="LFJ349" s="35"/>
      <c r="LFK349" s="35"/>
      <c r="LFL349" s="35"/>
      <c r="LFM349" s="35"/>
      <c r="LFN349" s="35"/>
      <c r="LFO349" s="35"/>
      <c r="LFP349" s="35"/>
      <c r="LFQ349" s="35"/>
      <c r="LFR349" s="35"/>
      <c r="LFS349" s="35"/>
      <c r="LFT349" s="35"/>
      <c r="LFU349" s="35"/>
      <c r="LFV349" s="35"/>
      <c r="LFW349" s="35"/>
      <c r="LFX349" s="35"/>
      <c r="LFY349" s="35"/>
      <c r="LFZ349" s="35"/>
      <c r="LGA349" s="35"/>
      <c r="LGB349" s="35"/>
      <c r="LGC349" s="35"/>
      <c r="LGD349" s="35"/>
      <c r="LGE349" s="35"/>
      <c r="LGF349" s="35"/>
      <c r="LGG349" s="35"/>
      <c r="LGH349" s="35"/>
      <c r="LGI349" s="35"/>
      <c r="LGJ349" s="35"/>
      <c r="LGK349" s="35"/>
      <c r="LGL349" s="35"/>
      <c r="LGM349" s="35"/>
      <c r="LGN349" s="35"/>
      <c r="LGO349" s="35"/>
      <c r="LGP349" s="35"/>
      <c r="LGQ349" s="35"/>
      <c r="LGR349" s="35"/>
      <c r="LGS349" s="35"/>
      <c r="LGT349" s="35"/>
      <c r="LGU349" s="35"/>
      <c r="LGV349" s="35"/>
      <c r="LGW349" s="35"/>
      <c r="LGX349" s="35"/>
      <c r="LGY349" s="35"/>
      <c r="LGZ349" s="35"/>
      <c r="LHA349" s="35"/>
      <c r="LHB349" s="35"/>
      <c r="LHC349" s="35"/>
      <c r="LHD349" s="35"/>
      <c r="LHE349" s="35"/>
      <c r="LHF349" s="35"/>
      <c r="LHG349" s="35"/>
      <c r="LHH349" s="35"/>
      <c r="LHI349" s="35"/>
      <c r="LHJ349" s="35"/>
      <c r="LHK349" s="35"/>
      <c r="LHL349" s="35"/>
      <c r="LHM349" s="35"/>
      <c r="LHN349" s="35"/>
      <c r="LHO349" s="35"/>
      <c r="LHP349" s="35"/>
      <c r="LHQ349" s="35"/>
      <c r="LHR349" s="35"/>
      <c r="LHS349" s="35"/>
      <c r="LHT349" s="35"/>
      <c r="LHU349" s="35"/>
      <c r="LHV349" s="35"/>
      <c r="LHW349" s="35"/>
      <c r="LHX349" s="35"/>
      <c r="LHY349" s="35"/>
      <c r="LHZ349" s="35"/>
      <c r="LIA349" s="35"/>
      <c r="LIB349" s="35"/>
      <c r="LIC349" s="35"/>
      <c r="LID349" s="35"/>
      <c r="LIE349" s="35"/>
      <c r="LIF349" s="35"/>
      <c r="LIG349" s="35"/>
      <c r="LIH349" s="35"/>
      <c r="LII349" s="35"/>
      <c r="LIJ349" s="35"/>
      <c r="LIK349" s="35"/>
      <c r="LIL349" s="35"/>
      <c r="LIM349" s="35"/>
      <c r="LIN349" s="35"/>
      <c r="LIO349" s="35"/>
      <c r="LIP349" s="35"/>
      <c r="LIQ349" s="35"/>
      <c r="LIR349" s="35"/>
      <c r="LIS349" s="35"/>
      <c r="LIT349" s="35"/>
      <c r="LIU349" s="35"/>
      <c r="LIV349" s="35"/>
      <c r="LIW349" s="35"/>
      <c r="LIX349" s="35"/>
      <c r="LIY349" s="35"/>
      <c r="LIZ349" s="35"/>
      <c r="LJA349" s="35"/>
      <c r="LJB349" s="35"/>
      <c r="LJC349" s="35"/>
      <c r="LJD349" s="35"/>
      <c r="LJE349" s="35"/>
      <c r="LJF349" s="35"/>
      <c r="LJG349" s="35"/>
      <c r="LJH349" s="35"/>
      <c r="LJI349" s="35"/>
      <c r="LJJ349" s="35"/>
      <c r="LJK349" s="35"/>
      <c r="LJL349" s="35"/>
      <c r="LJM349" s="35"/>
      <c r="LJN349" s="35"/>
      <c r="LJO349" s="35"/>
      <c r="LJP349" s="35"/>
      <c r="LJQ349" s="35"/>
      <c r="LJR349" s="35"/>
      <c r="LJS349" s="35"/>
      <c r="LJT349" s="35"/>
      <c r="LJU349" s="35"/>
      <c r="LJV349" s="35"/>
      <c r="LJW349" s="35"/>
      <c r="LJX349" s="35"/>
      <c r="LJY349" s="35"/>
      <c r="LJZ349" s="35"/>
      <c r="LKA349" s="35"/>
      <c r="LKB349" s="35"/>
      <c r="LKC349" s="35"/>
      <c r="LKD349" s="35"/>
      <c r="LKE349" s="35"/>
      <c r="LKF349" s="35"/>
      <c r="LKG349" s="35"/>
      <c r="LKH349" s="35"/>
      <c r="LKI349" s="35"/>
      <c r="LKJ349" s="35"/>
      <c r="LKK349" s="35"/>
      <c r="LKL349" s="35"/>
      <c r="LKM349" s="35"/>
      <c r="LKN349" s="35"/>
      <c r="LKO349" s="35"/>
      <c r="LKP349" s="35"/>
      <c r="LKQ349" s="35"/>
      <c r="LKR349" s="35"/>
      <c r="LKS349" s="35"/>
      <c r="LKT349" s="35"/>
      <c r="LKU349" s="35"/>
      <c r="LKV349" s="35"/>
      <c r="LKW349" s="35"/>
      <c r="LKX349" s="35"/>
      <c r="LKY349" s="35"/>
      <c r="LKZ349" s="35"/>
      <c r="LLA349" s="35"/>
      <c r="LLB349" s="35"/>
      <c r="LLC349" s="35"/>
      <c r="LLD349" s="35"/>
      <c r="LLE349" s="35"/>
      <c r="LLF349" s="35"/>
      <c r="LLG349" s="35"/>
      <c r="LLH349" s="35"/>
      <c r="LLI349" s="35"/>
      <c r="LLJ349" s="35"/>
      <c r="LLK349" s="35"/>
      <c r="LLL349" s="35"/>
      <c r="LLM349" s="35"/>
      <c r="LLN349" s="35"/>
      <c r="LLO349" s="35"/>
      <c r="LLP349" s="35"/>
      <c r="LLQ349" s="35"/>
      <c r="LLR349" s="35"/>
      <c r="LLS349" s="35"/>
      <c r="LLT349" s="35"/>
      <c r="LLU349" s="35"/>
      <c r="LLV349" s="35"/>
      <c r="LLW349" s="35"/>
      <c r="LLX349" s="35"/>
      <c r="LLY349" s="35"/>
      <c r="LLZ349" s="35"/>
      <c r="LMA349" s="35"/>
      <c r="LMB349" s="35"/>
      <c r="LMC349" s="35"/>
      <c r="LMD349" s="35"/>
      <c r="LME349" s="35"/>
      <c r="LMF349" s="35"/>
      <c r="LMG349" s="35"/>
      <c r="LMH349" s="35"/>
      <c r="LMI349" s="35"/>
      <c r="LMJ349" s="35"/>
      <c r="LMK349" s="35"/>
      <c r="LML349" s="35"/>
      <c r="LMM349" s="35"/>
      <c r="LMN349" s="35"/>
      <c r="LMO349" s="35"/>
      <c r="LMP349" s="35"/>
      <c r="LMQ349" s="35"/>
      <c r="LMR349" s="35"/>
      <c r="LMS349" s="35"/>
      <c r="LMT349" s="35"/>
      <c r="LMU349" s="35"/>
      <c r="LMV349" s="35"/>
      <c r="LMW349" s="35"/>
      <c r="LMX349" s="35"/>
      <c r="LMY349" s="35"/>
      <c r="LMZ349" s="35"/>
      <c r="LNA349" s="35"/>
      <c r="LNB349" s="35"/>
      <c r="LNC349" s="35"/>
      <c r="LND349" s="35"/>
      <c r="LNE349" s="35"/>
      <c r="LNF349" s="35"/>
      <c r="LNG349" s="35"/>
      <c r="LNH349" s="35"/>
      <c r="LNI349" s="35"/>
      <c r="LNJ349" s="35"/>
      <c r="LNK349" s="35"/>
      <c r="LNL349" s="35"/>
      <c r="LNM349" s="35"/>
      <c r="LNN349" s="35"/>
      <c r="LNO349" s="35"/>
      <c r="LNP349" s="35"/>
      <c r="LNQ349" s="35"/>
      <c r="LNR349" s="35"/>
      <c r="LNS349" s="35"/>
      <c r="LNT349" s="35"/>
      <c r="LNU349" s="35"/>
      <c r="LNV349" s="35"/>
      <c r="LNW349" s="35"/>
      <c r="LNX349" s="35"/>
      <c r="LNY349" s="35"/>
      <c r="LNZ349" s="35"/>
      <c r="LOA349" s="35"/>
      <c r="LOB349" s="35"/>
      <c r="LOC349" s="35"/>
      <c r="LOD349" s="35"/>
      <c r="LOE349" s="35"/>
      <c r="LOF349" s="35"/>
      <c r="LOG349" s="35"/>
      <c r="LOH349" s="35"/>
      <c r="LOI349" s="35"/>
      <c r="LOJ349" s="35"/>
      <c r="LOK349" s="35"/>
      <c r="LOL349" s="35"/>
      <c r="LOM349" s="35"/>
      <c r="LON349" s="35"/>
      <c r="LOO349" s="35"/>
      <c r="LOP349" s="35"/>
      <c r="LOQ349" s="35"/>
      <c r="LOR349" s="35"/>
      <c r="LOS349" s="35"/>
      <c r="LOT349" s="35"/>
      <c r="LOU349" s="35"/>
      <c r="LOV349" s="35"/>
      <c r="LOW349" s="35"/>
      <c r="LOX349" s="35"/>
      <c r="LOY349" s="35"/>
      <c r="LOZ349" s="35"/>
      <c r="LPA349" s="35"/>
      <c r="LPB349" s="35"/>
      <c r="LPC349" s="35"/>
      <c r="LPD349" s="35"/>
      <c r="LPE349" s="35"/>
      <c r="LPF349" s="35"/>
      <c r="LPG349" s="35"/>
      <c r="LPH349" s="35"/>
      <c r="LPI349" s="35"/>
      <c r="LPJ349" s="35"/>
      <c r="LPK349" s="35"/>
      <c r="LPL349" s="35"/>
      <c r="LPM349" s="35"/>
      <c r="LPN349" s="35"/>
      <c r="LPO349" s="35"/>
      <c r="LPP349" s="35"/>
      <c r="LPQ349" s="35"/>
      <c r="LPR349" s="35"/>
      <c r="LPS349" s="35"/>
      <c r="LPT349" s="35"/>
      <c r="LPU349" s="35"/>
      <c r="LPV349" s="35"/>
      <c r="LPW349" s="35"/>
      <c r="LPX349" s="35"/>
      <c r="LPY349" s="35"/>
      <c r="LPZ349" s="35"/>
      <c r="LQA349" s="35"/>
      <c r="LQB349" s="35"/>
      <c r="LQC349" s="35"/>
      <c r="LQD349" s="35"/>
      <c r="LQE349" s="35"/>
      <c r="LQF349" s="35"/>
      <c r="LQG349" s="35"/>
      <c r="LQH349" s="35"/>
      <c r="LQI349" s="35"/>
      <c r="LQJ349" s="35"/>
      <c r="LQK349" s="35"/>
      <c r="LQL349" s="35"/>
      <c r="LQM349" s="35"/>
      <c r="LQN349" s="35"/>
      <c r="LQO349" s="35"/>
      <c r="LQP349" s="35"/>
      <c r="LQQ349" s="35"/>
      <c r="LQR349" s="35"/>
      <c r="LQS349" s="35"/>
      <c r="LQT349" s="35"/>
      <c r="LQU349" s="35"/>
      <c r="LQV349" s="35"/>
      <c r="LQW349" s="35"/>
      <c r="LQX349" s="35"/>
      <c r="LQY349" s="35"/>
      <c r="LQZ349" s="35"/>
      <c r="LRA349" s="35"/>
      <c r="LRB349" s="35"/>
      <c r="LRC349" s="35"/>
      <c r="LRD349" s="35"/>
      <c r="LRE349" s="35"/>
      <c r="LRF349" s="35"/>
      <c r="LRG349" s="35"/>
      <c r="LRH349" s="35"/>
      <c r="LRI349" s="35"/>
      <c r="LRJ349" s="35"/>
      <c r="LRK349" s="35"/>
      <c r="LRL349" s="35"/>
      <c r="LRM349" s="35"/>
      <c r="LRN349" s="35"/>
      <c r="LRO349" s="35"/>
      <c r="LRP349" s="35"/>
      <c r="LRQ349" s="35"/>
      <c r="LRR349" s="35"/>
      <c r="LRS349" s="35"/>
      <c r="LRT349" s="35"/>
      <c r="LRU349" s="35"/>
      <c r="LRV349" s="35"/>
      <c r="LRW349" s="35"/>
      <c r="LRX349" s="35"/>
      <c r="LRY349" s="35"/>
      <c r="LRZ349" s="35"/>
      <c r="LSA349" s="35"/>
      <c r="LSB349" s="35"/>
      <c r="LSC349" s="35"/>
      <c r="LSD349" s="35"/>
      <c r="LSE349" s="35"/>
      <c r="LSF349" s="35"/>
      <c r="LSG349" s="35"/>
      <c r="LSH349" s="35"/>
      <c r="LSI349" s="35"/>
      <c r="LSJ349" s="35"/>
      <c r="LSK349" s="35"/>
      <c r="LSL349" s="35"/>
      <c r="LSM349" s="35"/>
      <c r="LSN349" s="35"/>
      <c r="LSO349" s="35"/>
      <c r="LSP349" s="35"/>
      <c r="LSQ349" s="35"/>
      <c r="LSR349" s="35"/>
      <c r="LSS349" s="35"/>
      <c r="LST349" s="35"/>
      <c r="LSU349" s="35"/>
      <c r="LSV349" s="35"/>
      <c r="LSW349" s="35"/>
      <c r="LSX349" s="35"/>
      <c r="LSY349" s="35"/>
      <c r="LSZ349" s="35"/>
      <c r="LTA349" s="35"/>
      <c r="LTB349" s="35"/>
      <c r="LTC349" s="35"/>
      <c r="LTD349" s="35"/>
      <c r="LTE349" s="35"/>
      <c r="LTF349" s="35"/>
      <c r="LTG349" s="35"/>
      <c r="LTH349" s="35"/>
      <c r="LTI349" s="35"/>
      <c r="LTJ349" s="35"/>
      <c r="LTK349" s="35"/>
      <c r="LTL349" s="35"/>
      <c r="LTM349" s="35"/>
      <c r="LTN349" s="35"/>
      <c r="LTO349" s="35"/>
      <c r="LTP349" s="35"/>
      <c r="LTQ349" s="35"/>
      <c r="LTR349" s="35"/>
      <c r="LTS349" s="35"/>
      <c r="LTT349" s="35"/>
      <c r="LTU349" s="35"/>
      <c r="LTV349" s="35"/>
      <c r="LTW349" s="35"/>
      <c r="LTX349" s="35"/>
      <c r="LTY349" s="35"/>
      <c r="LTZ349" s="35"/>
      <c r="LUA349" s="35"/>
      <c r="LUB349" s="35"/>
      <c r="LUC349" s="35"/>
      <c r="LUD349" s="35"/>
      <c r="LUE349" s="35"/>
      <c r="LUF349" s="35"/>
      <c r="LUG349" s="35"/>
      <c r="LUH349" s="35"/>
      <c r="LUI349" s="35"/>
      <c r="LUJ349" s="35"/>
      <c r="LUK349" s="35"/>
      <c r="LUL349" s="35"/>
      <c r="LUM349" s="35"/>
      <c r="LUN349" s="35"/>
      <c r="LUO349" s="35"/>
      <c r="LUP349" s="35"/>
      <c r="LUQ349" s="35"/>
      <c r="LUR349" s="35"/>
      <c r="LUS349" s="35"/>
      <c r="LUT349" s="35"/>
      <c r="LUU349" s="35"/>
      <c r="LUV349" s="35"/>
      <c r="LUW349" s="35"/>
      <c r="LUX349" s="35"/>
      <c r="LUY349" s="35"/>
      <c r="LUZ349" s="35"/>
      <c r="LVA349" s="35"/>
      <c r="LVB349" s="35"/>
      <c r="LVC349" s="35"/>
      <c r="LVD349" s="35"/>
      <c r="LVE349" s="35"/>
      <c r="LVF349" s="35"/>
      <c r="LVG349" s="35"/>
      <c r="LVH349" s="35"/>
      <c r="LVI349" s="35"/>
      <c r="LVJ349" s="35"/>
      <c r="LVK349" s="35"/>
      <c r="LVL349" s="35"/>
      <c r="LVM349" s="35"/>
      <c r="LVN349" s="35"/>
      <c r="LVO349" s="35"/>
      <c r="LVP349" s="35"/>
      <c r="LVQ349" s="35"/>
      <c r="LVR349" s="35"/>
      <c r="LVS349" s="35"/>
      <c r="LVT349" s="35"/>
      <c r="LVU349" s="35"/>
      <c r="LVV349" s="35"/>
      <c r="LVW349" s="35"/>
      <c r="LVX349" s="35"/>
      <c r="LVY349" s="35"/>
      <c r="LVZ349" s="35"/>
      <c r="LWA349" s="35"/>
      <c r="LWB349" s="35"/>
      <c r="LWC349" s="35"/>
      <c r="LWD349" s="35"/>
      <c r="LWE349" s="35"/>
      <c r="LWF349" s="35"/>
      <c r="LWG349" s="35"/>
      <c r="LWH349" s="35"/>
      <c r="LWI349" s="35"/>
      <c r="LWJ349" s="35"/>
      <c r="LWK349" s="35"/>
      <c r="LWL349" s="35"/>
      <c r="LWM349" s="35"/>
      <c r="LWN349" s="35"/>
      <c r="LWO349" s="35"/>
      <c r="LWP349" s="35"/>
      <c r="LWQ349" s="35"/>
      <c r="LWR349" s="35"/>
      <c r="LWS349" s="35"/>
      <c r="LWT349" s="35"/>
      <c r="LWU349" s="35"/>
      <c r="LWV349" s="35"/>
      <c r="LWW349" s="35"/>
      <c r="LWX349" s="35"/>
      <c r="LWY349" s="35"/>
      <c r="LWZ349" s="35"/>
      <c r="LXA349" s="35"/>
      <c r="LXB349" s="35"/>
      <c r="LXC349" s="35"/>
      <c r="LXD349" s="35"/>
      <c r="LXE349" s="35"/>
      <c r="LXF349" s="35"/>
      <c r="LXG349" s="35"/>
      <c r="LXH349" s="35"/>
      <c r="LXI349" s="35"/>
      <c r="LXJ349" s="35"/>
      <c r="LXK349" s="35"/>
      <c r="LXL349" s="35"/>
      <c r="LXM349" s="35"/>
      <c r="LXN349" s="35"/>
      <c r="LXO349" s="35"/>
      <c r="LXP349" s="35"/>
      <c r="LXQ349" s="35"/>
      <c r="LXR349" s="35"/>
      <c r="LXS349" s="35"/>
      <c r="LXT349" s="35"/>
      <c r="LXU349" s="35"/>
      <c r="LXV349" s="35"/>
      <c r="LXW349" s="35"/>
      <c r="LXX349" s="35"/>
      <c r="LXY349" s="35"/>
      <c r="LXZ349" s="35"/>
      <c r="LYA349" s="35"/>
      <c r="LYB349" s="35"/>
      <c r="LYC349" s="35"/>
      <c r="LYD349" s="35"/>
      <c r="LYE349" s="35"/>
      <c r="LYF349" s="35"/>
      <c r="LYG349" s="35"/>
      <c r="LYH349" s="35"/>
      <c r="LYI349" s="35"/>
      <c r="LYJ349" s="35"/>
      <c r="LYK349" s="35"/>
      <c r="LYL349" s="35"/>
      <c r="LYM349" s="35"/>
      <c r="LYN349" s="35"/>
      <c r="LYO349" s="35"/>
      <c r="LYP349" s="35"/>
      <c r="LYQ349" s="35"/>
      <c r="LYR349" s="35"/>
      <c r="LYS349" s="35"/>
      <c r="LYT349" s="35"/>
      <c r="LYU349" s="35"/>
      <c r="LYV349" s="35"/>
      <c r="LYW349" s="35"/>
      <c r="LYX349" s="35"/>
      <c r="LYY349" s="35"/>
      <c r="LYZ349" s="35"/>
      <c r="LZA349" s="35"/>
      <c r="LZB349" s="35"/>
      <c r="LZC349" s="35"/>
      <c r="LZD349" s="35"/>
      <c r="LZE349" s="35"/>
      <c r="LZF349" s="35"/>
      <c r="LZG349" s="35"/>
      <c r="LZH349" s="35"/>
      <c r="LZI349" s="35"/>
      <c r="LZJ349" s="35"/>
      <c r="LZK349" s="35"/>
      <c r="LZL349" s="35"/>
      <c r="LZM349" s="35"/>
      <c r="LZN349" s="35"/>
      <c r="LZO349" s="35"/>
      <c r="LZP349" s="35"/>
      <c r="LZQ349" s="35"/>
      <c r="LZR349" s="35"/>
      <c r="LZS349" s="35"/>
      <c r="LZT349" s="35"/>
      <c r="LZU349" s="35"/>
      <c r="LZV349" s="35"/>
      <c r="LZW349" s="35"/>
      <c r="LZX349" s="35"/>
      <c r="LZY349" s="35"/>
      <c r="LZZ349" s="35"/>
      <c r="MAA349" s="35"/>
      <c r="MAB349" s="35"/>
      <c r="MAC349" s="35"/>
      <c r="MAD349" s="35"/>
      <c r="MAE349" s="35"/>
      <c r="MAF349" s="35"/>
      <c r="MAG349" s="35"/>
      <c r="MAH349" s="35"/>
      <c r="MAI349" s="35"/>
      <c r="MAJ349" s="35"/>
      <c r="MAK349" s="35"/>
      <c r="MAL349" s="35"/>
      <c r="MAM349" s="35"/>
      <c r="MAN349" s="35"/>
      <c r="MAO349" s="35"/>
      <c r="MAP349" s="35"/>
      <c r="MAQ349" s="35"/>
      <c r="MAR349" s="35"/>
      <c r="MAS349" s="35"/>
      <c r="MAT349" s="35"/>
      <c r="MAU349" s="35"/>
      <c r="MAV349" s="35"/>
      <c r="MAW349" s="35"/>
      <c r="MAX349" s="35"/>
      <c r="MAY349" s="35"/>
      <c r="MAZ349" s="35"/>
      <c r="MBA349" s="35"/>
      <c r="MBB349" s="35"/>
      <c r="MBC349" s="35"/>
      <c r="MBD349" s="35"/>
      <c r="MBE349" s="35"/>
      <c r="MBF349" s="35"/>
      <c r="MBG349" s="35"/>
      <c r="MBH349" s="35"/>
      <c r="MBI349" s="35"/>
      <c r="MBJ349" s="35"/>
      <c r="MBK349" s="35"/>
      <c r="MBL349" s="35"/>
      <c r="MBM349" s="35"/>
      <c r="MBN349" s="35"/>
      <c r="MBO349" s="35"/>
      <c r="MBP349" s="35"/>
      <c r="MBQ349" s="35"/>
      <c r="MBR349" s="35"/>
      <c r="MBS349" s="35"/>
      <c r="MBT349" s="35"/>
      <c r="MBU349" s="35"/>
      <c r="MBV349" s="35"/>
      <c r="MBW349" s="35"/>
      <c r="MBX349" s="35"/>
      <c r="MBY349" s="35"/>
      <c r="MBZ349" s="35"/>
      <c r="MCA349" s="35"/>
      <c r="MCB349" s="35"/>
      <c r="MCC349" s="35"/>
      <c r="MCD349" s="35"/>
      <c r="MCE349" s="35"/>
      <c r="MCF349" s="35"/>
      <c r="MCG349" s="35"/>
      <c r="MCH349" s="35"/>
      <c r="MCI349" s="35"/>
      <c r="MCJ349" s="35"/>
      <c r="MCK349" s="35"/>
      <c r="MCL349" s="35"/>
      <c r="MCM349" s="35"/>
      <c r="MCN349" s="35"/>
      <c r="MCO349" s="35"/>
      <c r="MCP349" s="35"/>
      <c r="MCQ349" s="35"/>
      <c r="MCR349" s="35"/>
      <c r="MCS349" s="35"/>
      <c r="MCT349" s="35"/>
      <c r="MCU349" s="35"/>
      <c r="MCV349" s="35"/>
      <c r="MCW349" s="35"/>
      <c r="MCX349" s="35"/>
      <c r="MCY349" s="35"/>
      <c r="MCZ349" s="35"/>
      <c r="MDA349" s="35"/>
      <c r="MDB349" s="35"/>
      <c r="MDC349" s="35"/>
      <c r="MDD349" s="35"/>
      <c r="MDE349" s="35"/>
      <c r="MDF349" s="35"/>
      <c r="MDG349" s="35"/>
      <c r="MDH349" s="35"/>
      <c r="MDI349" s="35"/>
      <c r="MDJ349" s="35"/>
      <c r="MDK349" s="35"/>
      <c r="MDL349" s="35"/>
      <c r="MDM349" s="35"/>
      <c r="MDN349" s="35"/>
      <c r="MDO349" s="35"/>
      <c r="MDP349" s="35"/>
      <c r="MDQ349" s="35"/>
      <c r="MDR349" s="35"/>
      <c r="MDS349" s="35"/>
      <c r="MDT349" s="35"/>
      <c r="MDU349" s="35"/>
      <c r="MDV349" s="35"/>
      <c r="MDW349" s="35"/>
      <c r="MDX349" s="35"/>
      <c r="MDY349" s="35"/>
      <c r="MDZ349" s="35"/>
      <c r="MEA349" s="35"/>
      <c r="MEB349" s="35"/>
      <c r="MEC349" s="35"/>
      <c r="MED349" s="35"/>
      <c r="MEE349" s="35"/>
      <c r="MEF349" s="35"/>
      <c r="MEG349" s="35"/>
      <c r="MEH349" s="35"/>
      <c r="MEI349" s="35"/>
      <c r="MEJ349" s="35"/>
      <c r="MEK349" s="35"/>
      <c r="MEL349" s="35"/>
      <c r="MEM349" s="35"/>
      <c r="MEN349" s="35"/>
      <c r="MEO349" s="35"/>
      <c r="MEP349" s="35"/>
      <c r="MEQ349" s="35"/>
      <c r="MER349" s="35"/>
      <c r="MES349" s="35"/>
      <c r="MET349" s="35"/>
      <c r="MEU349" s="35"/>
      <c r="MEV349" s="35"/>
      <c r="MEW349" s="35"/>
      <c r="MEX349" s="35"/>
      <c r="MEY349" s="35"/>
      <c r="MEZ349" s="35"/>
      <c r="MFA349" s="35"/>
      <c r="MFB349" s="35"/>
      <c r="MFC349" s="35"/>
      <c r="MFD349" s="35"/>
      <c r="MFE349" s="35"/>
      <c r="MFF349" s="35"/>
      <c r="MFG349" s="35"/>
      <c r="MFH349" s="35"/>
      <c r="MFI349" s="35"/>
      <c r="MFJ349" s="35"/>
      <c r="MFK349" s="35"/>
      <c r="MFL349" s="35"/>
      <c r="MFM349" s="35"/>
      <c r="MFN349" s="35"/>
      <c r="MFO349" s="35"/>
      <c r="MFP349" s="35"/>
      <c r="MFQ349" s="35"/>
      <c r="MFR349" s="35"/>
      <c r="MFS349" s="35"/>
      <c r="MFT349" s="35"/>
      <c r="MFU349" s="35"/>
      <c r="MFV349" s="35"/>
      <c r="MFW349" s="35"/>
      <c r="MFX349" s="35"/>
      <c r="MFY349" s="35"/>
      <c r="MFZ349" s="35"/>
      <c r="MGA349" s="35"/>
      <c r="MGB349" s="35"/>
      <c r="MGC349" s="35"/>
      <c r="MGD349" s="35"/>
      <c r="MGE349" s="35"/>
      <c r="MGF349" s="35"/>
      <c r="MGG349" s="35"/>
      <c r="MGH349" s="35"/>
      <c r="MGI349" s="35"/>
      <c r="MGJ349" s="35"/>
      <c r="MGK349" s="35"/>
      <c r="MGL349" s="35"/>
      <c r="MGM349" s="35"/>
      <c r="MGN349" s="35"/>
      <c r="MGO349" s="35"/>
      <c r="MGP349" s="35"/>
      <c r="MGQ349" s="35"/>
      <c r="MGR349" s="35"/>
      <c r="MGS349" s="35"/>
      <c r="MGT349" s="35"/>
      <c r="MGU349" s="35"/>
      <c r="MGV349" s="35"/>
      <c r="MGW349" s="35"/>
      <c r="MGX349" s="35"/>
      <c r="MGY349" s="35"/>
      <c r="MGZ349" s="35"/>
      <c r="MHA349" s="35"/>
      <c r="MHB349" s="35"/>
      <c r="MHC349" s="35"/>
      <c r="MHD349" s="35"/>
      <c r="MHE349" s="35"/>
      <c r="MHF349" s="35"/>
      <c r="MHG349" s="35"/>
      <c r="MHH349" s="35"/>
      <c r="MHI349" s="35"/>
      <c r="MHJ349" s="35"/>
      <c r="MHK349" s="35"/>
      <c r="MHL349" s="35"/>
      <c r="MHM349" s="35"/>
      <c r="MHN349" s="35"/>
      <c r="MHO349" s="35"/>
      <c r="MHP349" s="35"/>
      <c r="MHQ349" s="35"/>
      <c r="MHR349" s="35"/>
      <c r="MHS349" s="35"/>
      <c r="MHT349" s="35"/>
      <c r="MHU349" s="35"/>
      <c r="MHV349" s="35"/>
      <c r="MHW349" s="35"/>
      <c r="MHX349" s="35"/>
      <c r="MHY349" s="35"/>
      <c r="MHZ349" s="35"/>
      <c r="MIA349" s="35"/>
      <c r="MIB349" s="35"/>
      <c r="MIC349" s="35"/>
      <c r="MID349" s="35"/>
      <c r="MIE349" s="35"/>
      <c r="MIF349" s="35"/>
      <c r="MIG349" s="35"/>
      <c r="MIH349" s="35"/>
      <c r="MII349" s="35"/>
      <c r="MIJ349" s="35"/>
      <c r="MIK349" s="35"/>
      <c r="MIL349" s="35"/>
      <c r="MIM349" s="35"/>
      <c r="MIN349" s="35"/>
      <c r="MIO349" s="35"/>
      <c r="MIP349" s="35"/>
      <c r="MIQ349" s="35"/>
      <c r="MIR349" s="35"/>
      <c r="MIS349" s="35"/>
      <c r="MIT349" s="35"/>
      <c r="MIU349" s="35"/>
      <c r="MIV349" s="35"/>
      <c r="MIW349" s="35"/>
      <c r="MIX349" s="35"/>
      <c r="MIY349" s="35"/>
      <c r="MIZ349" s="35"/>
      <c r="MJA349" s="35"/>
      <c r="MJB349" s="35"/>
      <c r="MJC349" s="35"/>
      <c r="MJD349" s="35"/>
      <c r="MJE349" s="35"/>
      <c r="MJF349" s="35"/>
      <c r="MJG349" s="35"/>
      <c r="MJH349" s="35"/>
      <c r="MJI349" s="35"/>
      <c r="MJJ349" s="35"/>
      <c r="MJK349" s="35"/>
      <c r="MJL349" s="35"/>
      <c r="MJM349" s="35"/>
      <c r="MJN349" s="35"/>
      <c r="MJO349" s="35"/>
      <c r="MJP349" s="35"/>
      <c r="MJQ349" s="35"/>
      <c r="MJR349" s="35"/>
      <c r="MJS349" s="35"/>
      <c r="MJT349" s="35"/>
      <c r="MJU349" s="35"/>
      <c r="MJV349" s="35"/>
      <c r="MJW349" s="35"/>
      <c r="MJX349" s="35"/>
      <c r="MJY349" s="35"/>
      <c r="MJZ349" s="35"/>
      <c r="MKA349" s="35"/>
      <c r="MKB349" s="35"/>
      <c r="MKC349" s="35"/>
      <c r="MKD349" s="35"/>
      <c r="MKE349" s="35"/>
      <c r="MKF349" s="35"/>
      <c r="MKG349" s="35"/>
      <c r="MKH349" s="35"/>
      <c r="MKI349" s="35"/>
      <c r="MKJ349" s="35"/>
      <c r="MKK349" s="35"/>
      <c r="MKL349" s="35"/>
      <c r="MKM349" s="35"/>
      <c r="MKN349" s="35"/>
      <c r="MKO349" s="35"/>
      <c r="MKP349" s="35"/>
      <c r="MKQ349" s="35"/>
      <c r="MKR349" s="35"/>
      <c r="MKS349" s="35"/>
      <c r="MKT349" s="35"/>
      <c r="MKU349" s="35"/>
      <c r="MKV349" s="35"/>
      <c r="MKW349" s="35"/>
      <c r="MKX349" s="35"/>
      <c r="MKY349" s="35"/>
      <c r="MKZ349" s="35"/>
      <c r="MLA349" s="35"/>
      <c r="MLB349" s="35"/>
      <c r="MLC349" s="35"/>
      <c r="MLD349" s="35"/>
      <c r="MLE349" s="35"/>
      <c r="MLF349" s="35"/>
      <c r="MLG349" s="35"/>
      <c r="MLH349" s="35"/>
      <c r="MLI349" s="35"/>
      <c r="MLJ349" s="35"/>
      <c r="MLK349" s="35"/>
      <c r="MLL349" s="35"/>
      <c r="MLM349" s="35"/>
      <c r="MLN349" s="35"/>
      <c r="MLO349" s="35"/>
      <c r="MLP349" s="35"/>
      <c r="MLQ349" s="35"/>
      <c r="MLR349" s="35"/>
      <c r="MLS349" s="35"/>
      <c r="MLT349" s="35"/>
      <c r="MLU349" s="35"/>
      <c r="MLV349" s="35"/>
      <c r="MLW349" s="35"/>
      <c r="MLX349" s="35"/>
      <c r="MLY349" s="35"/>
      <c r="MLZ349" s="35"/>
      <c r="MMA349" s="35"/>
      <c r="MMB349" s="35"/>
      <c r="MMC349" s="35"/>
      <c r="MMD349" s="35"/>
      <c r="MME349" s="35"/>
      <c r="MMF349" s="35"/>
      <c r="MMG349" s="35"/>
      <c r="MMH349" s="35"/>
      <c r="MMI349" s="35"/>
      <c r="MMJ349" s="35"/>
      <c r="MMK349" s="35"/>
      <c r="MML349" s="35"/>
      <c r="MMM349" s="35"/>
      <c r="MMN349" s="35"/>
      <c r="MMO349" s="35"/>
      <c r="MMP349" s="35"/>
      <c r="MMQ349" s="35"/>
      <c r="MMR349" s="35"/>
      <c r="MMS349" s="35"/>
      <c r="MMT349" s="35"/>
      <c r="MMU349" s="35"/>
      <c r="MMV349" s="35"/>
      <c r="MMW349" s="35"/>
      <c r="MMX349" s="35"/>
      <c r="MMY349" s="35"/>
      <c r="MMZ349" s="35"/>
      <c r="MNA349" s="35"/>
      <c r="MNB349" s="35"/>
      <c r="MNC349" s="35"/>
      <c r="MND349" s="35"/>
      <c r="MNE349" s="35"/>
      <c r="MNF349" s="35"/>
      <c r="MNG349" s="35"/>
      <c r="MNH349" s="35"/>
      <c r="MNI349" s="35"/>
      <c r="MNJ349" s="35"/>
      <c r="MNK349" s="35"/>
      <c r="MNL349" s="35"/>
      <c r="MNM349" s="35"/>
      <c r="MNN349" s="35"/>
      <c r="MNO349" s="35"/>
      <c r="MNP349" s="35"/>
      <c r="MNQ349" s="35"/>
      <c r="MNR349" s="35"/>
      <c r="MNS349" s="35"/>
      <c r="MNT349" s="35"/>
      <c r="MNU349" s="35"/>
      <c r="MNV349" s="35"/>
      <c r="MNW349" s="35"/>
      <c r="MNX349" s="35"/>
      <c r="MNY349" s="35"/>
      <c r="MNZ349" s="35"/>
      <c r="MOA349" s="35"/>
      <c r="MOB349" s="35"/>
      <c r="MOC349" s="35"/>
      <c r="MOD349" s="35"/>
      <c r="MOE349" s="35"/>
      <c r="MOF349" s="35"/>
      <c r="MOG349" s="35"/>
      <c r="MOH349" s="35"/>
      <c r="MOI349" s="35"/>
      <c r="MOJ349" s="35"/>
      <c r="MOK349" s="35"/>
      <c r="MOL349" s="35"/>
      <c r="MOM349" s="35"/>
      <c r="MON349" s="35"/>
      <c r="MOO349" s="35"/>
      <c r="MOP349" s="35"/>
      <c r="MOQ349" s="35"/>
      <c r="MOR349" s="35"/>
      <c r="MOS349" s="35"/>
      <c r="MOT349" s="35"/>
      <c r="MOU349" s="35"/>
      <c r="MOV349" s="35"/>
      <c r="MOW349" s="35"/>
      <c r="MOX349" s="35"/>
      <c r="MOY349" s="35"/>
      <c r="MOZ349" s="35"/>
      <c r="MPA349" s="35"/>
      <c r="MPB349" s="35"/>
      <c r="MPC349" s="35"/>
      <c r="MPD349" s="35"/>
      <c r="MPE349" s="35"/>
      <c r="MPF349" s="35"/>
      <c r="MPG349" s="35"/>
      <c r="MPH349" s="35"/>
      <c r="MPI349" s="35"/>
      <c r="MPJ349" s="35"/>
      <c r="MPK349" s="35"/>
      <c r="MPL349" s="35"/>
      <c r="MPM349" s="35"/>
      <c r="MPN349" s="35"/>
      <c r="MPO349" s="35"/>
      <c r="MPP349" s="35"/>
      <c r="MPQ349" s="35"/>
      <c r="MPR349" s="35"/>
      <c r="MPS349" s="35"/>
      <c r="MPT349" s="35"/>
      <c r="MPU349" s="35"/>
      <c r="MPV349" s="35"/>
      <c r="MPW349" s="35"/>
      <c r="MPX349" s="35"/>
      <c r="MPY349" s="35"/>
      <c r="MPZ349" s="35"/>
      <c r="MQA349" s="35"/>
      <c r="MQB349" s="35"/>
      <c r="MQC349" s="35"/>
      <c r="MQD349" s="35"/>
      <c r="MQE349" s="35"/>
      <c r="MQF349" s="35"/>
      <c r="MQG349" s="35"/>
      <c r="MQH349" s="35"/>
      <c r="MQI349" s="35"/>
      <c r="MQJ349" s="35"/>
      <c r="MQK349" s="35"/>
      <c r="MQL349" s="35"/>
      <c r="MQM349" s="35"/>
      <c r="MQN349" s="35"/>
      <c r="MQO349" s="35"/>
      <c r="MQP349" s="35"/>
      <c r="MQQ349" s="35"/>
      <c r="MQR349" s="35"/>
      <c r="MQS349" s="35"/>
      <c r="MQT349" s="35"/>
      <c r="MQU349" s="35"/>
      <c r="MQV349" s="35"/>
      <c r="MQW349" s="35"/>
      <c r="MQX349" s="35"/>
      <c r="MQY349" s="35"/>
      <c r="MQZ349" s="35"/>
      <c r="MRA349" s="35"/>
      <c r="MRB349" s="35"/>
      <c r="MRC349" s="35"/>
      <c r="MRD349" s="35"/>
      <c r="MRE349" s="35"/>
      <c r="MRF349" s="35"/>
      <c r="MRG349" s="35"/>
      <c r="MRH349" s="35"/>
      <c r="MRI349" s="35"/>
      <c r="MRJ349" s="35"/>
      <c r="MRK349" s="35"/>
      <c r="MRL349" s="35"/>
      <c r="MRM349" s="35"/>
      <c r="MRN349" s="35"/>
      <c r="MRO349" s="35"/>
      <c r="MRP349" s="35"/>
      <c r="MRQ349" s="35"/>
      <c r="MRR349" s="35"/>
      <c r="MRS349" s="35"/>
      <c r="MRT349" s="35"/>
      <c r="MRU349" s="35"/>
      <c r="MRV349" s="35"/>
      <c r="MRW349" s="35"/>
      <c r="MRX349" s="35"/>
      <c r="MRY349" s="35"/>
      <c r="MRZ349" s="35"/>
      <c r="MSA349" s="35"/>
      <c r="MSB349" s="35"/>
      <c r="MSC349" s="35"/>
      <c r="MSD349" s="35"/>
      <c r="MSE349" s="35"/>
      <c r="MSF349" s="35"/>
      <c r="MSG349" s="35"/>
      <c r="MSH349" s="35"/>
      <c r="MSI349" s="35"/>
      <c r="MSJ349" s="35"/>
      <c r="MSK349" s="35"/>
      <c r="MSL349" s="35"/>
      <c r="MSM349" s="35"/>
      <c r="MSN349" s="35"/>
      <c r="MSO349" s="35"/>
      <c r="MSP349" s="35"/>
      <c r="MSQ349" s="35"/>
      <c r="MSR349" s="35"/>
      <c r="MSS349" s="35"/>
      <c r="MST349" s="35"/>
      <c r="MSU349" s="35"/>
      <c r="MSV349" s="35"/>
      <c r="MSW349" s="35"/>
      <c r="MSX349" s="35"/>
      <c r="MSY349" s="35"/>
      <c r="MSZ349" s="35"/>
      <c r="MTA349" s="35"/>
      <c r="MTB349" s="35"/>
      <c r="MTC349" s="35"/>
      <c r="MTD349" s="35"/>
      <c r="MTE349" s="35"/>
      <c r="MTF349" s="35"/>
      <c r="MTG349" s="35"/>
      <c r="MTH349" s="35"/>
      <c r="MTI349" s="35"/>
      <c r="MTJ349" s="35"/>
      <c r="MTK349" s="35"/>
      <c r="MTL349" s="35"/>
      <c r="MTM349" s="35"/>
      <c r="MTN349" s="35"/>
      <c r="MTO349" s="35"/>
      <c r="MTP349" s="35"/>
      <c r="MTQ349" s="35"/>
      <c r="MTR349" s="35"/>
      <c r="MTS349" s="35"/>
      <c r="MTT349" s="35"/>
      <c r="MTU349" s="35"/>
      <c r="MTV349" s="35"/>
      <c r="MTW349" s="35"/>
      <c r="MTX349" s="35"/>
      <c r="MTY349" s="35"/>
      <c r="MTZ349" s="35"/>
      <c r="MUA349" s="35"/>
      <c r="MUB349" s="35"/>
      <c r="MUC349" s="35"/>
      <c r="MUD349" s="35"/>
      <c r="MUE349" s="35"/>
      <c r="MUF349" s="35"/>
      <c r="MUG349" s="35"/>
      <c r="MUH349" s="35"/>
      <c r="MUI349" s="35"/>
      <c r="MUJ349" s="35"/>
      <c r="MUK349" s="35"/>
      <c r="MUL349" s="35"/>
      <c r="MUM349" s="35"/>
      <c r="MUN349" s="35"/>
      <c r="MUO349" s="35"/>
      <c r="MUP349" s="35"/>
      <c r="MUQ349" s="35"/>
      <c r="MUR349" s="35"/>
      <c r="MUS349" s="35"/>
      <c r="MUT349" s="35"/>
      <c r="MUU349" s="35"/>
      <c r="MUV349" s="35"/>
      <c r="MUW349" s="35"/>
      <c r="MUX349" s="35"/>
      <c r="MUY349" s="35"/>
      <c r="MUZ349" s="35"/>
      <c r="MVA349" s="35"/>
      <c r="MVB349" s="35"/>
      <c r="MVC349" s="35"/>
      <c r="MVD349" s="35"/>
      <c r="MVE349" s="35"/>
      <c r="MVF349" s="35"/>
      <c r="MVG349" s="35"/>
      <c r="MVH349" s="35"/>
      <c r="MVI349" s="35"/>
      <c r="MVJ349" s="35"/>
      <c r="MVK349" s="35"/>
      <c r="MVL349" s="35"/>
      <c r="MVM349" s="35"/>
      <c r="MVN349" s="35"/>
      <c r="MVO349" s="35"/>
      <c r="MVP349" s="35"/>
      <c r="MVQ349" s="35"/>
      <c r="MVR349" s="35"/>
      <c r="MVS349" s="35"/>
      <c r="MVT349" s="35"/>
      <c r="MVU349" s="35"/>
      <c r="MVV349" s="35"/>
      <c r="MVW349" s="35"/>
      <c r="MVX349" s="35"/>
      <c r="MVY349" s="35"/>
      <c r="MVZ349" s="35"/>
      <c r="MWA349" s="35"/>
      <c r="MWB349" s="35"/>
      <c r="MWC349" s="35"/>
      <c r="MWD349" s="35"/>
      <c r="MWE349" s="35"/>
      <c r="MWF349" s="35"/>
      <c r="MWG349" s="35"/>
      <c r="MWH349" s="35"/>
      <c r="MWI349" s="35"/>
      <c r="MWJ349" s="35"/>
      <c r="MWK349" s="35"/>
      <c r="MWL349" s="35"/>
      <c r="MWM349" s="35"/>
      <c r="MWN349" s="35"/>
      <c r="MWO349" s="35"/>
      <c r="MWP349" s="35"/>
      <c r="MWQ349" s="35"/>
      <c r="MWR349" s="35"/>
      <c r="MWS349" s="35"/>
      <c r="MWT349" s="35"/>
      <c r="MWU349" s="35"/>
      <c r="MWV349" s="35"/>
      <c r="MWW349" s="35"/>
      <c r="MWX349" s="35"/>
      <c r="MWY349" s="35"/>
      <c r="MWZ349" s="35"/>
      <c r="MXA349" s="35"/>
      <c r="MXB349" s="35"/>
      <c r="MXC349" s="35"/>
      <c r="MXD349" s="35"/>
      <c r="MXE349" s="35"/>
      <c r="MXF349" s="35"/>
      <c r="MXG349" s="35"/>
      <c r="MXH349" s="35"/>
      <c r="MXI349" s="35"/>
      <c r="MXJ349" s="35"/>
      <c r="MXK349" s="35"/>
      <c r="MXL349" s="35"/>
      <c r="MXM349" s="35"/>
      <c r="MXN349" s="35"/>
      <c r="MXO349" s="35"/>
      <c r="MXP349" s="35"/>
      <c r="MXQ349" s="35"/>
      <c r="MXR349" s="35"/>
      <c r="MXS349" s="35"/>
      <c r="MXT349" s="35"/>
      <c r="MXU349" s="35"/>
      <c r="MXV349" s="35"/>
      <c r="MXW349" s="35"/>
      <c r="MXX349" s="35"/>
      <c r="MXY349" s="35"/>
      <c r="MXZ349" s="35"/>
      <c r="MYA349" s="35"/>
      <c r="MYB349" s="35"/>
      <c r="MYC349" s="35"/>
      <c r="MYD349" s="35"/>
      <c r="MYE349" s="35"/>
      <c r="MYF349" s="35"/>
      <c r="MYG349" s="35"/>
      <c r="MYH349" s="35"/>
      <c r="MYI349" s="35"/>
      <c r="MYJ349" s="35"/>
      <c r="MYK349" s="35"/>
      <c r="MYL349" s="35"/>
      <c r="MYM349" s="35"/>
      <c r="MYN349" s="35"/>
      <c r="MYO349" s="35"/>
      <c r="MYP349" s="35"/>
      <c r="MYQ349" s="35"/>
      <c r="MYR349" s="35"/>
      <c r="MYS349" s="35"/>
      <c r="MYT349" s="35"/>
      <c r="MYU349" s="35"/>
      <c r="MYV349" s="35"/>
      <c r="MYW349" s="35"/>
      <c r="MYX349" s="35"/>
      <c r="MYY349" s="35"/>
      <c r="MYZ349" s="35"/>
      <c r="MZA349" s="35"/>
      <c r="MZB349" s="35"/>
      <c r="MZC349" s="35"/>
      <c r="MZD349" s="35"/>
      <c r="MZE349" s="35"/>
      <c r="MZF349" s="35"/>
      <c r="MZG349" s="35"/>
      <c r="MZH349" s="35"/>
      <c r="MZI349" s="35"/>
      <c r="MZJ349" s="35"/>
      <c r="MZK349" s="35"/>
      <c r="MZL349" s="35"/>
      <c r="MZM349" s="35"/>
      <c r="MZN349" s="35"/>
      <c r="MZO349" s="35"/>
      <c r="MZP349" s="35"/>
      <c r="MZQ349" s="35"/>
      <c r="MZR349" s="35"/>
      <c r="MZS349" s="35"/>
      <c r="MZT349" s="35"/>
      <c r="MZU349" s="35"/>
      <c r="MZV349" s="35"/>
      <c r="MZW349" s="35"/>
      <c r="MZX349" s="35"/>
      <c r="MZY349" s="35"/>
      <c r="MZZ349" s="35"/>
      <c r="NAA349" s="35"/>
      <c r="NAB349" s="35"/>
      <c r="NAC349" s="35"/>
      <c r="NAD349" s="35"/>
      <c r="NAE349" s="35"/>
      <c r="NAF349" s="35"/>
      <c r="NAG349" s="35"/>
      <c r="NAH349" s="35"/>
      <c r="NAI349" s="35"/>
      <c r="NAJ349" s="35"/>
      <c r="NAK349" s="35"/>
      <c r="NAL349" s="35"/>
      <c r="NAM349" s="35"/>
      <c r="NAN349" s="35"/>
      <c r="NAO349" s="35"/>
      <c r="NAP349" s="35"/>
      <c r="NAQ349" s="35"/>
      <c r="NAR349" s="35"/>
      <c r="NAS349" s="35"/>
      <c r="NAT349" s="35"/>
      <c r="NAU349" s="35"/>
      <c r="NAV349" s="35"/>
      <c r="NAW349" s="35"/>
      <c r="NAX349" s="35"/>
      <c r="NAY349" s="35"/>
      <c r="NAZ349" s="35"/>
      <c r="NBA349" s="35"/>
      <c r="NBB349" s="35"/>
      <c r="NBC349" s="35"/>
      <c r="NBD349" s="35"/>
      <c r="NBE349" s="35"/>
      <c r="NBF349" s="35"/>
      <c r="NBG349" s="35"/>
      <c r="NBH349" s="35"/>
      <c r="NBI349" s="35"/>
      <c r="NBJ349" s="35"/>
      <c r="NBK349" s="35"/>
      <c r="NBL349" s="35"/>
      <c r="NBM349" s="35"/>
      <c r="NBN349" s="35"/>
      <c r="NBO349" s="35"/>
      <c r="NBP349" s="35"/>
      <c r="NBQ349" s="35"/>
      <c r="NBR349" s="35"/>
      <c r="NBS349" s="35"/>
      <c r="NBT349" s="35"/>
      <c r="NBU349" s="35"/>
      <c r="NBV349" s="35"/>
      <c r="NBW349" s="35"/>
      <c r="NBX349" s="35"/>
      <c r="NBY349" s="35"/>
      <c r="NBZ349" s="35"/>
      <c r="NCA349" s="35"/>
      <c r="NCB349" s="35"/>
      <c r="NCC349" s="35"/>
      <c r="NCD349" s="35"/>
      <c r="NCE349" s="35"/>
      <c r="NCF349" s="35"/>
      <c r="NCG349" s="35"/>
      <c r="NCH349" s="35"/>
      <c r="NCI349" s="35"/>
      <c r="NCJ349" s="35"/>
      <c r="NCK349" s="35"/>
      <c r="NCL349" s="35"/>
      <c r="NCM349" s="35"/>
      <c r="NCN349" s="35"/>
      <c r="NCO349" s="35"/>
      <c r="NCP349" s="35"/>
      <c r="NCQ349" s="35"/>
      <c r="NCR349" s="35"/>
      <c r="NCS349" s="35"/>
      <c r="NCT349" s="35"/>
      <c r="NCU349" s="35"/>
      <c r="NCV349" s="35"/>
      <c r="NCW349" s="35"/>
      <c r="NCX349" s="35"/>
      <c r="NCY349" s="35"/>
      <c r="NCZ349" s="35"/>
      <c r="NDA349" s="35"/>
      <c r="NDB349" s="35"/>
      <c r="NDC349" s="35"/>
      <c r="NDD349" s="35"/>
      <c r="NDE349" s="35"/>
      <c r="NDF349" s="35"/>
      <c r="NDG349" s="35"/>
      <c r="NDH349" s="35"/>
      <c r="NDI349" s="35"/>
      <c r="NDJ349" s="35"/>
      <c r="NDK349" s="35"/>
      <c r="NDL349" s="35"/>
      <c r="NDM349" s="35"/>
      <c r="NDN349" s="35"/>
      <c r="NDO349" s="35"/>
      <c r="NDP349" s="35"/>
      <c r="NDQ349" s="35"/>
      <c r="NDR349" s="35"/>
      <c r="NDS349" s="35"/>
      <c r="NDT349" s="35"/>
      <c r="NDU349" s="35"/>
      <c r="NDV349" s="35"/>
      <c r="NDW349" s="35"/>
      <c r="NDX349" s="35"/>
      <c r="NDY349" s="35"/>
      <c r="NDZ349" s="35"/>
      <c r="NEA349" s="35"/>
      <c r="NEB349" s="35"/>
      <c r="NEC349" s="35"/>
      <c r="NED349" s="35"/>
      <c r="NEE349" s="35"/>
      <c r="NEF349" s="35"/>
      <c r="NEG349" s="35"/>
      <c r="NEH349" s="35"/>
      <c r="NEI349" s="35"/>
      <c r="NEJ349" s="35"/>
      <c r="NEK349" s="35"/>
      <c r="NEL349" s="35"/>
      <c r="NEM349" s="35"/>
      <c r="NEN349" s="35"/>
      <c r="NEO349" s="35"/>
      <c r="NEP349" s="35"/>
      <c r="NEQ349" s="35"/>
      <c r="NER349" s="35"/>
      <c r="NES349" s="35"/>
      <c r="NET349" s="35"/>
      <c r="NEU349" s="35"/>
      <c r="NEV349" s="35"/>
      <c r="NEW349" s="35"/>
      <c r="NEX349" s="35"/>
      <c r="NEY349" s="35"/>
      <c r="NEZ349" s="35"/>
      <c r="NFA349" s="35"/>
      <c r="NFB349" s="35"/>
      <c r="NFC349" s="35"/>
      <c r="NFD349" s="35"/>
      <c r="NFE349" s="35"/>
      <c r="NFF349" s="35"/>
      <c r="NFG349" s="35"/>
      <c r="NFH349" s="35"/>
      <c r="NFI349" s="35"/>
      <c r="NFJ349" s="35"/>
      <c r="NFK349" s="35"/>
      <c r="NFL349" s="35"/>
      <c r="NFM349" s="35"/>
      <c r="NFN349" s="35"/>
      <c r="NFO349" s="35"/>
      <c r="NFP349" s="35"/>
      <c r="NFQ349" s="35"/>
      <c r="NFR349" s="35"/>
      <c r="NFS349" s="35"/>
      <c r="NFT349" s="35"/>
      <c r="NFU349" s="35"/>
      <c r="NFV349" s="35"/>
      <c r="NFW349" s="35"/>
      <c r="NFX349" s="35"/>
      <c r="NFY349" s="35"/>
      <c r="NFZ349" s="35"/>
      <c r="NGA349" s="35"/>
      <c r="NGB349" s="35"/>
      <c r="NGC349" s="35"/>
      <c r="NGD349" s="35"/>
      <c r="NGE349" s="35"/>
      <c r="NGF349" s="35"/>
      <c r="NGG349" s="35"/>
      <c r="NGH349" s="35"/>
      <c r="NGI349" s="35"/>
      <c r="NGJ349" s="35"/>
      <c r="NGK349" s="35"/>
      <c r="NGL349" s="35"/>
      <c r="NGM349" s="35"/>
      <c r="NGN349" s="35"/>
      <c r="NGO349" s="35"/>
      <c r="NGP349" s="35"/>
      <c r="NGQ349" s="35"/>
      <c r="NGR349" s="35"/>
      <c r="NGS349" s="35"/>
      <c r="NGT349" s="35"/>
      <c r="NGU349" s="35"/>
      <c r="NGV349" s="35"/>
      <c r="NGW349" s="35"/>
      <c r="NGX349" s="35"/>
      <c r="NGY349" s="35"/>
      <c r="NGZ349" s="35"/>
      <c r="NHA349" s="35"/>
      <c r="NHB349" s="35"/>
      <c r="NHC349" s="35"/>
      <c r="NHD349" s="35"/>
      <c r="NHE349" s="35"/>
      <c r="NHF349" s="35"/>
      <c r="NHG349" s="35"/>
      <c r="NHH349" s="35"/>
      <c r="NHI349" s="35"/>
      <c r="NHJ349" s="35"/>
      <c r="NHK349" s="35"/>
      <c r="NHL349" s="35"/>
      <c r="NHM349" s="35"/>
      <c r="NHN349" s="35"/>
      <c r="NHO349" s="35"/>
      <c r="NHP349" s="35"/>
      <c r="NHQ349" s="35"/>
      <c r="NHR349" s="35"/>
      <c r="NHS349" s="35"/>
      <c r="NHT349" s="35"/>
      <c r="NHU349" s="35"/>
      <c r="NHV349" s="35"/>
      <c r="NHW349" s="35"/>
      <c r="NHX349" s="35"/>
      <c r="NHY349" s="35"/>
      <c r="NHZ349" s="35"/>
      <c r="NIA349" s="35"/>
      <c r="NIB349" s="35"/>
      <c r="NIC349" s="35"/>
      <c r="NID349" s="35"/>
      <c r="NIE349" s="35"/>
      <c r="NIF349" s="35"/>
      <c r="NIG349" s="35"/>
      <c r="NIH349" s="35"/>
      <c r="NII349" s="35"/>
      <c r="NIJ349" s="35"/>
      <c r="NIK349" s="35"/>
      <c r="NIL349" s="35"/>
      <c r="NIM349" s="35"/>
      <c r="NIN349" s="35"/>
      <c r="NIO349" s="35"/>
      <c r="NIP349" s="35"/>
      <c r="NIQ349" s="35"/>
      <c r="NIR349" s="35"/>
      <c r="NIS349" s="35"/>
      <c r="NIT349" s="35"/>
      <c r="NIU349" s="35"/>
      <c r="NIV349" s="35"/>
      <c r="NIW349" s="35"/>
      <c r="NIX349" s="35"/>
      <c r="NIY349" s="35"/>
      <c r="NIZ349" s="35"/>
      <c r="NJA349" s="35"/>
      <c r="NJB349" s="35"/>
      <c r="NJC349" s="35"/>
      <c r="NJD349" s="35"/>
      <c r="NJE349" s="35"/>
      <c r="NJF349" s="35"/>
      <c r="NJG349" s="35"/>
      <c r="NJH349" s="35"/>
      <c r="NJI349" s="35"/>
      <c r="NJJ349" s="35"/>
      <c r="NJK349" s="35"/>
      <c r="NJL349" s="35"/>
      <c r="NJM349" s="35"/>
      <c r="NJN349" s="35"/>
      <c r="NJO349" s="35"/>
      <c r="NJP349" s="35"/>
      <c r="NJQ349" s="35"/>
      <c r="NJR349" s="35"/>
      <c r="NJS349" s="35"/>
      <c r="NJT349" s="35"/>
      <c r="NJU349" s="35"/>
      <c r="NJV349" s="35"/>
      <c r="NJW349" s="35"/>
      <c r="NJX349" s="35"/>
      <c r="NJY349" s="35"/>
      <c r="NJZ349" s="35"/>
      <c r="NKA349" s="35"/>
      <c r="NKB349" s="35"/>
      <c r="NKC349" s="35"/>
      <c r="NKD349" s="35"/>
      <c r="NKE349" s="35"/>
      <c r="NKF349" s="35"/>
      <c r="NKG349" s="35"/>
      <c r="NKH349" s="35"/>
      <c r="NKI349" s="35"/>
      <c r="NKJ349" s="35"/>
      <c r="NKK349" s="35"/>
      <c r="NKL349" s="35"/>
      <c r="NKM349" s="35"/>
      <c r="NKN349" s="35"/>
      <c r="NKO349" s="35"/>
      <c r="NKP349" s="35"/>
      <c r="NKQ349" s="35"/>
      <c r="NKR349" s="35"/>
      <c r="NKS349" s="35"/>
      <c r="NKT349" s="35"/>
      <c r="NKU349" s="35"/>
      <c r="NKV349" s="35"/>
      <c r="NKW349" s="35"/>
      <c r="NKX349" s="35"/>
      <c r="NKY349" s="35"/>
      <c r="NKZ349" s="35"/>
      <c r="NLA349" s="35"/>
      <c r="NLB349" s="35"/>
      <c r="NLC349" s="35"/>
      <c r="NLD349" s="35"/>
      <c r="NLE349" s="35"/>
      <c r="NLF349" s="35"/>
      <c r="NLG349" s="35"/>
      <c r="NLH349" s="35"/>
      <c r="NLI349" s="35"/>
      <c r="NLJ349" s="35"/>
      <c r="NLK349" s="35"/>
      <c r="NLL349" s="35"/>
      <c r="NLM349" s="35"/>
      <c r="NLN349" s="35"/>
      <c r="NLO349" s="35"/>
      <c r="NLP349" s="35"/>
      <c r="NLQ349" s="35"/>
      <c r="NLR349" s="35"/>
      <c r="NLS349" s="35"/>
      <c r="NLT349" s="35"/>
      <c r="NLU349" s="35"/>
      <c r="NLV349" s="35"/>
      <c r="NLW349" s="35"/>
      <c r="NLX349" s="35"/>
      <c r="NLY349" s="35"/>
      <c r="NLZ349" s="35"/>
      <c r="NMA349" s="35"/>
      <c r="NMB349" s="35"/>
      <c r="NMC349" s="35"/>
      <c r="NMD349" s="35"/>
      <c r="NME349" s="35"/>
      <c r="NMF349" s="35"/>
      <c r="NMG349" s="35"/>
      <c r="NMH349" s="35"/>
      <c r="NMI349" s="35"/>
      <c r="NMJ349" s="35"/>
      <c r="NMK349" s="35"/>
      <c r="NML349" s="35"/>
      <c r="NMM349" s="35"/>
      <c r="NMN349" s="35"/>
      <c r="NMO349" s="35"/>
      <c r="NMP349" s="35"/>
      <c r="NMQ349" s="35"/>
      <c r="NMR349" s="35"/>
      <c r="NMS349" s="35"/>
      <c r="NMT349" s="35"/>
      <c r="NMU349" s="35"/>
      <c r="NMV349" s="35"/>
      <c r="NMW349" s="35"/>
      <c r="NMX349" s="35"/>
      <c r="NMY349" s="35"/>
      <c r="NMZ349" s="35"/>
      <c r="NNA349" s="35"/>
      <c r="NNB349" s="35"/>
      <c r="NNC349" s="35"/>
      <c r="NND349" s="35"/>
      <c r="NNE349" s="35"/>
      <c r="NNF349" s="35"/>
      <c r="NNG349" s="35"/>
      <c r="NNH349" s="35"/>
      <c r="NNI349" s="35"/>
      <c r="NNJ349" s="35"/>
      <c r="NNK349" s="35"/>
      <c r="NNL349" s="35"/>
      <c r="NNM349" s="35"/>
      <c r="NNN349" s="35"/>
      <c r="NNO349" s="35"/>
      <c r="NNP349" s="35"/>
      <c r="NNQ349" s="35"/>
      <c r="NNR349" s="35"/>
      <c r="NNS349" s="35"/>
      <c r="NNT349" s="35"/>
      <c r="NNU349" s="35"/>
      <c r="NNV349" s="35"/>
      <c r="NNW349" s="35"/>
      <c r="NNX349" s="35"/>
      <c r="NNY349" s="35"/>
      <c r="NNZ349" s="35"/>
      <c r="NOA349" s="35"/>
      <c r="NOB349" s="35"/>
      <c r="NOC349" s="35"/>
      <c r="NOD349" s="35"/>
      <c r="NOE349" s="35"/>
      <c r="NOF349" s="35"/>
      <c r="NOG349" s="35"/>
      <c r="NOH349" s="35"/>
      <c r="NOI349" s="35"/>
      <c r="NOJ349" s="35"/>
      <c r="NOK349" s="35"/>
      <c r="NOL349" s="35"/>
      <c r="NOM349" s="35"/>
      <c r="NON349" s="35"/>
      <c r="NOO349" s="35"/>
      <c r="NOP349" s="35"/>
      <c r="NOQ349" s="35"/>
      <c r="NOR349" s="35"/>
      <c r="NOS349" s="35"/>
      <c r="NOT349" s="35"/>
      <c r="NOU349" s="35"/>
      <c r="NOV349" s="35"/>
      <c r="NOW349" s="35"/>
      <c r="NOX349" s="35"/>
      <c r="NOY349" s="35"/>
      <c r="NOZ349" s="35"/>
      <c r="NPA349" s="35"/>
      <c r="NPB349" s="35"/>
      <c r="NPC349" s="35"/>
      <c r="NPD349" s="35"/>
      <c r="NPE349" s="35"/>
      <c r="NPF349" s="35"/>
      <c r="NPG349" s="35"/>
      <c r="NPH349" s="35"/>
      <c r="NPI349" s="35"/>
      <c r="NPJ349" s="35"/>
      <c r="NPK349" s="35"/>
      <c r="NPL349" s="35"/>
      <c r="NPM349" s="35"/>
      <c r="NPN349" s="35"/>
      <c r="NPO349" s="35"/>
      <c r="NPP349" s="35"/>
      <c r="NPQ349" s="35"/>
      <c r="NPR349" s="35"/>
      <c r="NPS349" s="35"/>
      <c r="NPT349" s="35"/>
      <c r="NPU349" s="35"/>
      <c r="NPV349" s="35"/>
      <c r="NPW349" s="35"/>
      <c r="NPX349" s="35"/>
      <c r="NPY349" s="35"/>
      <c r="NPZ349" s="35"/>
      <c r="NQA349" s="35"/>
      <c r="NQB349" s="35"/>
      <c r="NQC349" s="35"/>
      <c r="NQD349" s="35"/>
      <c r="NQE349" s="35"/>
      <c r="NQF349" s="35"/>
      <c r="NQG349" s="35"/>
      <c r="NQH349" s="35"/>
      <c r="NQI349" s="35"/>
      <c r="NQJ349" s="35"/>
      <c r="NQK349" s="35"/>
      <c r="NQL349" s="35"/>
      <c r="NQM349" s="35"/>
      <c r="NQN349" s="35"/>
      <c r="NQO349" s="35"/>
      <c r="NQP349" s="35"/>
      <c r="NQQ349" s="35"/>
      <c r="NQR349" s="35"/>
      <c r="NQS349" s="35"/>
      <c r="NQT349" s="35"/>
      <c r="NQU349" s="35"/>
      <c r="NQV349" s="35"/>
      <c r="NQW349" s="35"/>
      <c r="NQX349" s="35"/>
      <c r="NQY349" s="35"/>
      <c r="NQZ349" s="35"/>
      <c r="NRA349" s="35"/>
      <c r="NRB349" s="35"/>
      <c r="NRC349" s="35"/>
      <c r="NRD349" s="35"/>
      <c r="NRE349" s="35"/>
      <c r="NRF349" s="35"/>
      <c r="NRG349" s="35"/>
      <c r="NRH349" s="35"/>
      <c r="NRI349" s="35"/>
      <c r="NRJ349" s="35"/>
      <c r="NRK349" s="35"/>
      <c r="NRL349" s="35"/>
      <c r="NRM349" s="35"/>
      <c r="NRN349" s="35"/>
      <c r="NRO349" s="35"/>
      <c r="NRP349" s="35"/>
      <c r="NRQ349" s="35"/>
      <c r="NRR349" s="35"/>
      <c r="NRS349" s="35"/>
      <c r="NRT349" s="35"/>
      <c r="NRU349" s="35"/>
      <c r="NRV349" s="35"/>
      <c r="NRW349" s="35"/>
      <c r="NRX349" s="35"/>
      <c r="NRY349" s="35"/>
      <c r="NRZ349" s="35"/>
      <c r="NSA349" s="35"/>
      <c r="NSB349" s="35"/>
      <c r="NSC349" s="35"/>
      <c r="NSD349" s="35"/>
      <c r="NSE349" s="35"/>
      <c r="NSF349" s="35"/>
      <c r="NSG349" s="35"/>
      <c r="NSH349" s="35"/>
      <c r="NSI349" s="35"/>
      <c r="NSJ349" s="35"/>
      <c r="NSK349" s="35"/>
      <c r="NSL349" s="35"/>
      <c r="NSM349" s="35"/>
      <c r="NSN349" s="35"/>
      <c r="NSO349" s="35"/>
      <c r="NSP349" s="35"/>
      <c r="NSQ349" s="35"/>
      <c r="NSR349" s="35"/>
      <c r="NSS349" s="35"/>
      <c r="NST349" s="35"/>
      <c r="NSU349" s="35"/>
      <c r="NSV349" s="35"/>
      <c r="NSW349" s="35"/>
      <c r="NSX349" s="35"/>
      <c r="NSY349" s="35"/>
      <c r="NSZ349" s="35"/>
      <c r="NTA349" s="35"/>
      <c r="NTB349" s="35"/>
      <c r="NTC349" s="35"/>
      <c r="NTD349" s="35"/>
      <c r="NTE349" s="35"/>
      <c r="NTF349" s="35"/>
      <c r="NTG349" s="35"/>
      <c r="NTH349" s="35"/>
      <c r="NTI349" s="35"/>
      <c r="NTJ349" s="35"/>
      <c r="NTK349" s="35"/>
      <c r="NTL349" s="35"/>
      <c r="NTM349" s="35"/>
      <c r="NTN349" s="35"/>
      <c r="NTO349" s="35"/>
      <c r="NTP349" s="35"/>
      <c r="NTQ349" s="35"/>
      <c r="NTR349" s="35"/>
      <c r="NTS349" s="35"/>
      <c r="NTT349" s="35"/>
      <c r="NTU349" s="35"/>
      <c r="NTV349" s="35"/>
      <c r="NTW349" s="35"/>
      <c r="NTX349" s="35"/>
      <c r="NTY349" s="35"/>
      <c r="NTZ349" s="35"/>
      <c r="NUA349" s="35"/>
      <c r="NUB349" s="35"/>
      <c r="NUC349" s="35"/>
      <c r="NUD349" s="35"/>
      <c r="NUE349" s="35"/>
      <c r="NUF349" s="35"/>
      <c r="NUG349" s="35"/>
      <c r="NUH349" s="35"/>
      <c r="NUI349" s="35"/>
      <c r="NUJ349" s="35"/>
      <c r="NUK349" s="35"/>
      <c r="NUL349" s="35"/>
      <c r="NUM349" s="35"/>
      <c r="NUN349" s="35"/>
      <c r="NUO349" s="35"/>
      <c r="NUP349" s="35"/>
      <c r="NUQ349" s="35"/>
      <c r="NUR349" s="35"/>
      <c r="NUS349" s="35"/>
      <c r="NUT349" s="35"/>
      <c r="NUU349" s="35"/>
      <c r="NUV349" s="35"/>
      <c r="NUW349" s="35"/>
      <c r="NUX349" s="35"/>
      <c r="NUY349" s="35"/>
      <c r="NUZ349" s="35"/>
      <c r="NVA349" s="35"/>
      <c r="NVB349" s="35"/>
      <c r="NVC349" s="35"/>
      <c r="NVD349" s="35"/>
      <c r="NVE349" s="35"/>
      <c r="NVF349" s="35"/>
      <c r="NVG349" s="35"/>
      <c r="NVH349" s="35"/>
      <c r="NVI349" s="35"/>
      <c r="NVJ349" s="35"/>
      <c r="NVK349" s="35"/>
      <c r="NVL349" s="35"/>
      <c r="NVM349" s="35"/>
      <c r="NVN349" s="35"/>
      <c r="NVO349" s="35"/>
      <c r="NVP349" s="35"/>
      <c r="NVQ349" s="35"/>
      <c r="NVR349" s="35"/>
      <c r="NVS349" s="35"/>
      <c r="NVT349" s="35"/>
      <c r="NVU349" s="35"/>
      <c r="NVV349" s="35"/>
      <c r="NVW349" s="35"/>
      <c r="NVX349" s="35"/>
      <c r="NVY349" s="35"/>
      <c r="NVZ349" s="35"/>
      <c r="NWA349" s="35"/>
      <c r="NWB349" s="35"/>
      <c r="NWC349" s="35"/>
      <c r="NWD349" s="35"/>
      <c r="NWE349" s="35"/>
      <c r="NWF349" s="35"/>
      <c r="NWG349" s="35"/>
      <c r="NWH349" s="35"/>
      <c r="NWI349" s="35"/>
      <c r="NWJ349" s="35"/>
      <c r="NWK349" s="35"/>
      <c r="NWL349" s="35"/>
      <c r="NWM349" s="35"/>
      <c r="NWN349" s="35"/>
      <c r="NWO349" s="35"/>
      <c r="NWP349" s="35"/>
      <c r="NWQ349" s="35"/>
      <c r="NWR349" s="35"/>
      <c r="NWS349" s="35"/>
      <c r="NWT349" s="35"/>
      <c r="NWU349" s="35"/>
      <c r="NWV349" s="35"/>
      <c r="NWW349" s="35"/>
      <c r="NWX349" s="35"/>
      <c r="NWY349" s="35"/>
      <c r="NWZ349" s="35"/>
      <c r="NXA349" s="35"/>
      <c r="NXB349" s="35"/>
      <c r="NXC349" s="35"/>
      <c r="NXD349" s="35"/>
      <c r="NXE349" s="35"/>
      <c r="NXF349" s="35"/>
      <c r="NXG349" s="35"/>
      <c r="NXH349" s="35"/>
      <c r="NXI349" s="35"/>
      <c r="NXJ349" s="35"/>
      <c r="NXK349" s="35"/>
      <c r="NXL349" s="35"/>
      <c r="NXM349" s="35"/>
      <c r="NXN349" s="35"/>
      <c r="NXO349" s="35"/>
      <c r="NXP349" s="35"/>
      <c r="NXQ349" s="35"/>
      <c r="NXR349" s="35"/>
      <c r="NXS349" s="35"/>
      <c r="NXT349" s="35"/>
      <c r="NXU349" s="35"/>
      <c r="NXV349" s="35"/>
      <c r="NXW349" s="35"/>
      <c r="NXX349" s="35"/>
      <c r="NXY349" s="35"/>
      <c r="NXZ349" s="35"/>
      <c r="NYA349" s="35"/>
      <c r="NYB349" s="35"/>
      <c r="NYC349" s="35"/>
      <c r="NYD349" s="35"/>
      <c r="NYE349" s="35"/>
      <c r="NYF349" s="35"/>
      <c r="NYG349" s="35"/>
      <c r="NYH349" s="35"/>
      <c r="NYI349" s="35"/>
      <c r="NYJ349" s="35"/>
      <c r="NYK349" s="35"/>
      <c r="NYL349" s="35"/>
      <c r="NYM349" s="35"/>
      <c r="NYN349" s="35"/>
      <c r="NYO349" s="35"/>
      <c r="NYP349" s="35"/>
      <c r="NYQ349" s="35"/>
      <c r="NYR349" s="35"/>
      <c r="NYS349" s="35"/>
      <c r="NYT349" s="35"/>
      <c r="NYU349" s="35"/>
      <c r="NYV349" s="35"/>
      <c r="NYW349" s="35"/>
      <c r="NYX349" s="35"/>
      <c r="NYY349" s="35"/>
      <c r="NYZ349" s="35"/>
      <c r="NZA349" s="35"/>
      <c r="NZB349" s="35"/>
      <c r="NZC349" s="35"/>
      <c r="NZD349" s="35"/>
      <c r="NZE349" s="35"/>
      <c r="NZF349" s="35"/>
      <c r="NZG349" s="35"/>
      <c r="NZH349" s="35"/>
      <c r="NZI349" s="35"/>
      <c r="NZJ349" s="35"/>
      <c r="NZK349" s="35"/>
      <c r="NZL349" s="35"/>
      <c r="NZM349" s="35"/>
      <c r="NZN349" s="35"/>
      <c r="NZO349" s="35"/>
      <c r="NZP349" s="35"/>
      <c r="NZQ349" s="35"/>
      <c r="NZR349" s="35"/>
      <c r="NZS349" s="35"/>
      <c r="NZT349" s="35"/>
      <c r="NZU349" s="35"/>
      <c r="NZV349" s="35"/>
      <c r="NZW349" s="35"/>
      <c r="NZX349" s="35"/>
      <c r="NZY349" s="35"/>
      <c r="NZZ349" s="35"/>
      <c r="OAA349" s="35"/>
      <c r="OAB349" s="35"/>
      <c r="OAC349" s="35"/>
      <c r="OAD349" s="35"/>
      <c r="OAE349" s="35"/>
      <c r="OAF349" s="35"/>
      <c r="OAG349" s="35"/>
      <c r="OAH349" s="35"/>
      <c r="OAI349" s="35"/>
      <c r="OAJ349" s="35"/>
      <c r="OAK349" s="35"/>
      <c r="OAL349" s="35"/>
      <c r="OAM349" s="35"/>
      <c r="OAN349" s="35"/>
      <c r="OAO349" s="35"/>
      <c r="OAP349" s="35"/>
      <c r="OAQ349" s="35"/>
      <c r="OAR349" s="35"/>
      <c r="OAS349" s="35"/>
      <c r="OAT349" s="35"/>
      <c r="OAU349" s="35"/>
      <c r="OAV349" s="35"/>
      <c r="OAW349" s="35"/>
      <c r="OAX349" s="35"/>
      <c r="OAY349" s="35"/>
      <c r="OAZ349" s="35"/>
      <c r="OBA349" s="35"/>
      <c r="OBB349" s="35"/>
      <c r="OBC349" s="35"/>
      <c r="OBD349" s="35"/>
      <c r="OBE349" s="35"/>
      <c r="OBF349" s="35"/>
      <c r="OBG349" s="35"/>
      <c r="OBH349" s="35"/>
      <c r="OBI349" s="35"/>
      <c r="OBJ349" s="35"/>
      <c r="OBK349" s="35"/>
      <c r="OBL349" s="35"/>
      <c r="OBM349" s="35"/>
      <c r="OBN349" s="35"/>
      <c r="OBO349" s="35"/>
      <c r="OBP349" s="35"/>
      <c r="OBQ349" s="35"/>
      <c r="OBR349" s="35"/>
      <c r="OBS349" s="35"/>
      <c r="OBT349" s="35"/>
      <c r="OBU349" s="35"/>
      <c r="OBV349" s="35"/>
      <c r="OBW349" s="35"/>
      <c r="OBX349" s="35"/>
      <c r="OBY349" s="35"/>
      <c r="OBZ349" s="35"/>
      <c r="OCA349" s="35"/>
      <c r="OCB349" s="35"/>
      <c r="OCC349" s="35"/>
      <c r="OCD349" s="35"/>
      <c r="OCE349" s="35"/>
      <c r="OCF349" s="35"/>
      <c r="OCG349" s="35"/>
      <c r="OCH349" s="35"/>
      <c r="OCI349" s="35"/>
      <c r="OCJ349" s="35"/>
      <c r="OCK349" s="35"/>
      <c r="OCL349" s="35"/>
      <c r="OCM349" s="35"/>
      <c r="OCN349" s="35"/>
      <c r="OCO349" s="35"/>
      <c r="OCP349" s="35"/>
      <c r="OCQ349" s="35"/>
      <c r="OCR349" s="35"/>
      <c r="OCS349" s="35"/>
      <c r="OCT349" s="35"/>
      <c r="OCU349" s="35"/>
      <c r="OCV349" s="35"/>
      <c r="OCW349" s="35"/>
      <c r="OCX349" s="35"/>
      <c r="OCY349" s="35"/>
      <c r="OCZ349" s="35"/>
      <c r="ODA349" s="35"/>
      <c r="ODB349" s="35"/>
      <c r="ODC349" s="35"/>
      <c r="ODD349" s="35"/>
      <c r="ODE349" s="35"/>
      <c r="ODF349" s="35"/>
      <c r="ODG349" s="35"/>
      <c r="ODH349" s="35"/>
      <c r="ODI349" s="35"/>
      <c r="ODJ349" s="35"/>
      <c r="ODK349" s="35"/>
      <c r="ODL349" s="35"/>
      <c r="ODM349" s="35"/>
      <c r="ODN349" s="35"/>
      <c r="ODO349" s="35"/>
      <c r="ODP349" s="35"/>
      <c r="ODQ349" s="35"/>
      <c r="ODR349" s="35"/>
      <c r="ODS349" s="35"/>
      <c r="ODT349" s="35"/>
      <c r="ODU349" s="35"/>
      <c r="ODV349" s="35"/>
      <c r="ODW349" s="35"/>
      <c r="ODX349" s="35"/>
      <c r="ODY349" s="35"/>
      <c r="ODZ349" s="35"/>
      <c r="OEA349" s="35"/>
      <c r="OEB349" s="35"/>
      <c r="OEC349" s="35"/>
      <c r="OED349" s="35"/>
      <c r="OEE349" s="35"/>
      <c r="OEF349" s="35"/>
      <c r="OEG349" s="35"/>
      <c r="OEH349" s="35"/>
      <c r="OEI349" s="35"/>
      <c r="OEJ349" s="35"/>
      <c r="OEK349" s="35"/>
      <c r="OEL349" s="35"/>
      <c r="OEM349" s="35"/>
      <c r="OEN349" s="35"/>
      <c r="OEO349" s="35"/>
      <c r="OEP349" s="35"/>
      <c r="OEQ349" s="35"/>
      <c r="OER349" s="35"/>
      <c r="OES349" s="35"/>
      <c r="OET349" s="35"/>
      <c r="OEU349" s="35"/>
      <c r="OEV349" s="35"/>
      <c r="OEW349" s="35"/>
      <c r="OEX349" s="35"/>
      <c r="OEY349" s="35"/>
      <c r="OEZ349" s="35"/>
      <c r="OFA349" s="35"/>
      <c r="OFB349" s="35"/>
      <c r="OFC349" s="35"/>
      <c r="OFD349" s="35"/>
      <c r="OFE349" s="35"/>
      <c r="OFF349" s="35"/>
      <c r="OFG349" s="35"/>
      <c r="OFH349" s="35"/>
      <c r="OFI349" s="35"/>
      <c r="OFJ349" s="35"/>
      <c r="OFK349" s="35"/>
      <c r="OFL349" s="35"/>
      <c r="OFM349" s="35"/>
      <c r="OFN349" s="35"/>
      <c r="OFO349" s="35"/>
      <c r="OFP349" s="35"/>
      <c r="OFQ349" s="35"/>
      <c r="OFR349" s="35"/>
      <c r="OFS349" s="35"/>
      <c r="OFT349" s="35"/>
      <c r="OFU349" s="35"/>
      <c r="OFV349" s="35"/>
      <c r="OFW349" s="35"/>
      <c r="OFX349" s="35"/>
      <c r="OFY349" s="35"/>
      <c r="OFZ349" s="35"/>
      <c r="OGA349" s="35"/>
      <c r="OGB349" s="35"/>
      <c r="OGC349" s="35"/>
      <c r="OGD349" s="35"/>
      <c r="OGE349" s="35"/>
      <c r="OGF349" s="35"/>
      <c r="OGG349" s="35"/>
      <c r="OGH349" s="35"/>
      <c r="OGI349" s="35"/>
      <c r="OGJ349" s="35"/>
      <c r="OGK349" s="35"/>
      <c r="OGL349" s="35"/>
      <c r="OGM349" s="35"/>
      <c r="OGN349" s="35"/>
      <c r="OGO349" s="35"/>
      <c r="OGP349" s="35"/>
      <c r="OGQ349" s="35"/>
      <c r="OGR349" s="35"/>
      <c r="OGS349" s="35"/>
      <c r="OGT349" s="35"/>
      <c r="OGU349" s="35"/>
      <c r="OGV349" s="35"/>
      <c r="OGW349" s="35"/>
      <c r="OGX349" s="35"/>
      <c r="OGY349" s="35"/>
      <c r="OGZ349" s="35"/>
      <c r="OHA349" s="35"/>
      <c r="OHB349" s="35"/>
      <c r="OHC349" s="35"/>
      <c r="OHD349" s="35"/>
      <c r="OHE349" s="35"/>
      <c r="OHF349" s="35"/>
      <c r="OHG349" s="35"/>
      <c r="OHH349" s="35"/>
      <c r="OHI349" s="35"/>
      <c r="OHJ349" s="35"/>
      <c r="OHK349" s="35"/>
      <c r="OHL349" s="35"/>
      <c r="OHM349" s="35"/>
      <c r="OHN349" s="35"/>
      <c r="OHO349" s="35"/>
      <c r="OHP349" s="35"/>
      <c r="OHQ349" s="35"/>
      <c r="OHR349" s="35"/>
      <c r="OHS349" s="35"/>
      <c r="OHT349" s="35"/>
      <c r="OHU349" s="35"/>
      <c r="OHV349" s="35"/>
      <c r="OHW349" s="35"/>
      <c r="OHX349" s="35"/>
      <c r="OHY349" s="35"/>
      <c r="OHZ349" s="35"/>
      <c r="OIA349" s="35"/>
      <c r="OIB349" s="35"/>
      <c r="OIC349" s="35"/>
      <c r="OID349" s="35"/>
      <c r="OIE349" s="35"/>
      <c r="OIF349" s="35"/>
      <c r="OIG349" s="35"/>
      <c r="OIH349" s="35"/>
      <c r="OII349" s="35"/>
      <c r="OIJ349" s="35"/>
      <c r="OIK349" s="35"/>
      <c r="OIL349" s="35"/>
      <c r="OIM349" s="35"/>
      <c r="OIN349" s="35"/>
      <c r="OIO349" s="35"/>
      <c r="OIP349" s="35"/>
      <c r="OIQ349" s="35"/>
      <c r="OIR349" s="35"/>
      <c r="OIS349" s="35"/>
      <c r="OIT349" s="35"/>
      <c r="OIU349" s="35"/>
      <c r="OIV349" s="35"/>
      <c r="OIW349" s="35"/>
      <c r="OIX349" s="35"/>
      <c r="OIY349" s="35"/>
      <c r="OIZ349" s="35"/>
      <c r="OJA349" s="35"/>
      <c r="OJB349" s="35"/>
      <c r="OJC349" s="35"/>
      <c r="OJD349" s="35"/>
      <c r="OJE349" s="35"/>
      <c r="OJF349" s="35"/>
      <c r="OJG349" s="35"/>
      <c r="OJH349" s="35"/>
      <c r="OJI349" s="35"/>
      <c r="OJJ349" s="35"/>
      <c r="OJK349" s="35"/>
      <c r="OJL349" s="35"/>
      <c r="OJM349" s="35"/>
      <c r="OJN349" s="35"/>
      <c r="OJO349" s="35"/>
      <c r="OJP349" s="35"/>
      <c r="OJQ349" s="35"/>
      <c r="OJR349" s="35"/>
      <c r="OJS349" s="35"/>
      <c r="OJT349" s="35"/>
      <c r="OJU349" s="35"/>
      <c r="OJV349" s="35"/>
      <c r="OJW349" s="35"/>
      <c r="OJX349" s="35"/>
      <c r="OJY349" s="35"/>
      <c r="OJZ349" s="35"/>
      <c r="OKA349" s="35"/>
      <c r="OKB349" s="35"/>
      <c r="OKC349" s="35"/>
      <c r="OKD349" s="35"/>
      <c r="OKE349" s="35"/>
      <c r="OKF349" s="35"/>
      <c r="OKG349" s="35"/>
      <c r="OKH349" s="35"/>
      <c r="OKI349" s="35"/>
      <c r="OKJ349" s="35"/>
      <c r="OKK349" s="35"/>
      <c r="OKL349" s="35"/>
      <c r="OKM349" s="35"/>
      <c r="OKN349" s="35"/>
      <c r="OKO349" s="35"/>
      <c r="OKP349" s="35"/>
      <c r="OKQ349" s="35"/>
      <c r="OKR349" s="35"/>
      <c r="OKS349" s="35"/>
      <c r="OKT349" s="35"/>
      <c r="OKU349" s="35"/>
      <c r="OKV349" s="35"/>
      <c r="OKW349" s="35"/>
      <c r="OKX349" s="35"/>
      <c r="OKY349" s="35"/>
      <c r="OKZ349" s="35"/>
      <c r="OLA349" s="35"/>
      <c r="OLB349" s="35"/>
      <c r="OLC349" s="35"/>
      <c r="OLD349" s="35"/>
      <c r="OLE349" s="35"/>
      <c r="OLF349" s="35"/>
      <c r="OLG349" s="35"/>
      <c r="OLH349" s="35"/>
      <c r="OLI349" s="35"/>
      <c r="OLJ349" s="35"/>
      <c r="OLK349" s="35"/>
      <c r="OLL349" s="35"/>
      <c r="OLM349" s="35"/>
      <c r="OLN349" s="35"/>
      <c r="OLO349" s="35"/>
      <c r="OLP349" s="35"/>
      <c r="OLQ349" s="35"/>
      <c r="OLR349" s="35"/>
      <c r="OLS349" s="35"/>
      <c r="OLT349" s="35"/>
      <c r="OLU349" s="35"/>
      <c r="OLV349" s="35"/>
      <c r="OLW349" s="35"/>
      <c r="OLX349" s="35"/>
      <c r="OLY349" s="35"/>
      <c r="OLZ349" s="35"/>
      <c r="OMA349" s="35"/>
      <c r="OMB349" s="35"/>
      <c r="OMC349" s="35"/>
      <c r="OMD349" s="35"/>
      <c r="OME349" s="35"/>
      <c r="OMF349" s="35"/>
      <c r="OMG349" s="35"/>
      <c r="OMH349" s="35"/>
      <c r="OMI349" s="35"/>
      <c r="OMJ349" s="35"/>
      <c r="OMK349" s="35"/>
      <c r="OML349" s="35"/>
      <c r="OMM349" s="35"/>
      <c r="OMN349" s="35"/>
      <c r="OMO349" s="35"/>
      <c r="OMP349" s="35"/>
      <c r="OMQ349" s="35"/>
      <c r="OMR349" s="35"/>
      <c r="OMS349" s="35"/>
      <c r="OMT349" s="35"/>
      <c r="OMU349" s="35"/>
      <c r="OMV349" s="35"/>
      <c r="OMW349" s="35"/>
      <c r="OMX349" s="35"/>
      <c r="OMY349" s="35"/>
      <c r="OMZ349" s="35"/>
      <c r="ONA349" s="35"/>
      <c r="ONB349" s="35"/>
      <c r="ONC349" s="35"/>
      <c r="OND349" s="35"/>
      <c r="ONE349" s="35"/>
      <c r="ONF349" s="35"/>
      <c r="ONG349" s="35"/>
      <c r="ONH349" s="35"/>
      <c r="ONI349" s="35"/>
      <c r="ONJ349" s="35"/>
      <c r="ONK349" s="35"/>
      <c r="ONL349" s="35"/>
      <c r="ONM349" s="35"/>
      <c r="ONN349" s="35"/>
      <c r="ONO349" s="35"/>
      <c r="ONP349" s="35"/>
      <c r="ONQ349" s="35"/>
      <c r="ONR349" s="35"/>
      <c r="ONS349" s="35"/>
      <c r="ONT349" s="35"/>
      <c r="ONU349" s="35"/>
      <c r="ONV349" s="35"/>
      <c r="ONW349" s="35"/>
      <c r="ONX349" s="35"/>
      <c r="ONY349" s="35"/>
      <c r="ONZ349" s="35"/>
      <c r="OOA349" s="35"/>
      <c r="OOB349" s="35"/>
      <c r="OOC349" s="35"/>
      <c r="OOD349" s="35"/>
      <c r="OOE349" s="35"/>
      <c r="OOF349" s="35"/>
      <c r="OOG349" s="35"/>
      <c r="OOH349" s="35"/>
      <c r="OOI349" s="35"/>
      <c r="OOJ349" s="35"/>
      <c r="OOK349" s="35"/>
      <c r="OOL349" s="35"/>
      <c r="OOM349" s="35"/>
      <c r="OON349" s="35"/>
      <c r="OOO349" s="35"/>
      <c r="OOP349" s="35"/>
      <c r="OOQ349" s="35"/>
      <c r="OOR349" s="35"/>
      <c r="OOS349" s="35"/>
      <c r="OOT349" s="35"/>
      <c r="OOU349" s="35"/>
      <c r="OOV349" s="35"/>
      <c r="OOW349" s="35"/>
      <c r="OOX349" s="35"/>
      <c r="OOY349" s="35"/>
      <c r="OOZ349" s="35"/>
      <c r="OPA349" s="35"/>
      <c r="OPB349" s="35"/>
      <c r="OPC349" s="35"/>
      <c r="OPD349" s="35"/>
      <c r="OPE349" s="35"/>
      <c r="OPF349" s="35"/>
      <c r="OPG349" s="35"/>
      <c r="OPH349" s="35"/>
      <c r="OPI349" s="35"/>
      <c r="OPJ349" s="35"/>
      <c r="OPK349" s="35"/>
      <c r="OPL349" s="35"/>
      <c r="OPM349" s="35"/>
      <c r="OPN349" s="35"/>
      <c r="OPO349" s="35"/>
      <c r="OPP349" s="35"/>
      <c r="OPQ349" s="35"/>
      <c r="OPR349" s="35"/>
      <c r="OPS349" s="35"/>
      <c r="OPT349" s="35"/>
      <c r="OPU349" s="35"/>
      <c r="OPV349" s="35"/>
      <c r="OPW349" s="35"/>
      <c r="OPX349" s="35"/>
      <c r="OPY349" s="35"/>
      <c r="OPZ349" s="35"/>
      <c r="OQA349" s="35"/>
      <c r="OQB349" s="35"/>
      <c r="OQC349" s="35"/>
      <c r="OQD349" s="35"/>
      <c r="OQE349" s="35"/>
      <c r="OQF349" s="35"/>
      <c r="OQG349" s="35"/>
      <c r="OQH349" s="35"/>
      <c r="OQI349" s="35"/>
      <c r="OQJ349" s="35"/>
      <c r="OQK349" s="35"/>
      <c r="OQL349" s="35"/>
      <c r="OQM349" s="35"/>
      <c r="OQN349" s="35"/>
      <c r="OQO349" s="35"/>
      <c r="OQP349" s="35"/>
      <c r="OQQ349" s="35"/>
      <c r="OQR349" s="35"/>
      <c r="OQS349" s="35"/>
      <c r="OQT349" s="35"/>
      <c r="OQU349" s="35"/>
      <c r="OQV349" s="35"/>
      <c r="OQW349" s="35"/>
      <c r="OQX349" s="35"/>
      <c r="OQY349" s="35"/>
      <c r="OQZ349" s="35"/>
      <c r="ORA349" s="35"/>
      <c r="ORB349" s="35"/>
      <c r="ORC349" s="35"/>
      <c r="ORD349" s="35"/>
      <c r="ORE349" s="35"/>
      <c r="ORF349" s="35"/>
      <c r="ORG349" s="35"/>
      <c r="ORH349" s="35"/>
      <c r="ORI349" s="35"/>
      <c r="ORJ349" s="35"/>
      <c r="ORK349" s="35"/>
      <c r="ORL349" s="35"/>
      <c r="ORM349" s="35"/>
      <c r="ORN349" s="35"/>
      <c r="ORO349" s="35"/>
      <c r="ORP349" s="35"/>
      <c r="ORQ349" s="35"/>
      <c r="ORR349" s="35"/>
      <c r="ORS349" s="35"/>
      <c r="ORT349" s="35"/>
      <c r="ORU349" s="35"/>
      <c r="ORV349" s="35"/>
      <c r="ORW349" s="35"/>
      <c r="ORX349" s="35"/>
      <c r="ORY349" s="35"/>
      <c r="ORZ349" s="35"/>
      <c r="OSA349" s="35"/>
      <c r="OSB349" s="35"/>
      <c r="OSC349" s="35"/>
      <c r="OSD349" s="35"/>
      <c r="OSE349" s="35"/>
      <c r="OSF349" s="35"/>
      <c r="OSG349" s="35"/>
      <c r="OSH349" s="35"/>
      <c r="OSI349" s="35"/>
      <c r="OSJ349" s="35"/>
      <c r="OSK349" s="35"/>
      <c r="OSL349" s="35"/>
      <c r="OSM349" s="35"/>
      <c r="OSN349" s="35"/>
      <c r="OSO349" s="35"/>
      <c r="OSP349" s="35"/>
      <c r="OSQ349" s="35"/>
      <c r="OSR349" s="35"/>
      <c r="OSS349" s="35"/>
      <c r="OST349" s="35"/>
      <c r="OSU349" s="35"/>
      <c r="OSV349" s="35"/>
      <c r="OSW349" s="35"/>
      <c r="OSX349" s="35"/>
      <c r="OSY349" s="35"/>
      <c r="OSZ349" s="35"/>
      <c r="OTA349" s="35"/>
      <c r="OTB349" s="35"/>
      <c r="OTC349" s="35"/>
      <c r="OTD349" s="35"/>
      <c r="OTE349" s="35"/>
      <c r="OTF349" s="35"/>
      <c r="OTG349" s="35"/>
      <c r="OTH349" s="35"/>
      <c r="OTI349" s="35"/>
      <c r="OTJ349" s="35"/>
      <c r="OTK349" s="35"/>
      <c r="OTL349" s="35"/>
      <c r="OTM349" s="35"/>
      <c r="OTN349" s="35"/>
      <c r="OTO349" s="35"/>
      <c r="OTP349" s="35"/>
      <c r="OTQ349" s="35"/>
      <c r="OTR349" s="35"/>
      <c r="OTS349" s="35"/>
      <c r="OTT349" s="35"/>
      <c r="OTU349" s="35"/>
      <c r="OTV349" s="35"/>
      <c r="OTW349" s="35"/>
      <c r="OTX349" s="35"/>
      <c r="OTY349" s="35"/>
      <c r="OTZ349" s="35"/>
      <c r="OUA349" s="35"/>
      <c r="OUB349" s="35"/>
      <c r="OUC349" s="35"/>
      <c r="OUD349" s="35"/>
      <c r="OUE349" s="35"/>
      <c r="OUF349" s="35"/>
      <c r="OUG349" s="35"/>
      <c r="OUH349" s="35"/>
      <c r="OUI349" s="35"/>
      <c r="OUJ349" s="35"/>
      <c r="OUK349" s="35"/>
      <c r="OUL349" s="35"/>
      <c r="OUM349" s="35"/>
      <c r="OUN349" s="35"/>
      <c r="OUO349" s="35"/>
      <c r="OUP349" s="35"/>
      <c r="OUQ349" s="35"/>
      <c r="OUR349" s="35"/>
      <c r="OUS349" s="35"/>
      <c r="OUT349" s="35"/>
      <c r="OUU349" s="35"/>
      <c r="OUV349" s="35"/>
      <c r="OUW349" s="35"/>
      <c r="OUX349" s="35"/>
      <c r="OUY349" s="35"/>
      <c r="OUZ349" s="35"/>
      <c r="OVA349" s="35"/>
      <c r="OVB349" s="35"/>
      <c r="OVC349" s="35"/>
      <c r="OVD349" s="35"/>
      <c r="OVE349" s="35"/>
      <c r="OVF349" s="35"/>
      <c r="OVG349" s="35"/>
      <c r="OVH349" s="35"/>
      <c r="OVI349" s="35"/>
      <c r="OVJ349" s="35"/>
      <c r="OVK349" s="35"/>
      <c r="OVL349" s="35"/>
      <c r="OVM349" s="35"/>
      <c r="OVN349" s="35"/>
      <c r="OVO349" s="35"/>
      <c r="OVP349" s="35"/>
      <c r="OVQ349" s="35"/>
      <c r="OVR349" s="35"/>
      <c r="OVS349" s="35"/>
      <c r="OVT349" s="35"/>
      <c r="OVU349" s="35"/>
      <c r="OVV349" s="35"/>
      <c r="OVW349" s="35"/>
      <c r="OVX349" s="35"/>
      <c r="OVY349" s="35"/>
      <c r="OVZ349" s="35"/>
      <c r="OWA349" s="35"/>
      <c r="OWB349" s="35"/>
      <c r="OWC349" s="35"/>
      <c r="OWD349" s="35"/>
      <c r="OWE349" s="35"/>
      <c r="OWF349" s="35"/>
      <c r="OWG349" s="35"/>
      <c r="OWH349" s="35"/>
      <c r="OWI349" s="35"/>
      <c r="OWJ349" s="35"/>
      <c r="OWK349" s="35"/>
      <c r="OWL349" s="35"/>
      <c r="OWM349" s="35"/>
      <c r="OWN349" s="35"/>
      <c r="OWO349" s="35"/>
      <c r="OWP349" s="35"/>
      <c r="OWQ349" s="35"/>
      <c r="OWR349" s="35"/>
      <c r="OWS349" s="35"/>
      <c r="OWT349" s="35"/>
      <c r="OWU349" s="35"/>
      <c r="OWV349" s="35"/>
      <c r="OWW349" s="35"/>
      <c r="OWX349" s="35"/>
      <c r="OWY349" s="35"/>
      <c r="OWZ349" s="35"/>
      <c r="OXA349" s="35"/>
      <c r="OXB349" s="35"/>
      <c r="OXC349" s="35"/>
      <c r="OXD349" s="35"/>
      <c r="OXE349" s="35"/>
      <c r="OXF349" s="35"/>
      <c r="OXG349" s="35"/>
      <c r="OXH349" s="35"/>
      <c r="OXI349" s="35"/>
      <c r="OXJ349" s="35"/>
      <c r="OXK349" s="35"/>
      <c r="OXL349" s="35"/>
      <c r="OXM349" s="35"/>
      <c r="OXN349" s="35"/>
      <c r="OXO349" s="35"/>
      <c r="OXP349" s="35"/>
      <c r="OXQ349" s="35"/>
      <c r="OXR349" s="35"/>
      <c r="OXS349" s="35"/>
      <c r="OXT349" s="35"/>
      <c r="OXU349" s="35"/>
      <c r="OXV349" s="35"/>
      <c r="OXW349" s="35"/>
      <c r="OXX349" s="35"/>
      <c r="OXY349" s="35"/>
      <c r="OXZ349" s="35"/>
      <c r="OYA349" s="35"/>
      <c r="OYB349" s="35"/>
      <c r="OYC349" s="35"/>
      <c r="OYD349" s="35"/>
      <c r="OYE349" s="35"/>
      <c r="OYF349" s="35"/>
      <c r="OYG349" s="35"/>
      <c r="OYH349" s="35"/>
      <c r="OYI349" s="35"/>
      <c r="OYJ349" s="35"/>
      <c r="OYK349" s="35"/>
      <c r="OYL349" s="35"/>
      <c r="OYM349" s="35"/>
      <c r="OYN349" s="35"/>
      <c r="OYO349" s="35"/>
      <c r="OYP349" s="35"/>
      <c r="OYQ349" s="35"/>
      <c r="OYR349" s="35"/>
      <c r="OYS349" s="35"/>
      <c r="OYT349" s="35"/>
      <c r="OYU349" s="35"/>
      <c r="OYV349" s="35"/>
      <c r="OYW349" s="35"/>
      <c r="OYX349" s="35"/>
      <c r="OYY349" s="35"/>
      <c r="OYZ349" s="35"/>
      <c r="OZA349" s="35"/>
      <c r="OZB349" s="35"/>
      <c r="OZC349" s="35"/>
      <c r="OZD349" s="35"/>
      <c r="OZE349" s="35"/>
      <c r="OZF349" s="35"/>
      <c r="OZG349" s="35"/>
      <c r="OZH349" s="35"/>
      <c r="OZI349" s="35"/>
      <c r="OZJ349" s="35"/>
      <c r="OZK349" s="35"/>
      <c r="OZL349" s="35"/>
      <c r="OZM349" s="35"/>
      <c r="OZN349" s="35"/>
      <c r="OZO349" s="35"/>
      <c r="OZP349" s="35"/>
      <c r="OZQ349" s="35"/>
      <c r="OZR349" s="35"/>
      <c r="OZS349" s="35"/>
      <c r="OZT349" s="35"/>
      <c r="OZU349" s="35"/>
      <c r="OZV349" s="35"/>
      <c r="OZW349" s="35"/>
      <c r="OZX349" s="35"/>
      <c r="OZY349" s="35"/>
      <c r="OZZ349" s="35"/>
      <c r="PAA349" s="35"/>
      <c r="PAB349" s="35"/>
      <c r="PAC349" s="35"/>
      <c r="PAD349" s="35"/>
      <c r="PAE349" s="35"/>
      <c r="PAF349" s="35"/>
      <c r="PAG349" s="35"/>
      <c r="PAH349" s="35"/>
      <c r="PAI349" s="35"/>
      <c r="PAJ349" s="35"/>
      <c r="PAK349" s="35"/>
      <c r="PAL349" s="35"/>
      <c r="PAM349" s="35"/>
      <c r="PAN349" s="35"/>
      <c r="PAO349" s="35"/>
      <c r="PAP349" s="35"/>
      <c r="PAQ349" s="35"/>
      <c r="PAR349" s="35"/>
      <c r="PAS349" s="35"/>
      <c r="PAT349" s="35"/>
      <c r="PAU349" s="35"/>
      <c r="PAV349" s="35"/>
      <c r="PAW349" s="35"/>
      <c r="PAX349" s="35"/>
      <c r="PAY349" s="35"/>
      <c r="PAZ349" s="35"/>
      <c r="PBA349" s="35"/>
      <c r="PBB349" s="35"/>
      <c r="PBC349" s="35"/>
      <c r="PBD349" s="35"/>
      <c r="PBE349" s="35"/>
      <c r="PBF349" s="35"/>
      <c r="PBG349" s="35"/>
      <c r="PBH349" s="35"/>
      <c r="PBI349" s="35"/>
      <c r="PBJ349" s="35"/>
      <c r="PBK349" s="35"/>
      <c r="PBL349" s="35"/>
      <c r="PBM349" s="35"/>
      <c r="PBN349" s="35"/>
      <c r="PBO349" s="35"/>
      <c r="PBP349" s="35"/>
      <c r="PBQ349" s="35"/>
      <c r="PBR349" s="35"/>
      <c r="PBS349" s="35"/>
      <c r="PBT349" s="35"/>
      <c r="PBU349" s="35"/>
      <c r="PBV349" s="35"/>
      <c r="PBW349" s="35"/>
      <c r="PBX349" s="35"/>
      <c r="PBY349" s="35"/>
      <c r="PBZ349" s="35"/>
      <c r="PCA349" s="35"/>
      <c r="PCB349" s="35"/>
      <c r="PCC349" s="35"/>
      <c r="PCD349" s="35"/>
      <c r="PCE349" s="35"/>
      <c r="PCF349" s="35"/>
      <c r="PCG349" s="35"/>
      <c r="PCH349" s="35"/>
      <c r="PCI349" s="35"/>
      <c r="PCJ349" s="35"/>
      <c r="PCK349" s="35"/>
      <c r="PCL349" s="35"/>
      <c r="PCM349" s="35"/>
      <c r="PCN349" s="35"/>
      <c r="PCO349" s="35"/>
      <c r="PCP349" s="35"/>
      <c r="PCQ349" s="35"/>
      <c r="PCR349" s="35"/>
      <c r="PCS349" s="35"/>
      <c r="PCT349" s="35"/>
      <c r="PCU349" s="35"/>
      <c r="PCV349" s="35"/>
      <c r="PCW349" s="35"/>
      <c r="PCX349" s="35"/>
      <c r="PCY349" s="35"/>
      <c r="PCZ349" s="35"/>
      <c r="PDA349" s="35"/>
      <c r="PDB349" s="35"/>
      <c r="PDC349" s="35"/>
      <c r="PDD349" s="35"/>
      <c r="PDE349" s="35"/>
      <c r="PDF349" s="35"/>
      <c r="PDG349" s="35"/>
      <c r="PDH349" s="35"/>
      <c r="PDI349" s="35"/>
      <c r="PDJ349" s="35"/>
      <c r="PDK349" s="35"/>
      <c r="PDL349" s="35"/>
      <c r="PDM349" s="35"/>
      <c r="PDN349" s="35"/>
      <c r="PDO349" s="35"/>
      <c r="PDP349" s="35"/>
      <c r="PDQ349" s="35"/>
      <c r="PDR349" s="35"/>
      <c r="PDS349" s="35"/>
      <c r="PDT349" s="35"/>
      <c r="PDU349" s="35"/>
      <c r="PDV349" s="35"/>
      <c r="PDW349" s="35"/>
      <c r="PDX349" s="35"/>
      <c r="PDY349" s="35"/>
      <c r="PDZ349" s="35"/>
      <c r="PEA349" s="35"/>
      <c r="PEB349" s="35"/>
      <c r="PEC349" s="35"/>
      <c r="PED349" s="35"/>
      <c r="PEE349" s="35"/>
      <c r="PEF349" s="35"/>
      <c r="PEG349" s="35"/>
      <c r="PEH349" s="35"/>
      <c r="PEI349" s="35"/>
      <c r="PEJ349" s="35"/>
      <c r="PEK349" s="35"/>
      <c r="PEL349" s="35"/>
      <c r="PEM349" s="35"/>
      <c r="PEN349" s="35"/>
      <c r="PEO349" s="35"/>
      <c r="PEP349" s="35"/>
      <c r="PEQ349" s="35"/>
      <c r="PER349" s="35"/>
      <c r="PES349" s="35"/>
      <c r="PET349" s="35"/>
      <c r="PEU349" s="35"/>
      <c r="PEV349" s="35"/>
      <c r="PEW349" s="35"/>
      <c r="PEX349" s="35"/>
      <c r="PEY349" s="35"/>
      <c r="PEZ349" s="35"/>
      <c r="PFA349" s="35"/>
      <c r="PFB349" s="35"/>
      <c r="PFC349" s="35"/>
      <c r="PFD349" s="35"/>
      <c r="PFE349" s="35"/>
      <c r="PFF349" s="35"/>
      <c r="PFG349" s="35"/>
      <c r="PFH349" s="35"/>
      <c r="PFI349" s="35"/>
      <c r="PFJ349" s="35"/>
      <c r="PFK349" s="35"/>
      <c r="PFL349" s="35"/>
      <c r="PFM349" s="35"/>
      <c r="PFN349" s="35"/>
      <c r="PFO349" s="35"/>
      <c r="PFP349" s="35"/>
      <c r="PFQ349" s="35"/>
      <c r="PFR349" s="35"/>
      <c r="PFS349" s="35"/>
      <c r="PFT349" s="35"/>
      <c r="PFU349" s="35"/>
      <c r="PFV349" s="35"/>
      <c r="PFW349" s="35"/>
      <c r="PFX349" s="35"/>
      <c r="PFY349" s="35"/>
      <c r="PFZ349" s="35"/>
      <c r="PGA349" s="35"/>
      <c r="PGB349" s="35"/>
      <c r="PGC349" s="35"/>
      <c r="PGD349" s="35"/>
      <c r="PGE349" s="35"/>
      <c r="PGF349" s="35"/>
      <c r="PGG349" s="35"/>
      <c r="PGH349" s="35"/>
      <c r="PGI349" s="35"/>
      <c r="PGJ349" s="35"/>
      <c r="PGK349" s="35"/>
      <c r="PGL349" s="35"/>
      <c r="PGM349" s="35"/>
      <c r="PGN349" s="35"/>
      <c r="PGO349" s="35"/>
      <c r="PGP349" s="35"/>
      <c r="PGQ349" s="35"/>
      <c r="PGR349" s="35"/>
      <c r="PGS349" s="35"/>
      <c r="PGT349" s="35"/>
      <c r="PGU349" s="35"/>
      <c r="PGV349" s="35"/>
      <c r="PGW349" s="35"/>
      <c r="PGX349" s="35"/>
      <c r="PGY349" s="35"/>
      <c r="PGZ349" s="35"/>
      <c r="PHA349" s="35"/>
      <c r="PHB349" s="35"/>
      <c r="PHC349" s="35"/>
      <c r="PHD349" s="35"/>
      <c r="PHE349" s="35"/>
      <c r="PHF349" s="35"/>
      <c r="PHG349" s="35"/>
      <c r="PHH349" s="35"/>
      <c r="PHI349" s="35"/>
      <c r="PHJ349" s="35"/>
      <c r="PHK349" s="35"/>
      <c r="PHL349" s="35"/>
      <c r="PHM349" s="35"/>
      <c r="PHN349" s="35"/>
      <c r="PHO349" s="35"/>
      <c r="PHP349" s="35"/>
      <c r="PHQ349" s="35"/>
      <c r="PHR349" s="35"/>
      <c r="PHS349" s="35"/>
      <c r="PHT349" s="35"/>
      <c r="PHU349" s="35"/>
      <c r="PHV349" s="35"/>
      <c r="PHW349" s="35"/>
      <c r="PHX349" s="35"/>
      <c r="PHY349" s="35"/>
      <c r="PHZ349" s="35"/>
      <c r="PIA349" s="35"/>
      <c r="PIB349" s="35"/>
      <c r="PIC349" s="35"/>
      <c r="PID349" s="35"/>
      <c r="PIE349" s="35"/>
      <c r="PIF349" s="35"/>
      <c r="PIG349" s="35"/>
      <c r="PIH349" s="35"/>
      <c r="PII349" s="35"/>
      <c r="PIJ349" s="35"/>
      <c r="PIK349" s="35"/>
      <c r="PIL349" s="35"/>
      <c r="PIM349" s="35"/>
      <c r="PIN349" s="35"/>
      <c r="PIO349" s="35"/>
      <c r="PIP349" s="35"/>
      <c r="PIQ349" s="35"/>
      <c r="PIR349" s="35"/>
      <c r="PIS349" s="35"/>
      <c r="PIT349" s="35"/>
      <c r="PIU349" s="35"/>
      <c r="PIV349" s="35"/>
      <c r="PIW349" s="35"/>
      <c r="PIX349" s="35"/>
      <c r="PIY349" s="35"/>
      <c r="PIZ349" s="35"/>
      <c r="PJA349" s="35"/>
      <c r="PJB349" s="35"/>
      <c r="PJC349" s="35"/>
      <c r="PJD349" s="35"/>
      <c r="PJE349" s="35"/>
      <c r="PJF349" s="35"/>
      <c r="PJG349" s="35"/>
      <c r="PJH349" s="35"/>
      <c r="PJI349" s="35"/>
      <c r="PJJ349" s="35"/>
      <c r="PJK349" s="35"/>
      <c r="PJL349" s="35"/>
      <c r="PJM349" s="35"/>
      <c r="PJN349" s="35"/>
      <c r="PJO349" s="35"/>
      <c r="PJP349" s="35"/>
      <c r="PJQ349" s="35"/>
      <c r="PJR349" s="35"/>
      <c r="PJS349" s="35"/>
      <c r="PJT349" s="35"/>
      <c r="PJU349" s="35"/>
      <c r="PJV349" s="35"/>
      <c r="PJW349" s="35"/>
      <c r="PJX349" s="35"/>
      <c r="PJY349" s="35"/>
      <c r="PJZ349" s="35"/>
      <c r="PKA349" s="35"/>
      <c r="PKB349" s="35"/>
      <c r="PKC349" s="35"/>
      <c r="PKD349" s="35"/>
      <c r="PKE349" s="35"/>
      <c r="PKF349" s="35"/>
      <c r="PKG349" s="35"/>
      <c r="PKH349" s="35"/>
      <c r="PKI349" s="35"/>
      <c r="PKJ349" s="35"/>
      <c r="PKK349" s="35"/>
      <c r="PKL349" s="35"/>
      <c r="PKM349" s="35"/>
      <c r="PKN349" s="35"/>
      <c r="PKO349" s="35"/>
      <c r="PKP349" s="35"/>
      <c r="PKQ349" s="35"/>
      <c r="PKR349" s="35"/>
      <c r="PKS349" s="35"/>
      <c r="PKT349" s="35"/>
      <c r="PKU349" s="35"/>
      <c r="PKV349" s="35"/>
      <c r="PKW349" s="35"/>
      <c r="PKX349" s="35"/>
      <c r="PKY349" s="35"/>
      <c r="PKZ349" s="35"/>
      <c r="PLA349" s="35"/>
      <c r="PLB349" s="35"/>
      <c r="PLC349" s="35"/>
      <c r="PLD349" s="35"/>
      <c r="PLE349" s="35"/>
      <c r="PLF349" s="35"/>
      <c r="PLG349" s="35"/>
      <c r="PLH349" s="35"/>
      <c r="PLI349" s="35"/>
      <c r="PLJ349" s="35"/>
      <c r="PLK349" s="35"/>
      <c r="PLL349" s="35"/>
      <c r="PLM349" s="35"/>
      <c r="PLN349" s="35"/>
      <c r="PLO349" s="35"/>
      <c r="PLP349" s="35"/>
      <c r="PLQ349" s="35"/>
      <c r="PLR349" s="35"/>
      <c r="PLS349" s="35"/>
      <c r="PLT349" s="35"/>
      <c r="PLU349" s="35"/>
      <c r="PLV349" s="35"/>
      <c r="PLW349" s="35"/>
      <c r="PLX349" s="35"/>
      <c r="PLY349" s="35"/>
      <c r="PLZ349" s="35"/>
      <c r="PMA349" s="35"/>
      <c r="PMB349" s="35"/>
      <c r="PMC349" s="35"/>
      <c r="PMD349" s="35"/>
      <c r="PME349" s="35"/>
      <c r="PMF349" s="35"/>
      <c r="PMG349" s="35"/>
      <c r="PMH349" s="35"/>
      <c r="PMI349" s="35"/>
      <c r="PMJ349" s="35"/>
      <c r="PMK349" s="35"/>
      <c r="PML349" s="35"/>
      <c r="PMM349" s="35"/>
      <c r="PMN349" s="35"/>
      <c r="PMO349" s="35"/>
      <c r="PMP349" s="35"/>
      <c r="PMQ349" s="35"/>
      <c r="PMR349" s="35"/>
      <c r="PMS349" s="35"/>
      <c r="PMT349" s="35"/>
      <c r="PMU349" s="35"/>
      <c r="PMV349" s="35"/>
      <c r="PMW349" s="35"/>
      <c r="PMX349" s="35"/>
      <c r="PMY349" s="35"/>
      <c r="PMZ349" s="35"/>
      <c r="PNA349" s="35"/>
      <c r="PNB349" s="35"/>
      <c r="PNC349" s="35"/>
      <c r="PND349" s="35"/>
      <c r="PNE349" s="35"/>
      <c r="PNF349" s="35"/>
      <c r="PNG349" s="35"/>
      <c r="PNH349" s="35"/>
      <c r="PNI349" s="35"/>
      <c r="PNJ349" s="35"/>
      <c r="PNK349" s="35"/>
      <c r="PNL349" s="35"/>
      <c r="PNM349" s="35"/>
      <c r="PNN349" s="35"/>
      <c r="PNO349" s="35"/>
      <c r="PNP349" s="35"/>
      <c r="PNQ349" s="35"/>
      <c r="PNR349" s="35"/>
      <c r="PNS349" s="35"/>
      <c r="PNT349" s="35"/>
      <c r="PNU349" s="35"/>
      <c r="PNV349" s="35"/>
      <c r="PNW349" s="35"/>
      <c r="PNX349" s="35"/>
      <c r="PNY349" s="35"/>
      <c r="PNZ349" s="35"/>
      <c r="POA349" s="35"/>
      <c r="POB349" s="35"/>
      <c r="POC349" s="35"/>
      <c r="POD349" s="35"/>
      <c r="POE349" s="35"/>
      <c r="POF349" s="35"/>
      <c r="POG349" s="35"/>
      <c r="POH349" s="35"/>
      <c r="POI349" s="35"/>
      <c r="POJ349" s="35"/>
      <c r="POK349" s="35"/>
      <c r="POL349" s="35"/>
      <c r="POM349" s="35"/>
      <c r="PON349" s="35"/>
      <c r="POO349" s="35"/>
      <c r="POP349" s="35"/>
      <c r="POQ349" s="35"/>
      <c r="POR349" s="35"/>
      <c r="POS349" s="35"/>
      <c r="POT349" s="35"/>
      <c r="POU349" s="35"/>
      <c r="POV349" s="35"/>
      <c r="POW349" s="35"/>
      <c r="POX349" s="35"/>
      <c r="POY349" s="35"/>
      <c r="POZ349" s="35"/>
      <c r="PPA349" s="35"/>
      <c r="PPB349" s="35"/>
      <c r="PPC349" s="35"/>
      <c r="PPD349" s="35"/>
      <c r="PPE349" s="35"/>
      <c r="PPF349" s="35"/>
      <c r="PPG349" s="35"/>
      <c r="PPH349" s="35"/>
      <c r="PPI349" s="35"/>
      <c r="PPJ349" s="35"/>
      <c r="PPK349" s="35"/>
      <c r="PPL349" s="35"/>
      <c r="PPM349" s="35"/>
      <c r="PPN349" s="35"/>
      <c r="PPO349" s="35"/>
      <c r="PPP349" s="35"/>
      <c r="PPQ349" s="35"/>
      <c r="PPR349" s="35"/>
      <c r="PPS349" s="35"/>
      <c r="PPT349" s="35"/>
      <c r="PPU349" s="35"/>
      <c r="PPV349" s="35"/>
      <c r="PPW349" s="35"/>
      <c r="PPX349" s="35"/>
      <c r="PPY349" s="35"/>
      <c r="PPZ349" s="35"/>
      <c r="PQA349" s="35"/>
      <c r="PQB349" s="35"/>
      <c r="PQC349" s="35"/>
      <c r="PQD349" s="35"/>
      <c r="PQE349" s="35"/>
      <c r="PQF349" s="35"/>
      <c r="PQG349" s="35"/>
      <c r="PQH349" s="35"/>
      <c r="PQI349" s="35"/>
      <c r="PQJ349" s="35"/>
      <c r="PQK349" s="35"/>
      <c r="PQL349" s="35"/>
      <c r="PQM349" s="35"/>
      <c r="PQN349" s="35"/>
      <c r="PQO349" s="35"/>
      <c r="PQP349" s="35"/>
      <c r="PQQ349" s="35"/>
      <c r="PQR349" s="35"/>
      <c r="PQS349" s="35"/>
      <c r="PQT349" s="35"/>
      <c r="PQU349" s="35"/>
      <c r="PQV349" s="35"/>
      <c r="PQW349" s="35"/>
      <c r="PQX349" s="35"/>
      <c r="PQY349" s="35"/>
      <c r="PQZ349" s="35"/>
      <c r="PRA349" s="35"/>
      <c r="PRB349" s="35"/>
      <c r="PRC349" s="35"/>
      <c r="PRD349" s="35"/>
      <c r="PRE349" s="35"/>
      <c r="PRF349" s="35"/>
      <c r="PRG349" s="35"/>
      <c r="PRH349" s="35"/>
      <c r="PRI349" s="35"/>
      <c r="PRJ349" s="35"/>
      <c r="PRK349" s="35"/>
      <c r="PRL349" s="35"/>
      <c r="PRM349" s="35"/>
      <c r="PRN349" s="35"/>
      <c r="PRO349" s="35"/>
      <c r="PRP349" s="35"/>
      <c r="PRQ349" s="35"/>
      <c r="PRR349" s="35"/>
      <c r="PRS349" s="35"/>
      <c r="PRT349" s="35"/>
      <c r="PRU349" s="35"/>
      <c r="PRV349" s="35"/>
      <c r="PRW349" s="35"/>
      <c r="PRX349" s="35"/>
      <c r="PRY349" s="35"/>
      <c r="PRZ349" s="35"/>
      <c r="PSA349" s="35"/>
      <c r="PSB349" s="35"/>
      <c r="PSC349" s="35"/>
      <c r="PSD349" s="35"/>
      <c r="PSE349" s="35"/>
      <c r="PSF349" s="35"/>
      <c r="PSG349" s="35"/>
      <c r="PSH349" s="35"/>
      <c r="PSI349" s="35"/>
      <c r="PSJ349" s="35"/>
      <c r="PSK349" s="35"/>
      <c r="PSL349" s="35"/>
      <c r="PSM349" s="35"/>
      <c r="PSN349" s="35"/>
      <c r="PSO349" s="35"/>
      <c r="PSP349" s="35"/>
      <c r="PSQ349" s="35"/>
      <c r="PSR349" s="35"/>
      <c r="PSS349" s="35"/>
      <c r="PST349" s="35"/>
      <c r="PSU349" s="35"/>
      <c r="PSV349" s="35"/>
      <c r="PSW349" s="35"/>
      <c r="PSX349" s="35"/>
      <c r="PSY349" s="35"/>
      <c r="PSZ349" s="35"/>
      <c r="PTA349" s="35"/>
      <c r="PTB349" s="35"/>
      <c r="PTC349" s="35"/>
      <c r="PTD349" s="35"/>
      <c r="PTE349" s="35"/>
      <c r="PTF349" s="35"/>
      <c r="PTG349" s="35"/>
      <c r="PTH349" s="35"/>
      <c r="PTI349" s="35"/>
      <c r="PTJ349" s="35"/>
      <c r="PTK349" s="35"/>
      <c r="PTL349" s="35"/>
      <c r="PTM349" s="35"/>
      <c r="PTN349" s="35"/>
      <c r="PTO349" s="35"/>
      <c r="PTP349" s="35"/>
      <c r="PTQ349" s="35"/>
      <c r="PTR349" s="35"/>
      <c r="PTS349" s="35"/>
      <c r="PTT349" s="35"/>
      <c r="PTU349" s="35"/>
      <c r="PTV349" s="35"/>
      <c r="PTW349" s="35"/>
      <c r="PTX349" s="35"/>
      <c r="PTY349" s="35"/>
      <c r="PTZ349" s="35"/>
      <c r="PUA349" s="35"/>
      <c r="PUB349" s="35"/>
      <c r="PUC349" s="35"/>
      <c r="PUD349" s="35"/>
      <c r="PUE349" s="35"/>
      <c r="PUF349" s="35"/>
      <c r="PUG349" s="35"/>
      <c r="PUH349" s="35"/>
      <c r="PUI349" s="35"/>
      <c r="PUJ349" s="35"/>
      <c r="PUK349" s="35"/>
      <c r="PUL349" s="35"/>
      <c r="PUM349" s="35"/>
      <c r="PUN349" s="35"/>
      <c r="PUO349" s="35"/>
      <c r="PUP349" s="35"/>
      <c r="PUQ349" s="35"/>
      <c r="PUR349" s="35"/>
      <c r="PUS349" s="35"/>
      <c r="PUT349" s="35"/>
      <c r="PUU349" s="35"/>
      <c r="PUV349" s="35"/>
      <c r="PUW349" s="35"/>
      <c r="PUX349" s="35"/>
      <c r="PUY349" s="35"/>
      <c r="PUZ349" s="35"/>
      <c r="PVA349" s="35"/>
      <c r="PVB349" s="35"/>
      <c r="PVC349" s="35"/>
      <c r="PVD349" s="35"/>
      <c r="PVE349" s="35"/>
      <c r="PVF349" s="35"/>
      <c r="PVG349" s="35"/>
      <c r="PVH349" s="35"/>
      <c r="PVI349" s="35"/>
      <c r="PVJ349" s="35"/>
      <c r="PVK349" s="35"/>
      <c r="PVL349" s="35"/>
      <c r="PVM349" s="35"/>
      <c r="PVN349" s="35"/>
      <c r="PVO349" s="35"/>
      <c r="PVP349" s="35"/>
      <c r="PVQ349" s="35"/>
      <c r="PVR349" s="35"/>
      <c r="PVS349" s="35"/>
      <c r="PVT349" s="35"/>
      <c r="PVU349" s="35"/>
      <c r="PVV349" s="35"/>
      <c r="PVW349" s="35"/>
      <c r="PVX349" s="35"/>
      <c r="PVY349" s="35"/>
      <c r="PVZ349" s="35"/>
      <c r="PWA349" s="35"/>
      <c r="PWB349" s="35"/>
      <c r="PWC349" s="35"/>
      <c r="PWD349" s="35"/>
      <c r="PWE349" s="35"/>
      <c r="PWF349" s="35"/>
      <c r="PWG349" s="35"/>
      <c r="PWH349" s="35"/>
      <c r="PWI349" s="35"/>
      <c r="PWJ349" s="35"/>
      <c r="PWK349" s="35"/>
      <c r="PWL349" s="35"/>
      <c r="PWM349" s="35"/>
      <c r="PWN349" s="35"/>
      <c r="PWO349" s="35"/>
      <c r="PWP349" s="35"/>
      <c r="PWQ349" s="35"/>
      <c r="PWR349" s="35"/>
      <c r="PWS349" s="35"/>
      <c r="PWT349" s="35"/>
      <c r="PWU349" s="35"/>
      <c r="PWV349" s="35"/>
      <c r="PWW349" s="35"/>
      <c r="PWX349" s="35"/>
      <c r="PWY349" s="35"/>
      <c r="PWZ349" s="35"/>
      <c r="PXA349" s="35"/>
      <c r="PXB349" s="35"/>
      <c r="PXC349" s="35"/>
      <c r="PXD349" s="35"/>
      <c r="PXE349" s="35"/>
      <c r="PXF349" s="35"/>
      <c r="PXG349" s="35"/>
      <c r="PXH349" s="35"/>
      <c r="PXI349" s="35"/>
      <c r="PXJ349" s="35"/>
      <c r="PXK349" s="35"/>
      <c r="PXL349" s="35"/>
      <c r="PXM349" s="35"/>
      <c r="PXN349" s="35"/>
      <c r="PXO349" s="35"/>
      <c r="PXP349" s="35"/>
      <c r="PXQ349" s="35"/>
      <c r="PXR349" s="35"/>
      <c r="PXS349" s="35"/>
      <c r="PXT349" s="35"/>
      <c r="PXU349" s="35"/>
      <c r="PXV349" s="35"/>
      <c r="PXW349" s="35"/>
      <c r="PXX349" s="35"/>
      <c r="PXY349" s="35"/>
      <c r="PXZ349" s="35"/>
      <c r="PYA349" s="35"/>
      <c r="PYB349" s="35"/>
      <c r="PYC349" s="35"/>
      <c r="PYD349" s="35"/>
      <c r="PYE349" s="35"/>
      <c r="PYF349" s="35"/>
      <c r="PYG349" s="35"/>
      <c r="PYH349" s="35"/>
      <c r="PYI349" s="35"/>
      <c r="PYJ349" s="35"/>
      <c r="PYK349" s="35"/>
      <c r="PYL349" s="35"/>
      <c r="PYM349" s="35"/>
      <c r="PYN349" s="35"/>
      <c r="PYO349" s="35"/>
      <c r="PYP349" s="35"/>
      <c r="PYQ349" s="35"/>
      <c r="PYR349" s="35"/>
      <c r="PYS349" s="35"/>
      <c r="PYT349" s="35"/>
      <c r="PYU349" s="35"/>
      <c r="PYV349" s="35"/>
      <c r="PYW349" s="35"/>
      <c r="PYX349" s="35"/>
      <c r="PYY349" s="35"/>
      <c r="PYZ349" s="35"/>
      <c r="PZA349" s="35"/>
      <c r="PZB349" s="35"/>
      <c r="PZC349" s="35"/>
      <c r="PZD349" s="35"/>
      <c r="PZE349" s="35"/>
      <c r="PZF349" s="35"/>
      <c r="PZG349" s="35"/>
      <c r="PZH349" s="35"/>
      <c r="PZI349" s="35"/>
      <c r="PZJ349" s="35"/>
      <c r="PZK349" s="35"/>
      <c r="PZL349" s="35"/>
      <c r="PZM349" s="35"/>
      <c r="PZN349" s="35"/>
      <c r="PZO349" s="35"/>
      <c r="PZP349" s="35"/>
      <c r="PZQ349" s="35"/>
      <c r="PZR349" s="35"/>
      <c r="PZS349" s="35"/>
      <c r="PZT349" s="35"/>
      <c r="PZU349" s="35"/>
      <c r="PZV349" s="35"/>
      <c r="PZW349" s="35"/>
      <c r="PZX349" s="35"/>
      <c r="PZY349" s="35"/>
      <c r="PZZ349" s="35"/>
      <c r="QAA349" s="35"/>
      <c r="QAB349" s="35"/>
      <c r="QAC349" s="35"/>
      <c r="QAD349" s="35"/>
      <c r="QAE349" s="35"/>
      <c r="QAF349" s="35"/>
      <c r="QAG349" s="35"/>
      <c r="QAH349" s="35"/>
      <c r="QAI349" s="35"/>
      <c r="QAJ349" s="35"/>
      <c r="QAK349" s="35"/>
      <c r="QAL349" s="35"/>
      <c r="QAM349" s="35"/>
      <c r="QAN349" s="35"/>
      <c r="QAO349" s="35"/>
      <c r="QAP349" s="35"/>
      <c r="QAQ349" s="35"/>
      <c r="QAR349" s="35"/>
      <c r="QAS349" s="35"/>
      <c r="QAT349" s="35"/>
      <c r="QAU349" s="35"/>
      <c r="QAV349" s="35"/>
      <c r="QAW349" s="35"/>
      <c r="QAX349" s="35"/>
      <c r="QAY349" s="35"/>
      <c r="QAZ349" s="35"/>
      <c r="QBA349" s="35"/>
      <c r="QBB349" s="35"/>
      <c r="QBC349" s="35"/>
      <c r="QBD349" s="35"/>
      <c r="QBE349" s="35"/>
      <c r="QBF349" s="35"/>
      <c r="QBG349" s="35"/>
      <c r="QBH349" s="35"/>
      <c r="QBI349" s="35"/>
      <c r="QBJ349" s="35"/>
      <c r="QBK349" s="35"/>
      <c r="QBL349" s="35"/>
      <c r="QBM349" s="35"/>
      <c r="QBN349" s="35"/>
      <c r="QBO349" s="35"/>
      <c r="QBP349" s="35"/>
      <c r="QBQ349" s="35"/>
      <c r="QBR349" s="35"/>
      <c r="QBS349" s="35"/>
      <c r="QBT349" s="35"/>
      <c r="QBU349" s="35"/>
      <c r="QBV349" s="35"/>
      <c r="QBW349" s="35"/>
      <c r="QBX349" s="35"/>
      <c r="QBY349" s="35"/>
      <c r="QBZ349" s="35"/>
      <c r="QCA349" s="35"/>
      <c r="QCB349" s="35"/>
      <c r="QCC349" s="35"/>
      <c r="QCD349" s="35"/>
      <c r="QCE349" s="35"/>
      <c r="QCF349" s="35"/>
      <c r="QCG349" s="35"/>
      <c r="QCH349" s="35"/>
      <c r="QCI349" s="35"/>
      <c r="QCJ349" s="35"/>
      <c r="QCK349" s="35"/>
      <c r="QCL349" s="35"/>
      <c r="QCM349" s="35"/>
      <c r="QCN349" s="35"/>
      <c r="QCO349" s="35"/>
      <c r="QCP349" s="35"/>
      <c r="QCQ349" s="35"/>
      <c r="QCR349" s="35"/>
      <c r="QCS349" s="35"/>
      <c r="QCT349" s="35"/>
      <c r="QCU349" s="35"/>
      <c r="QCV349" s="35"/>
      <c r="QCW349" s="35"/>
      <c r="QCX349" s="35"/>
      <c r="QCY349" s="35"/>
      <c r="QCZ349" s="35"/>
      <c r="QDA349" s="35"/>
      <c r="QDB349" s="35"/>
      <c r="QDC349" s="35"/>
      <c r="QDD349" s="35"/>
      <c r="QDE349" s="35"/>
      <c r="QDF349" s="35"/>
      <c r="QDG349" s="35"/>
      <c r="QDH349" s="35"/>
      <c r="QDI349" s="35"/>
      <c r="QDJ349" s="35"/>
      <c r="QDK349" s="35"/>
      <c r="QDL349" s="35"/>
      <c r="QDM349" s="35"/>
      <c r="QDN349" s="35"/>
      <c r="QDO349" s="35"/>
      <c r="QDP349" s="35"/>
      <c r="QDQ349" s="35"/>
      <c r="QDR349" s="35"/>
      <c r="QDS349" s="35"/>
      <c r="QDT349" s="35"/>
      <c r="QDU349" s="35"/>
      <c r="QDV349" s="35"/>
      <c r="QDW349" s="35"/>
      <c r="QDX349" s="35"/>
      <c r="QDY349" s="35"/>
      <c r="QDZ349" s="35"/>
      <c r="QEA349" s="35"/>
      <c r="QEB349" s="35"/>
      <c r="QEC349" s="35"/>
      <c r="QED349" s="35"/>
      <c r="QEE349" s="35"/>
      <c r="QEF349" s="35"/>
      <c r="QEG349" s="35"/>
      <c r="QEH349" s="35"/>
      <c r="QEI349" s="35"/>
      <c r="QEJ349" s="35"/>
      <c r="QEK349" s="35"/>
      <c r="QEL349" s="35"/>
      <c r="QEM349" s="35"/>
      <c r="QEN349" s="35"/>
      <c r="QEO349" s="35"/>
      <c r="QEP349" s="35"/>
      <c r="QEQ349" s="35"/>
      <c r="QER349" s="35"/>
      <c r="QES349" s="35"/>
      <c r="QET349" s="35"/>
      <c r="QEU349" s="35"/>
      <c r="QEV349" s="35"/>
      <c r="QEW349" s="35"/>
      <c r="QEX349" s="35"/>
      <c r="QEY349" s="35"/>
      <c r="QEZ349" s="35"/>
      <c r="QFA349" s="35"/>
      <c r="QFB349" s="35"/>
      <c r="QFC349" s="35"/>
      <c r="QFD349" s="35"/>
      <c r="QFE349" s="35"/>
      <c r="QFF349" s="35"/>
      <c r="QFG349" s="35"/>
      <c r="QFH349" s="35"/>
      <c r="QFI349" s="35"/>
      <c r="QFJ349" s="35"/>
      <c r="QFK349" s="35"/>
      <c r="QFL349" s="35"/>
      <c r="QFM349" s="35"/>
      <c r="QFN349" s="35"/>
      <c r="QFO349" s="35"/>
      <c r="QFP349" s="35"/>
      <c r="QFQ349" s="35"/>
      <c r="QFR349" s="35"/>
      <c r="QFS349" s="35"/>
      <c r="QFT349" s="35"/>
      <c r="QFU349" s="35"/>
      <c r="QFV349" s="35"/>
      <c r="QFW349" s="35"/>
      <c r="QFX349" s="35"/>
      <c r="QFY349" s="35"/>
      <c r="QFZ349" s="35"/>
      <c r="QGA349" s="35"/>
      <c r="QGB349" s="35"/>
      <c r="QGC349" s="35"/>
      <c r="QGD349" s="35"/>
      <c r="QGE349" s="35"/>
      <c r="QGF349" s="35"/>
      <c r="QGG349" s="35"/>
      <c r="QGH349" s="35"/>
      <c r="QGI349" s="35"/>
      <c r="QGJ349" s="35"/>
      <c r="QGK349" s="35"/>
      <c r="QGL349" s="35"/>
      <c r="QGM349" s="35"/>
      <c r="QGN349" s="35"/>
      <c r="QGO349" s="35"/>
      <c r="QGP349" s="35"/>
      <c r="QGQ349" s="35"/>
      <c r="QGR349" s="35"/>
      <c r="QGS349" s="35"/>
      <c r="QGT349" s="35"/>
      <c r="QGU349" s="35"/>
      <c r="QGV349" s="35"/>
      <c r="QGW349" s="35"/>
      <c r="QGX349" s="35"/>
      <c r="QGY349" s="35"/>
      <c r="QGZ349" s="35"/>
      <c r="QHA349" s="35"/>
      <c r="QHB349" s="35"/>
      <c r="QHC349" s="35"/>
      <c r="QHD349" s="35"/>
      <c r="QHE349" s="35"/>
      <c r="QHF349" s="35"/>
      <c r="QHG349" s="35"/>
      <c r="QHH349" s="35"/>
      <c r="QHI349" s="35"/>
      <c r="QHJ349" s="35"/>
      <c r="QHK349" s="35"/>
      <c r="QHL349" s="35"/>
      <c r="QHM349" s="35"/>
      <c r="QHN349" s="35"/>
      <c r="QHO349" s="35"/>
      <c r="QHP349" s="35"/>
      <c r="QHQ349" s="35"/>
      <c r="QHR349" s="35"/>
      <c r="QHS349" s="35"/>
      <c r="QHT349" s="35"/>
      <c r="QHU349" s="35"/>
      <c r="QHV349" s="35"/>
      <c r="QHW349" s="35"/>
      <c r="QHX349" s="35"/>
      <c r="QHY349" s="35"/>
      <c r="QHZ349" s="35"/>
      <c r="QIA349" s="35"/>
      <c r="QIB349" s="35"/>
      <c r="QIC349" s="35"/>
      <c r="QID349" s="35"/>
      <c r="QIE349" s="35"/>
      <c r="QIF349" s="35"/>
      <c r="QIG349" s="35"/>
      <c r="QIH349" s="35"/>
      <c r="QII349" s="35"/>
      <c r="QIJ349" s="35"/>
      <c r="QIK349" s="35"/>
      <c r="QIL349" s="35"/>
      <c r="QIM349" s="35"/>
      <c r="QIN349" s="35"/>
      <c r="QIO349" s="35"/>
      <c r="QIP349" s="35"/>
      <c r="QIQ349" s="35"/>
      <c r="QIR349" s="35"/>
      <c r="QIS349" s="35"/>
      <c r="QIT349" s="35"/>
      <c r="QIU349" s="35"/>
      <c r="QIV349" s="35"/>
      <c r="QIW349" s="35"/>
      <c r="QIX349" s="35"/>
      <c r="QIY349" s="35"/>
      <c r="QIZ349" s="35"/>
      <c r="QJA349" s="35"/>
      <c r="QJB349" s="35"/>
      <c r="QJC349" s="35"/>
      <c r="QJD349" s="35"/>
      <c r="QJE349" s="35"/>
      <c r="QJF349" s="35"/>
      <c r="QJG349" s="35"/>
      <c r="QJH349" s="35"/>
      <c r="QJI349" s="35"/>
      <c r="QJJ349" s="35"/>
      <c r="QJK349" s="35"/>
      <c r="QJL349" s="35"/>
      <c r="QJM349" s="35"/>
      <c r="QJN349" s="35"/>
      <c r="QJO349" s="35"/>
      <c r="QJP349" s="35"/>
      <c r="QJQ349" s="35"/>
      <c r="QJR349" s="35"/>
      <c r="QJS349" s="35"/>
      <c r="QJT349" s="35"/>
      <c r="QJU349" s="35"/>
      <c r="QJV349" s="35"/>
      <c r="QJW349" s="35"/>
      <c r="QJX349" s="35"/>
      <c r="QJY349" s="35"/>
      <c r="QJZ349" s="35"/>
      <c r="QKA349" s="35"/>
      <c r="QKB349" s="35"/>
      <c r="QKC349" s="35"/>
      <c r="QKD349" s="35"/>
      <c r="QKE349" s="35"/>
      <c r="QKF349" s="35"/>
      <c r="QKG349" s="35"/>
      <c r="QKH349" s="35"/>
      <c r="QKI349" s="35"/>
      <c r="QKJ349" s="35"/>
      <c r="QKK349" s="35"/>
      <c r="QKL349" s="35"/>
      <c r="QKM349" s="35"/>
      <c r="QKN349" s="35"/>
      <c r="QKO349" s="35"/>
      <c r="QKP349" s="35"/>
      <c r="QKQ349" s="35"/>
      <c r="QKR349" s="35"/>
      <c r="QKS349" s="35"/>
      <c r="QKT349" s="35"/>
      <c r="QKU349" s="35"/>
      <c r="QKV349" s="35"/>
      <c r="QKW349" s="35"/>
      <c r="QKX349" s="35"/>
      <c r="QKY349" s="35"/>
      <c r="QKZ349" s="35"/>
      <c r="QLA349" s="35"/>
      <c r="QLB349" s="35"/>
      <c r="QLC349" s="35"/>
      <c r="QLD349" s="35"/>
      <c r="QLE349" s="35"/>
      <c r="QLF349" s="35"/>
      <c r="QLG349" s="35"/>
      <c r="QLH349" s="35"/>
      <c r="QLI349" s="35"/>
      <c r="QLJ349" s="35"/>
      <c r="QLK349" s="35"/>
      <c r="QLL349" s="35"/>
      <c r="QLM349" s="35"/>
      <c r="QLN349" s="35"/>
      <c r="QLO349" s="35"/>
      <c r="QLP349" s="35"/>
      <c r="QLQ349" s="35"/>
      <c r="QLR349" s="35"/>
      <c r="QLS349" s="35"/>
      <c r="QLT349" s="35"/>
      <c r="QLU349" s="35"/>
      <c r="QLV349" s="35"/>
      <c r="QLW349" s="35"/>
      <c r="QLX349" s="35"/>
      <c r="QLY349" s="35"/>
      <c r="QLZ349" s="35"/>
      <c r="QMA349" s="35"/>
      <c r="QMB349" s="35"/>
      <c r="QMC349" s="35"/>
      <c r="QMD349" s="35"/>
      <c r="QME349" s="35"/>
      <c r="QMF349" s="35"/>
      <c r="QMG349" s="35"/>
      <c r="QMH349" s="35"/>
      <c r="QMI349" s="35"/>
      <c r="QMJ349" s="35"/>
      <c r="QMK349" s="35"/>
      <c r="QML349" s="35"/>
      <c r="QMM349" s="35"/>
      <c r="QMN349" s="35"/>
      <c r="QMO349" s="35"/>
      <c r="QMP349" s="35"/>
      <c r="QMQ349" s="35"/>
      <c r="QMR349" s="35"/>
      <c r="QMS349" s="35"/>
      <c r="QMT349" s="35"/>
      <c r="QMU349" s="35"/>
      <c r="QMV349" s="35"/>
      <c r="QMW349" s="35"/>
      <c r="QMX349" s="35"/>
      <c r="QMY349" s="35"/>
      <c r="QMZ349" s="35"/>
      <c r="QNA349" s="35"/>
      <c r="QNB349" s="35"/>
      <c r="QNC349" s="35"/>
      <c r="QND349" s="35"/>
      <c r="QNE349" s="35"/>
      <c r="QNF349" s="35"/>
      <c r="QNG349" s="35"/>
      <c r="QNH349" s="35"/>
      <c r="QNI349" s="35"/>
      <c r="QNJ349" s="35"/>
      <c r="QNK349" s="35"/>
      <c r="QNL349" s="35"/>
      <c r="QNM349" s="35"/>
      <c r="QNN349" s="35"/>
      <c r="QNO349" s="35"/>
      <c r="QNP349" s="35"/>
      <c r="QNQ349" s="35"/>
      <c r="QNR349" s="35"/>
      <c r="QNS349" s="35"/>
      <c r="QNT349" s="35"/>
      <c r="QNU349" s="35"/>
      <c r="QNV349" s="35"/>
      <c r="QNW349" s="35"/>
      <c r="QNX349" s="35"/>
      <c r="QNY349" s="35"/>
      <c r="QNZ349" s="35"/>
      <c r="QOA349" s="35"/>
      <c r="QOB349" s="35"/>
      <c r="QOC349" s="35"/>
      <c r="QOD349" s="35"/>
      <c r="QOE349" s="35"/>
      <c r="QOF349" s="35"/>
      <c r="QOG349" s="35"/>
      <c r="QOH349" s="35"/>
      <c r="QOI349" s="35"/>
      <c r="QOJ349" s="35"/>
      <c r="QOK349" s="35"/>
      <c r="QOL349" s="35"/>
      <c r="QOM349" s="35"/>
      <c r="QON349" s="35"/>
      <c r="QOO349" s="35"/>
      <c r="QOP349" s="35"/>
      <c r="QOQ349" s="35"/>
      <c r="QOR349" s="35"/>
      <c r="QOS349" s="35"/>
      <c r="QOT349" s="35"/>
      <c r="QOU349" s="35"/>
      <c r="QOV349" s="35"/>
      <c r="QOW349" s="35"/>
      <c r="QOX349" s="35"/>
      <c r="QOY349" s="35"/>
      <c r="QOZ349" s="35"/>
      <c r="QPA349" s="35"/>
      <c r="QPB349" s="35"/>
      <c r="QPC349" s="35"/>
      <c r="QPD349" s="35"/>
      <c r="QPE349" s="35"/>
      <c r="QPF349" s="35"/>
      <c r="QPG349" s="35"/>
      <c r="QPH349" s="35"/>
      <c r="QPI349" s="35"/>
      <c r="QPJ349" s="35"/>
      <c r="QPK349" s="35"/>
      <c r="QPL349" s="35"/>
      <c r="QPM349" s="35"/>
      <c r="QPN349" s="35"/>
      <c r="QPO349" s="35"/>
      <c r="QPP349" s="35"/>
      <c r="QPQ349" s="35"/>
      <c r="QPR349" s="35"/>
      <c r="QPS349" s="35"/>
      <c r="QPT349" s="35"/>
      <c r="QPU349" s="35"/>
      <c r="QPV349" s="35"/>
      <c r="QPW349" s="35"/>
      <c r="QPX349" s="35"/>
      <c r="QPY349" s="35"/>
      <c r="QPZ349" s="35"/>
      <c r="QQA349" s="35"/>
      <c r="QQB349" s="35"/>
      <c r="QQC349" s="35"/>
      <c r="QQD349" s="35"/>
      <c r="QQE349" s="35"/>
      <c r="QQF349" s="35"/>
      <c r="QQG349" s="35"/>
      <c r="QQH349" s="35"/>
      <c r="QQI349" s="35"/>
      <c r="QQJ349" s="35"/>
      <c r="QQK349" s="35"/>
      <c r="QQL349" s="35"/>
      <c r="QQM349" s="35"/>
      <c r="QQN349" s="35"/>
      <c r="QQO349" s="35"/>
      <c r="QQP349" s="35"/>
      <c r="QQQ349" s="35"/>
      <c r="QQR349" s="35"/>
      <c r="QQS349" s="35"/>
      <c r="QQT349" s="35"/>
      <c r="QQU349" s="35"/>
      <c r="QQV349" s="35"/>
      <c r="QQW349" s="35"/>
      <c r="QQX349" s="35"/>
      <c r="QQY349" s="35"/>
      <c r="QQZ349" s="35"/>
      <c r="QRA349" s="35"/>
      <c r="QRB349" s="35"/>
      <c r="QRC349" s="35"/>
      <c r="QRD349" s="35"/>
      <c r="QRE349" s="35"/>
      <c r="QRF349" s="35"/>
      <c r="QRG349" s="35"/>
      <c r="QRH349" s="35"/>
      <c r="QRI349" s="35"/>
      <c r="QRJ349" s="35"/>
      <c r="QRK349" s="35"/>
      <c r="QRL349" s="35"/>
      <c r="QRM349" s="35"/>
      <c r="QRN349" s="35"/>
      <c r="QRO349" s="35"/>
      <c r="QRP349" s="35"/>
      <c r="QRQ349" s="35"/>
      <c r="QRR349" s="35"/>
      <c r="QRS349" s="35"/>
      <c r="QRT349" s="35"/>
      <c r="QRU349" s="35"/>
      <c r="QRV349" s="35"/>
      <c r="QRW349" s="35"/>
      <c r="QRX349" s="35"/>
      <c r="QRY349" s="35"/>
      <c r="QRZ349" s="35"/>
      <c r="QSA349" s="35"/>
      <c r="QSB349" s="35"/>
      <c r="QSC349" s="35"/>
      <c r="QSD349" s="35"/>
      <c r="QSE349" s="35"/>
      <c r="QSF349" s="35"/>
      <c r="QSG349" s="35"/>
      <c r="QSH349" s="35"/>
      <c r="QSI349" s="35"/>
      <c r="QSJ349" s="35"/>
      <c r="QSK349" s="35"/>
      <c r="QSL349" s="35"/>
      <c r="QSM349" s="35"/>
      <c r="QSN349" s="35"/>
      <c r="QSO349" s="35"/>
      <c r="QSP349" s="35"/>
      <c r="QSQ349" s="35"/>
      <c r="QSR349" s="35"/>
      <c r="QSS349" s="35"/>
      <c r="QST349" s="35"/>
      <c r="QSU349" s="35"/>
      <c r="QSV349" s="35"/>
      <c r="QSW349" s="35"/>
      <c r="QSX349" s="35"/>
      <c r="QSY349" s="35"/>
      <c r="QSZ349" s="35"/>
      <c r="QTA349" s="35"/>
      <c r="QTB349" s="35"/>
      <c r="QTC349" s="35"/>
      <c r="QTD349" s="35"/>
      <c r="QTE349" s="35"/>
      <c r="QTF349" s="35"/>
      <c r="QTG349" s="35"/>
      <c r="QTH349" s="35"/>
      <c r="QTI349" s="35"/>
      <c r="QTJ349" s="35"/>
      <c r="QTK349" s="35"/>
      <c r="QTL349" s="35"/>
      <c r="QTM349" s="35"/>
      <c r="QTN349" s="35"/>
      <c r="QTO349" s="35"/>
      <c r="QTP349" s="35"/>
      <c r="QTQ349" s="35"/>
      <c r="QTR349" s="35"/>
      <c r="QTS349" s="35"/>
      <c r="QTT349" s="35"/>
      <c r="QTU349" s="35"/>
      <c r="QTV349" s="35"/>
      <c r="QTW349" s="35"/>
      <c r="QTX349" s="35"/>
      <c r="QTY349" s="35"/>
      <c r="QTZ349" s="35"/>
      <c r="QUA349" s="35"/>
      <c r="QUB349" s="35"/>
      <c r="QUC349" s="35"/>
      <c r="QUD349" s="35"/>
      <c r="QUE349" s="35"/>
      <c r="QUF349" s="35"/>
      <c r="QUG349" s="35"/>
      <c r="QUH349" s="35"/>
      <c r="QUI349" s="35"/>
      <c r="QUJ349" s="35"/>
      <c r="QUK349" s="35"/>
      <c r="QUL349" s="35"/>
      <c r="QUM349" s="35"/>
      <c r="QUN349" s="35"/>
      <c r="QUO349" s="35"/>
      <c r="QUP349" s="35"/>
      <c r="QUQ349" s="35"/>
      <c r="QUR349" s="35"/>
      <c r="QUS349" s="35"/>
      <c r="QUT349" s="35"/>
      <c r="QUU349" s="35"/>
      <c r="QUV349" s="35"/>
      <c r="QUW349" s="35"/>
      <c r="QUX349" s="35"/>
      <c r="QUY349" s="35"/>
      <c r="QUZ349" s="35"/>
      <c r="QVA349" s="35"/>
      <c r="QVB349" s="35"/>
      <c r="QVC349" s="35"/>
      <c r="QVD349" s="35"/>
      <c r="QVE349" s="35"/>
      <c r="QVF349" s="35"/>
      <c r="QVG349" s="35"/>
      <c r="QVH349" s="35"/>
      <c r="QVI349" s="35"/>
      <c r="QVJ349" s="35"/>
      <c r="QVK349" s="35"/>
      <c r="QVL349" s="35"/>
      <c r="QVM349" s="35"/>
      <c r="QVN349" s="35"/>
      <c r="QVO349" s="35"/>
      <c r="QVP349" s="35"/>
      <c r="QVQ349" s="35"/>
      <c r="QVR349" s="35"/>
      <c r="QVS349" s="35"/>
      <c r="QVT349" s="35"/>
      <c r="QVU349" s="35"/>
      <c r="QVV349" s="35"/>
      <c r="QVW349" s="35"/>
      <c r="QVX349" s="35"/>
      <c r="QVY349" s="35"/>
      <c r="QVZ349" s="35"/>
      <c r="QWA349" s="35"/>
      <c r="QWB349" s="35"/>
      <c r="QWC349" s="35"/>
      <c r="QWD349" s="35"/>
      <c r="QWE349" s="35"/>
      <c r="QWF349" s="35"/>
      <c r="QWG349" s="35"/>
      <c r="QWH349" s="35"/>
      <c r="QWI349" s="35"/>
      <c r="QWJ349" s="35"/>
      <c r="QWK349" s="35"/>
      <c r="QWL349" s="35"/>
      <c r="QWM349" s="35"/>
      <c r="QWN349" s="35"/>
      <c r="QWO349" s="35"/>
      <c r="QWP349" s="35"/>
      <c r="QWQ349" s="35"/>
      <c r="QWR349" s="35"/>
      <c r="QWS349" s="35"/>
      <c r="QWT349" s="35"/>
      <c r="QWU349" s="35"/>
      <c r="QWV349" s="35"/>
      <c r="QWW349" s="35"/>
      <c r="QWX349" s="35"/>
      <c r="QWY349" s="35"/>
      <c r="QWZ349" s="35"/>
      <c r="QXA349" s="35"/>
      <c r="QXB349" s="35"/>
      <c r="QXC349" s="35"/>
      <c r="QXD349" s="35"/>
      <c r="QXE349" s="35"/>
      <c r="QXF349" s="35"/>
      <c r="QXG349" s="35"/>
      <c r="QXH349" s="35"/>
      <c r="QXI349" s="35"/>
      <c r="QXJ349" s="35"/>
      <c r="QXK349" s="35"/>
      <c r="QXL349" s="35"/>
      <c r="QXM349" s="35"/>
      <c r="QXN349" s="35"/>
      <c r="QXO349" s="35"/>
      <c r="QXP349" s="35"/>
      <c r="QXQ349" s="35"/>
      <c r="QXR349" s="35"/>
      <c r="QXS349" s="35"/>
      <c r="QXT349" s="35"/>
      <c r="QXU349" s="35"/>
      <c r="QXV349" s="35"/>
      <c r="QXW349" s="35"/>
      <c r="QXX349" s="35"/>
      <c r="QXY349" s="35"/>
      <c r="QXZ349" s="35"/>
      <c r="QYA349" s="35"/>
      <c r="QYB349" s="35"/>
      <c r="QYC349" s="35"/>
      <c r="QYD349" s="35"/>
      <c r="QYE349" s="35"/>
      <c r="QYF349" s="35"/>
      <c r="QYG349" s="35"/>
      <c r="QYH349" s="35"/>
      <c r="QYI349" s="35"/>
      <c r="QYJ349" s="35"/>
      <c r="QYK349" s="35"/>
      <c r="QYL349" s="35"/>
      <c r="QYM349" s="35"/>
      <c r="QYN349" s="35"/>
      <c r="QYO349" s="35"/>
      <c r="QYP349" s="35"/>
      <c r="QYQ349" s="35"/>
      <c r="QYR349" s="35"/>
      <c r="QYS349" s="35"/>
      <c r="QYT349" s="35"/>
      <c r="QYU349" s="35"/>
      <c r="QYV349" s="35"/>
      <c r="QYW349" s="35"/>
      <c r="QYX349" s="35"/>
      <c r="QYY349" s="35"/>
      <c r="QYZ349" s="35"/>
      <c r="QZA349" s="35"/>
      <c r="QZB349" s="35"/>
      <c r="QZC349" s="35"/>
      <c r="QZD349" s="35"/>
      <c r="QZE349" s="35"/>
      <c r="QZF349" s="35"/>
      <c r="QZG349" s="35"/>
      <c r="QZH349" s="35"/>
      <c r="QZI349" s="35"/>
      <c r="QZJ349" s="35"/>
      <c r="QZK349" s="35"/>
      <c r="QZL349" s="35"/>
      <c r="QZM349" s="35"/>
      <c r="QZN349" s="35"/>
      <c r="QZO349" s="35"/>
      <c r="QZP349" s="35"/>
      <c r="QZQ349" s="35"/>
      <c r="QZR349" s="35"/>
      <c r="QZS349" s="35"/>
      <c r="QZT349" s="35"/>
      <c r="QZU349" s="35"/>
      <c r="QZV349" s="35"/>
      <c r="QZW349" s="35"/>
      <c r="QZX349" s="35"/>
      <c r="QZY349" s="35"/>
      <c r="QZZ349" s="35"/>
      <c r="RAA349" s="35"/>
      <c r="RAB349" s="35"/>
      <c r="RAC349" s="35"/>
      <c r="RAD349" s="35"/>
      <c r="RAE349" s="35"/>
      <c r="RAF349" s="35"/>
      <c r="RAG349" s="35"/>
      <c r="RAH349" s="35"/>
      <c r="RAI349" s="35"/>
      <c r="RAJ349" s="35"/>
      <c r="RAK349" s="35"/>
      <c r="RAL349" s="35"/>
      <c r="RAM349" s="35"/>
      <c r="RAN349" s="35"/>
      <c r="RAO349" s="35"/>
      <c r="RAP349" s="35"/>
      <c r="RAQ349" s="35"/>
      <c r="RAR349" s="35"/>
      <c r="RAS349" s="35"/>
      <c r="RAT349" s="35"/>
      <c r="RAU349" s="35"/>
      <c r="RAV349" s="35"/>
      <c r="RAW349" s="35"/>
      <c r="RAX349" s="35"/>
      <c r="RAY349" s="35"/>
      <c r="RAZ349" s="35"/>
      <c r="RBA349" s="35"/>
      <c r="RBB349" s="35"/>
      <c r="RBC349" s="35"/>
      <c r="RBD349" s="35"/>
      <c r="RBE349" s="35"/>
      <c r="RBF349" s="35"/>
      <c r="RBG349" s="35"/>
      <c r="RBH349" s="35"/>
      <c r="RBI349" s="35"/>
      <c r="RBJ349" s="35"/>
      <c r="RBK349" s="35"/>
      <c r="RBL349" s="35"/>
      <c r="RBM349" s="35"/>
      <c r="RBN349" s="35"/>
      <c r="RBO349" s="35"/>
      <c r="RBP349" s="35"/>
      <c r="RBQ349" s="35"/>
      <c r="RBR349" s="35"/>
      <c r="RBS349" s="35"/>
      <c r="RBT349" s="35"/>
      <c r="RBU349" s="35"/>
      <c r="RBV349" s="35"/>
      <c r="RBW349" s="35"/>
      <c r="RBX349" s="35"/>
      <c r="RBY349" s="35"/>
      <c r="RBZ349" s="35"/>
      <c r="RCA349" s="35"/>
      <c r="RCB349" s="35"/>
      <c r="RCC349" s="35"/>
      <c r="RCD349" s="35"/>
      <c r="RCE349" s="35"/>
      <c r="RCF349" s="35"/>
      <c r="RCG349" s="35"/>
      <c r="RCH349" s="35"/>
      <c r="RCI349" s="35"/>
      <c r="RCJ349" s="35"/>
      <c r="RCK349" s="35"/>
      <c r="RCL349" s="35"/>
      <c r="RCM349" s="35"/>
      <c r="RCN349" s="35"/>
      <c r="RCO349" s="35"/>
      <c r="RCP349" s="35"/>
      <c r="RCQ349" s="35"/>
      <c r="RCR349" s="35"/>
      <c r="RCS349" s="35"/>
      <c r="RCT349" s="35"/>
      <c r="RCU349" s="35"/>
      <c r="RCV349" s="35"/>
      <c r="RCW349" s="35"/>
      <c r="RCX349" s="35"/>
      <c r="RCY349" s="35"/>
      <c r="RCZ349" s="35"/>
      <c r="RDA349" s="35"/>
      <c r="RDB349" s="35"/>
      <c r="RDC349" s="35"/>
      <c r="RDD349" s="35"/>
      <c r="RDE349" s="35"/>
      <c r="RDF349" s="35"/>
      <c r="RDG349" s="35"/>
      <c r="RDH349" s="35"/>
      <c r="RDI349" s="35"/>
      <c r="RDJ349" s="35"/>
      <c r="RDK349" s="35"/>
      <c r="RDL349" s="35"/>
      <c r="RDM349" s="35"/>
      <c r="RDN349" s="35"/>
      <c r="RDO349" s="35"/>
      <c r="RDP349" s="35"/>
      <c r="RDQ349" s="35"/>
      <c r="RDR349" s="35"/>
      <c r="RDS349" s="35"/>
      <c r="RDT349" s="35"/>
      <c r="RDU349" s="35"/>
      <c r="RDV349" s="35"/>
      <c r="RDW349" s="35"/>
      <c r="RDX349" s="35"/>
      <c r="RDY349" s="35"/>
      <c r="RDZ349" s="35"/>
      <c r="REA349" s="35"/>
      <c r="REB349" s="35"/>
      <c r="REC349" s="35"/>
      <c r="RED349" s="35"/>
      <c r="REE349" s="35"/>
      <c r="REF349" s="35"/>
      <c r="REG349" s="35"/>
      <c r="REH349" s="35"/>
      <c r="REI349" s="35"/>
      <c r="REJ349" s="35"/>
      <c r="REK349" s="35"/>
      <c r="REL349" s="35"/>
      <c r="REM349" s="35"/>
      <c r="REN349" s="35"/>
      <c r="REO349" s="35"/>
      <c r="REP349" s="35"/>
      <c r="REQ349" s="35"/>
      <c r="RER349" s="35"/>
      <c r="RES349" s="35"/>
      <c r="RET349" s="35"/>
      <c r="REU349" s="35"/>
      <c r="REV349" s="35"/>
      <c r="REW349" s="35"/>
      <c r="REX349" s="35"/>
      <c r="REY349" s="35"/>
      <c r="REZ349" s="35"/>
      <c r="RFA349" s="35"/>
      <c r="RFB349" s="35"/>
      <c r="RFC349" s="35"/>
      <c r="RFD349" s="35"/>
      <c r="RFE349" s="35"/>
      <c r="RFF349" s="35"/>
      <c r="RFG349" s="35"/>
      <c r="RFH349" s="35"/>
      <c r="RFI349" s="35"/>
      <c r="RFJ349" s="35"/>
      <c r="RFK349" s="35"/>
      <c r="RFL349" s="35"/>
      <c r="RFM349" s="35"/>
      <c r="RFN349" s="35"/>
      <c r="RFO349" s="35"/>
      <c r="RFP349" s="35"/>
      <c r="RFQ349" s="35"/>
      <c r="RFR349" s="35"/>
      <c r="RFS349" s="35"/>
      <c r="RFT349" s="35"/>
      <c r="RFU349" s="35"/>
      <c r="RFV349" s="35"/>
      <c r="RFW349" s="35"/>
      <c r="RFX349" s="35"/>
      <c r="RFY349" s="35"/>
      <c r="RFZ349" s="35"/>
      <c r="RGA349" s="35"/>
      <c r="RGB349" s="35"/>
      <c r="RGC349" s="35"/>
      <c r="RGD349" s="35"/>
      <c r="RGE349" s="35"/>
      <c r="RGF349" s="35"/>
      <c r="RGG349" s="35"/>
      <c r="RGH349" s="35"/>
      <c r="RGI349" s="35"/>
      <c r="RGJ349" s="35"/>
      <c r="RGK349" s="35"/>
      <c r="RGL349" s="35"/>
      <c r="RGM349" s="35"/>
      <c r="RGN349" s="35"/>
      <c r="RGO349" s="35"/>
      <c r="RGP349" s="35"/>
      <c r="RGQ349" s="35"/>
      <c r="RGR349" s="35"/>
      <c r="RGS349" s="35"/>
      <c r="RGT349" s="35"/>
      <c r="RGU349" s="35"/>
      <c r="RGV349" s="35"/>
      <c r="RGW349" s="35"/>
      <c r="RGX349" s="35"/>
      <c r="RGY349" s="35"/>
      <c r="RGZ349" s="35"/>
      <c r="RHA349" s="35"/>
      <c r="RHB349" s="35"/>
      <c r="RHC349" s="35"/>
      <c r="RHD349" s="35"/>
      <c r="RHE349" s="35"/>
      <c r="RHF349" s="35"/>
      <c r="RHG349" s="35"/>
      <c r="RHH349" s="35"/>
      <c r="RHI349" s="35"/>
      <c r="RHJ349" s="35"/>
      <c r="RHK349" s="35"/>
      <c r="RHL349" s="35"/>
      <c r="RHM349" s="35"/>
      <c r="RHN349" s="35"/>
      <c r="RHO349" s="35"/>
      <c r="RHP349" s="35"/>
      <c r="RHQ349" s="35"/>
      <c r="RHR349" s="35"/>
      <c r="RHS349" s="35"/>
      <c r="RHT349" s="35"/>
      <c r="RHU349" s="35"/>
      <c r="RHV349" s="35"/>
      <c r="RHW349" s="35"/>
      <c r="RHX349" s="35"/>
      <c r="RHY349" s="35"/>
      <c r="RHZ349" s="35"/>
      <c r="RIA349" s="35"/>
      <c r="RIB349" s="35"/>
      <c r="RIC349" s="35"/>
      <c r="RID349" s="35"/>
      <c r="RIE349" s="35"/>
      <c r="RIF349" s="35"/>
      <c r="RIG349" s="35"/>
      <c r="RIH349" s="35"/>
      <c r="RII349" s="35"/>
      <c r="RIJ349" s="35"/>
      <c r="RIK349" s="35"/>
      <c r="RIL349" s="35"/>
      <c r="RIM349" s="35"/>
      <c r="RIN349" s="35"/>
      <c r="RIO349" s="35"/>
      <c r="RIP349" s="35"/>
      <c r="RIQ349" s="35"/>
      <c r="RIR349" s="35"/>
      <c r="RIS349" s="35"/>
      <c r="RIT349" s="35"/>
      <c r="RIU349" s="35"/>
      <c r="RIV349" s="35"/>
      <c r="RIW349" s="35"/>
      <c r="RIX349" s="35"/>
      <c r="RIY349" s="35"/>
      <c r="RIZ349" s="35"/>
      <c r="RJA349" s="35"/>
      <c r="RJB349" s="35"/>
      <c r="RJC349" s="35"/>
      <c r="RJD349" s="35"/>
      <c r="RJE349" s="35"/>
      <c r="RJF349" s="35"/>
      <c r="RJG349" s="35"/>
      <c r="RJH349" s="35"/>
      <c r="RJI349" s="35"/>
      <c r="RJJ349" s="35"/>
      <c r="RJK349" s="35"/>
      <c r="RJL349" s="35"/>
      <c r="RJM349" s="35"/>
      <c r="RJN349" s="35"/>
      <c r="RJO349" s="35"/>
      <c r="RJP349" s="35"/>
      <c r="RJQ349" s="35"/>
      <c r="RJR349" s="35"/>
      <c r="RJS349" s="35"/>
      <c r="RJT349" s="35"/>
      <c r="RJU349" s="35"/>
      <c r="RJV349" s="35"/>
      <c r="RJW349" s="35"/>
      <c r="RJX349" s="35"/>
      <c r="RJY349" s="35"/>
      <c r="RJZ349" s="35"/>
      <c r="RKA349" s="35"/>
      <c r="RKB349" s="35"/>
      <c r="RKC349" s="35"/>
      <c r="RKD349" s="35"/>
      <c r="RKE349" s="35"/>
      <c r="RKF349" s="35"/>
      <c r="RKG349" s="35"/>
      <c r="RKH349" s="35"/>
      <c r="RKI349" s="35"/>
      <c r="RKJ349" s="35"/>
      <c r="RKK349" s="35"/>
      <c r="RKL349" s="35"/>
      <c r="RKM349" s="35"/>
      <c r="RKN349" s="35"/>
      <c r="RKO349" s="35"/>
      <c r="RKP349" s="35"/>
      <c r="RKQ349" s="35"/>
      <c r="RKR349" s="35"/>
      <c r="RKS349" s="35"/>
      <c r="RKT349" s="35"/>
      <c r="RKU349" s="35"/>
      <c r="RKV349" s="35"/>
      <c r="RKW349" s="35"/>
      <c r="RKX349" s="35"/>
      <c r="RKY349" s="35"/>
      <c r="RKZ349" s="35"/>
      <c r="RLA349" s="35"/>
      <c r="RLB349" s="35"/>
      <c r="RLC349" s="35"/>
      <c r="RLD349" s="35"/>
      <c r="RLE349" s="35"/>
      <c r="RLF349" s="35"/>
      <c r="RLG349" s="35"/>
      <c r="RLH349" s="35"/>
      <c r="RLI349" s="35"/>
      <c r="RLJ349" s="35"/>
      <c r="RLK349" s="35"/>
      <c r="RLL349" s="35"/>
      <c r="RLM349" s="35"/>
      <c r="RLN349" s="35"/>
      <c r="RLO349" s="35"/>
      <c r="RLP349" s="35"/>
      <c r="RLQ349" s="35"/>
      <c r="RLR349" s="35"/>
      <c r="RLS349" s="35"/>
      <c r="RLT349" s="35"/>
      <c r="RLU349" s="35"/>
      <c r="RLV349" s="35"/>
      <c r="RLW349" s="35"/>
      <c r="RLX349" s="35"/>
      <c r="RLY349" s="35"/>
      <c r="RLZ349" s="35"/>
      <c r="RMA349" s="35"/>
      <c r="RMB349" s="35"/>
      <c r="RMC349" s="35"/>
      <c r="RMD349" s="35"/>
      <c r="RME349" s="35"/>
      <c r="RMF349" s="35"/>
      <c r="RMG349" s="35"/>
      <c r="RMH349" s="35"/>
      <c r="RMI349" s="35"/>
      <c r="RMJ349" s="35"/>
      <c r="RMK349" s="35"/>
      <c r="RML349" s="35"/>
      <c r="RMM349" s="35"/>
      <c r="RMN349" s="35"/>
      <c r="RMO349" s="35"/>
      <c r="RMP349" s="35"/>
      <c r="RMQ349" s="35"/>
      <c r="RMR349" s="35"/>
      <c r="RMS349" s="35"/>
      <c r="RMT349" s="35"/>
      <c r="RMU349" s="35"/>
      <c r="RMV349" s="35"/>
      <c r="RMW349" s="35"/>
      <c r="RMX349" s="35"/>
      <c r="RMY349" s="35"/>
      <c r="RMZ349" s="35"/>
      <c r="RNA349" s="35"/>
      <c r="RNB349" s="35"/>
      <c r="RNC349" s="35"/>
      <c r="RND349" s="35"/>
      <c r="RNE349" s="35"/>
      <c r="RNF349" s="35"/>
      <c r="RNG349" s="35"/>
      <c r="RNH349" s="35"/>
      <c r="RNI349" s="35"/>
      <c r="RNJ349" s="35"/>
      <c r="RNK349" s="35"/>
      <c r="RNL349" s="35"/>
      <c r="RNM349" s="35"/>
      <c r="RNN349" s="35"/>
      <c r="RNO349" s="35"/>
      <c r="RNP349" s="35"/>
      <c r="RNQ349" s="35"/>
      <c r="RNR349" s="35"/>
      <c r="RNS349" s="35"/>
      <c r="RNT349" s="35"/>
      <c r="RNU349" s="35"/>
      <c r="RNV349" s="35"/>
      <c r="RNW349" s="35"/>
      <c r="RNX349" s="35"/>
      <c r="RNY349" s="35"/>
      <c r="RNZ349" s="35"/>
      <c r="ROA349" s="35"/>
      <c r="ROB349" s="35"/>
      <c r="ROC349" s="35"/>
      <c r="ROD349" s="35"/>
      <c r="ROE349" s="35"/>
      <c r="ROF349" s="35"/>
      <c r="ROG349" s="35"/>
      <c r="ROH349" s="35"/>
      <c r="ROI349" s="35"/>
      <c r="ROJ349" s="35"/>
      <c r="ROK349" s="35"/>
      <c r="ROL349" s="35"/>
      <c r="ROM349" s="35"/>
      <c r="RON349" s="35"/>
      <c r="ROO349" s="35"/>
      <c r="ROP349" s="35"/>
      <c r="ROQ349" s="35"/>
      <c r="ROR349" s="35"/>
      <c r="ROS349" s="35"/>
      <c r="ROT349" s="35"/>
      <c r="ROU349" s="35"/>
      <c r="ROV349" s="35"/>
      <c r="ROW349" s="35"/>
      <c r="ROX349" s="35"/>
      <c r="ROY349" s="35"/>
      <c r="ROZ349" s="35"/>
      <c r="RPA349" s="35"/>
      <c r="RPB349" s="35"/>
      <c r="RPC349" s="35"/>
      <c r="RPD349" s="35"/>
      <c r="RPE349" s="35"/>
      <c r="RPF349" s="35"/>
      <c r="RPG349" s="35"/>
      <c r="RPH349" s="35"/>
      <c r="RPI349" s="35"/>
      <c r="RPJ349" s="35"/>
      <c r="RPK349" s="35"/>
      <c r="RPL349" s="35"/>
      <c r="RPM349" s="35"/>
      <c r="RPN349" s="35"/>
      <c r="RPO349" s="35"/>
      <c r="RPP349" s="35"/>
      <c r="RPQ349" s="35"/>
      <c r="RPR349" s="35"/>
      <c r="RPS349" s="35"/>
      <c r="RPT349" s="35"/>
      <c r="RPU349" s="35"/>
      <c r="RPV349" s="35"/>
      <c r="RPW349" s="35"/>
      <c r="RPX349" s="35"/>
      <c r="RPY349" s="35"/>
      <c r="RPZ349" s="35"/>
      <c r="RQA349" s="35"/>
      <c r="RQB349" s="35"/>
      <c r="RQC349" s="35"/>
      <c r="RQD349" s="35"/>
      <c r="RQE349" s="35"/>
      <c r="RQF349" s="35"/>
      <c r="RQG349" s="35"/>
      <c r="RQH349" s="35"/>
      <c r="RQI349" s="35"/>
      <c r="RQJ349" s="35"/>
      <c r="RQK349" s="35"/>
      <c r="RQL349" s="35"/>
      <c r="RQM349" s="35"/>
      <c r="RQN349" s="35"/>
      <c r="RQO349" s="35"/>
      <c r="RQP349" s="35"/>
      <c r="RQQ349" s="35"/>
      <c r="RQR349" s="35"/>
      <c r="RQS349" s="35"/>
      <c r="RQT349" s="35"/>
      <c r="RQU349" s="35"/>
      <c r="RQV349" s="35"/>
      <c r="RQW349" s="35"/>
      <c r="RQX349" s="35"/>
      <c r="RQY349" s="35"/>
      <c r="RQZ349" s="35"/>
      <c r="RRA349" s="35"/>
      <c r="RRB349" s="35"/>
      <c r="RRC349" s="35"/>
      <c r="RRD349" s="35"/>
      <c r="RRE349" s="35"/>
      <c r="RRF349" s="35"/>
      <c r="RRG349" s="35"/>
      <c r="RRH349" s="35"/>
      <c r="RRI349" s="35"/>
      <c r="RRJ349" s="35"/>
      <c r="RRK349" s="35"/>
      <c r="RRL349" s="35"/>
      <c r="RRM349" s="35"/>
      <c r="RRN349" s="35"/>
      <c r="RRO349" s="35"/>
      <c r="RRP349" s="35"/>
      <c r="RRQ349" s="35"/>
      <c r="RRR349" s="35"/>
      <c r="RRS349" s="35"/>
      <c r="RRT349" s="35"/>
      <c r="RRU349" s="35"/>
      <c r="RRV349" s="35"/>
      <c r="RRW349" s="35"/>
      <c r="RRX349" s="35"/>
      <c r="RRY349" s="35"/>
      <c r="RRZ349" s="35"/>
      <c r="RSA349" s="35"/>
      <c r="RSB349" s="35"/>
      <c r="RSC349" s="35"/>
      <c r="RSD349" s="35"/>
      <c r="RSE349" s="35"/>
      <c r="RSF349" s="35"/>
      <c r="RSG349" s="35"/>
      <c r="RSH349" s="35"/>
      <c r="RSI349" s="35"/>
      <c r="RSJ349" s="35"/>
      <c r="RSK349" s="35"/>
      <c r="RSL349" s="35"/>
      <c r="RSM349" s="35"/>
      <c r="RSN349" s="35"/>
      <c r="RSO349" s="35"/>
      <c r="RSP349" s="35"/>
      <c r="RSQ349" s="35"/>
      <c r="RSR349" s="35"/>
      <c r="RSS349" s="35"/>
      <c r="RST349" s="35"/>
      <c r="RSU349" s="35"/>
      <c r="RSV349" s="35"/>
      <c r="RSW349" s="35"/>
      <c r="RSX349" s="35"/>
      <c r="RSY349" s="35"/>
      <c r="RSZ349" s="35"/>
      <c r="RTA349" s="35"/>
      <c r="RTB349" s="35"/>
      <c r="RTC349" s="35"/>
      <c r="RTD349" s="35"/>
      <c r="RTE349" s="35"/>
      <c r="RTF349" s="35"/>
      <c r="RTG349" s="35"/>
      <c r="RTH349" s="35"/>
      <c r="RTI349" s="35"/>
      <c r="RTJ349" s="35"/>
      <c r="RTK349" s="35"/>
      <c r="RTL349" s="35"/>
      <c r="RTM349" s="35"/>
      <c r="RTN349" s="35"/>
      <c r="RTO349" s="35"/>
      <c r="RTP349" s="35"/>
      <c r="RTQ349" s="35"/>
      <c r="RTR349" s="35"/>
      <c r="RTS349" s="35"/>
      <c r="RTT349" s="35"/>
      <c r="RTU349" s="35"/>
      <c r="RTV349" s="35"/>
      <c r="RTW349" s="35"/>
      <c r="RTX349" s="35"/>
      <c r="RTY349" s="35"/>
      <c r="RTZ349" s="35"/>
      <c r="RUA349" s="35"/>
      <c r="RUB349" s="35"/>
      <c r="RUC349" s="35"/>
      <c r="RUD349" s="35"/>
      <c r="RUE349" s="35"/>
      <c r="RUF349" s="35"/>
      <c r="RUG349" s="35"/>
      <c r="RUH349" s="35"/>
      <c r="RUI349" s="35"/>
      <c r="RUJ349" s="35"/>
      <c r="RUK349" s="35"/>
      <c r="RUL349" s="35"/>
      <c r="RUM349" s="35"/>
      <c r="RUN349" s="35"/>
      <c r="RUO349" s="35"/>
      <c r="RUP349" s="35"/>
      <c r="RUQ349" s="35"/>
      <c r="RUR349" s="35"/>
      <c r="RUS349" s="35"/>
      <c r="RUT349" s="35"/>
      <c r="RUU349" s="35"/>
      <c r="RUV349" s="35"/>
      <c r="RUW349" s="35"/>
      <c r="RUX349" s="35"/>
      <c r="RUY349" s="35"/>
      <c r="RUZ349" s="35"/>
      <c r="RVA349" s="35"/>
      <c r="RVB349" s="35"/>
      <c r="RVC349" s="35"/>
      <c r="RVD349" s="35"/>
      <c r="RVE349" s="35"/>
      <c r="RVF349" s="35"/>
      <c r="RVG349" s="35"/>
      <c r="RVH349" s="35"/>
      <c r="RVI349" s="35"/>
      <c r="RVJ349" s="35"/>
      <c r="RVK349" s="35"/>
      <c r="RVL349" s="35"/>
      <c r="RVM349" s="35"/>
      <c r="RVN349" s="35"/>
      <c r="RVO349" s="35"/>
      <c r="RVP349" s="35"/>
      <c r="RVQ349" s="35"/>
      <c r="RVR349" s="35"/>
      <c r="RVS349" s="35"/>
      <c r="RVT349" s="35"/>
      <c r="RVU349" s="35"/>
      <c r="RVV349" s="35"/>
      <c r="RVW349" s="35"/>
      <c r="RVX349" s="35"/>
      <c r="RVY349" s="35"/>
      <c r="RVZ349" s="35"/>
      <c r="RWA349" s="35"/>
      <c r="RWB349" s="35"/>
      <c r="RWC349" s="35"/>
      <c r="RWD349" s="35"/>
      <c r="RWE349" s="35"/>
      <c r="RWF349" s="35"/>
      <c r="RWG349" s="35"/>
      <c r="RWH349" s="35"/>
      <c r="RWI349" s="35"/>
      <c r="RWJ349" s="35"/>
      <c r="RWK349" s="35"/>
      <c r="RWL349" s="35"/>
      <c r="RWM349" s="35"/>
      <c r="RWN349" s="35"/>
      <c r="RWO349" s="35"/>
      <c r="RWP349" s="35"/>
      <c r="RWQ349" s="35"/>
      <c r="RWR349" s="35"/>
      <c r="RWS349" s="35"/>
      <c r="RWT349" s="35"/>
      <c r="RWU349" s="35"/>
      <c r="RWV349" s="35"/>
      <c r="RWW349" s="35"/>
      <c r="RWX349" s="35"/>
      <c r="RWY349" s="35"/>
      <c r="RWZ349" s="35"/>
      <c r="RXA349" s="35"/>
      <c r="RXB349" s="35"/>
      <c r="RXC349" s="35"/>
      <c r="RXD349" s="35"/>
      <c r="RXE349" s="35"/>
      <c r="RXF349" s="35"/>
      <c r="RXG349" s="35"/>
      <c r="RXH349" s="35"/>
      <c r="RXI349" s="35"/>
      <c r="RXJ349" s="35"/>
      <c r="RXK349" s="35"/>
      <c r="RXL349" s="35"/>
      <c r="RXM349" s="35"/>
      <c r="RXN349" s="35"/>
      <c r="RXO349" s="35"/>
      <c r="RXP349" s="35"/>
      <c r="RXQ349" s="35"/>
      <c r="RXR349" s="35"/>
      <c r="RXS349" s="35"/>
      <c r="RXT349" s="35"/>
      <c r="RXU349" s="35"/>
      <c r="RXV349" s="35"/>
      <c r="RXW349" s="35"/>
      <c r="RXX349" s="35"/>
      <c r="RXY349" s="35"/>
      <c r="RXZ349" s="35"/>
      <c r="RYA349" s="35"/>
      <c r="RYB349" s="35"/>
      <c r="RYC349" s="35"/>
      <c r="RYD349" s="35"/>
      <c r="RYE349" s="35"/>
      <c r="RYF349" s="35"/>
      <c r="RYG349" s="35"/>
      <c r="RYH349" s="35"/>
      <c r="RYI349" s="35"/>
      <c r="RYJ349" s="35"/>
      <c r="RYK349" s="35"/>
      <c r="RYL349" s="35"/>
      <c r="RYM349" s="35"/>
      <c r="RYN349" s="35"/>
      <c r="RYO349" s="35"/>
      <c r="RYP349" s="35"/>
      <c r="RYQ349" s="35"/>
      <c r="RYR349" s="35"/>
      <c r="RYS349" s="35"/>
      <c r="RYT349" s="35"/>
      <c r="RYU349" s="35"/>
      <c r="RYV349" s="35"/>
      <c r="RYW349" s="35"/>
      <c r="RYX349" s="35"/>
      <c r="RYY349" s="35"/>
      <c r="RYZ349" s="35"/>
      <c r="RZA349" s="35"/>
      <c r="RZB349" s="35"/>
      <c r="RZC349" s="35"/>
      <c r="RZD349" s="35"/>
      <c r="RZE349" s="35"/>
      <c r="RZF349" s="35"/>
      <c r="RZG349" s="35"/>
      <c r="RZH349" s="35"/>
      <c r="RZI349" s="35"/>
      <c r="RZJ349" s="35"/>
      <c r="RZK349" s="35"/>
      <c r="RZL349" s="35"/>
      <c r="RZM349" s="35"/>
      <c r="RZN349" s="35"/>
      <c r="RZO349" s="35"/>
      <c r="RZP349" s="35"/>
      <c r="RZQ349" s="35"/>
      <c r="RZR349" s="35"/>
      <c r="RZS349" s="35"/>
      <c r="RZT349" s="35"/>
      <c r="RZU349" s="35"/>
      <c r="RZV349" s="35"/>
      <c r="RZW349" s="35"/>
      <c r="RZX349" s="35"/>
      <c r="RZY349" s="35"/>
      <c r="RZZ349" s="35"/>
      <c r="SAA349" s="35"/>
      <c r="SAB349" s="35"/>
      <c r="SAC349" s="35"/>
      <c r="SAD349" s="35"/>
      <c r="SAE349" s="35"/>
      <c r="SAF349" s="35"/>
      <c r="SAG349" s="35"/>
      <c r="SAH349" s="35"/>
      <c r="SAI349" s="35"/>
      <c r="SAJ349" s="35"/>
      <c r="SAK349" s="35"/>
      <c r="SAL349" s="35"/>
      <c r="SAM349" s="35"/>
      <c r="SAN349" s="35"/>
      <c r="SAO349" s="35"/>
      <c r="SAP349" s="35"/>
      <c r="SAQ349" s="35"/>
      <c r="SAR349" s="35"/>
      <c r="SAS349" s="35"/>
      <c r="SAT349" s="35"/>
      <c r="SAU349" s="35"/>
      <c r="SAV349" s="35"/>
      <c r="SAW349" s="35"/>
      <c r="SAX349" s="35"/>
      <c r="SAY349" s="35"/>
      <c r="SAZ349" s="35"/>
      <c r="SBA349" s="35"/>
      <c r="SBB349" s="35"/>
      <c r="SBC349" s="35"/>
      <c r="SBD349" s="35"/>
      <c r="SBE349" s="35"/>
      <c r="SBF349" s="35"/>
      <c r="SBG349" s="35"/>
      <c r="SBH349" s="35"/>
      <c r="SBI349" s="35"/>
      <c r="SBJ349" s="35"/>
      <c r="SBK349" s="35"/>
      <c r="SBL349" s="35"/>
      <c r="SBM349" s="35"/>
      <c r="SBN349" s="35"/>
      <c r="SBO349" s="35"/>
      <c r="SBP349" s="35"/>
      <c r="SBQ349" s="35"/>
      <c r="SBR349" s="35"/>
      <c r="SBS349" s="35"/>
      <c r="SBT349" s="35"/>
      <c r="SBU349" s="35"/>
      <c r="SBV349" s="35"/>
      <c r="SBW349" s="35"/>
      <c r="SBX349" s="35"/>
      <c r="SBY349" s="35"/>
      <c r="SBZ349" s="35"/>
      <c r="SCA349" s="35"/>
      <c r="SCB349" s="35"/>
      <c r="SCC349" s="35"/>
      <c r="SCD349" s="35"/>
      <c r="SCE349" s="35"/>
      <c r="SCF349" s="35"/>
      <c r="SCG349" s="35"/>
      <c r="SCH349" s="35"/>
      <c r="SCI349" s="35"/>
      <c r="SCJ349" s="35"/>
      <c r="SCK349" s="35"/>
      <c r="SCL349" s="35"/>
      <c r="SCM349" s="35"/>
      <c r="SCN349" s="35"/>
      <c r="SCO349" s="35"/>
      <c r="SCP349" s="35"/>
      <c r="SCQ349" s="35"/>
      <c r="SCR349" s="35"/>
      <c r="SCS349" s="35"/>
      <c r="SCT349" s="35"/>
      <c r="SCU349" s="35"/>
      <c r="SCV349" s="35"/>
      <c r="SCW349" s="35"/>
      <c r="SCX349" s="35"/>
      <c r="SCY349" s="35"/>
      <c r="SCZ349" s="35"/>
      <c r="SDA349" s="35"/>
      <c r="SDB349" s="35"/>
      <c r="SDC349" s="35"/>
      <c r="SDD349" s="35"/>
      <c r="SDE349" s="35"/>
      <c r="SDF349" s="35"/>
      <c r="SDG349" s="35"/>
      <c r="SDH349" s="35"/>
      <c r="SDI349" s="35"/>
      <c r="SDJ349" s="35"/>
      <c r="SDK349" s="35"/>
      <c r="SDL349" s="35"/>
      <c r="SDM349" s="35"/>
      <c r="SDN349" s="35"/>
      <c r="SDO349" s="35"/>
      <c r="SDP349" s="35"/>
      <c r="SDQ349" s="35"/>
      <c r="SDR349" s="35"/>
      <c r="SDS349" s="35"/>
      <c r="SDT349" s="35"/>
      <c r="SDU349" s="35"/>
      <c r="SDV349" s="35"/>
      <c r="SDW349" s="35"/>
      <c r="SDX349" s="35"/>
      <c r="SDY349" s="35"/>
      <c r="SDZ349" s="35"/>
      <c r="SEA349" s="35"/>
      <c r="SEB349" s="35"/>
      <c r="SEC349" s="35"/>
      <c r="SED349" s="35"/>
      <c r="SEE349" s="35"/>
      <c r="SEF349" s="35"/>
      <c r="SEG349" s="35"/>
      <c r="SEH349" s="35"/>
      <c r="SEI349" s="35"/>
      <c r="SEJ349" s="35"/>
      <c r="SEK349" s="35"/>
      <c r="SEL349" s="35"/>
      <c r="SEM349" s="35"/>
      <c r="SEN349" s="35"/>
      <c r="SEO349" s="35"/>
      <c r="SEP349" s="35"/>
      <c r="SEQ349" s="35"/>
      <c r="SER349" s="35"/>
      <c r="SES349" s="35"/>
      <c r="SET349" s="35"/>
      <c r="SEU349" s="35"/>
      <c r="SEV349" s="35"/>
      <c r="SEW349" s="35"/>
      <c r="SEX349" s="35"/>
      <c r="SEY349" s="35"/>
      <c r="SEZ349" s="35"/>
      <c r="SFA349" s="35"/>
      <c r="SFB349" s="35"/>
      <c r="SFC349" s="35"/>
      <c r="SFD349" s="35"/>
      <c r="SFE349" s="35"/>
      <c r="SFF349" s="35"/>
      <c r="SFG349" s="35"/>
      <c r="SFH349" s="35"/>
      <c r="SFI349" s="35"/>
      <c r="SFJ349" s="35"/>
      <c r="SFK349" s="35"/>
      <c r="SFL349" s="35"/>
      <c r="SFM349" s="35"/>
      <c r="SFN349" s="35"/>
      <c r="SFO349" s="35"/>
      <c r="SFP349" s="35"/>
      <c r="SFQ349" s="35"/>
      <c r="SFR349" s="35"/>
      <c r="SFS349" s="35"/>
      <c r="SFT349" s="35"/>
      <c r="SFU349" s="35"/>
      <c r="SFV349" s="35"/>
      <c r="SFW349" s="35"/>
      <c r="SFX349" s="35"/>
      <c r="SFY349" s="35"/>
      <c r="SFZ349" s="35"/>
      <c r="SGA349" s="35"/>
      <c r="SGB349" s="35"/>
      <c r="SGC349" s="35"/>
      <c r="SGD349" s="35"/>
      <c r="SGE349" s="35"/>
      <c r="SGF349" s="35"/>
      <c r="SGG349" s="35"/>
      <c r="SGH349" s="35"/>
      <c r="SGI349" s="35"/>
      <c r="SGJ349" s="35"/>
      <c r="SGK349" s="35"/>
      <c r="SGL349" s="35"/>
      <c r="SGM349" s="35"/>
      <c r="SGN349" s="35"/>
      <c r="SGO349" s="35"/>
      <c r="SGP349" s="35"/>
      <c r="SGQ349" s="35"/>
      <c r="SGR349" s="35"/>
      <c r="SGS349" s="35"/>
      <c r="SGT349" s="35"/>
      <c r="SGU349" s="35"/>
      <c r="SGV349" s="35"/>
      <c r="SGW349" s="35"/>
      <c r="SGX349" s="35"/>
      <c r="SGY349" s="35"/>
      <c r="SGZ349" s="35"/>
      <c r="SHA349" s="35"/>
      <c r="SHB349" s="35"/>
      <c r="SHC349" s="35"/>
      <c r="SHD349" s="35"/>
      <c r="SHE349" s="35"/>
      <c r="SHF349" s="35"/>
      <c r="SHG349" s="35"/>
      <c r="SHH349" s="35"/>
      <c r="SHI349" s="35"/>
      <c r="SHJ349" s="35"/>
      <c r="SHK349" s="35"/>
      <c r="SHL349" s="35"/>
      <c r="SHM349" s="35"/>
      <c r="SHN349" s="35"/>
      <c r="SHO349" s="35"/>
      <c r="SHP349" s="35"/>
      <c r="SHQ349" s="35"/>
      <c r="SHR349" s="35"/>
      <c r="SHS349" s="35"/>
      <c r="SHT349" s="35"/>
      <c r="SHU349" s="35"/>
      <c r="SHV349" s="35"/>
      <c r="SHW349" s="35"/>
      <c r="SHX349" s="35"/>
      <c r="SHY349" s="35"/>
      <c r="SHZ349" s="35"/>
      <c r="SIA349" s="35"/>
      <c r="SIB349" s="35"/>
      <c r="SIC349" s="35"/>
      <c r="SID349" s="35"/>
      <c r="SIE349" s="35"/>
      <c r="SIF349" s="35"/>
      <c r="SIG349" s="35"/>
      <c r="SIH349" s="35"/>
      <c r="SII349" s="35"/>
      <c r="SIJ349" s="35"/>
      <c r="SIK349" s="35"/>
      <c r="SIL349" s="35"/>
      <c r="SIM349" s="35"/>
      <c r="SIN349" s="35"/>
      <c r="SIO349" s="35"/>
      <c r="SIP349" s="35"/>
      <c r="SIQ349" s="35"/>
      <c r="SIR349" s="35"/>
      <c r="SIS349" s="35"/>
      <c r="SIT349" s="35"/>
      <c r="SIU349" s="35"/>
      <c r="SIV349" s="35"/>
      <c r="SIW349" s="35"/>
      <c r="SIX349" s="35"/>
      <c r="SIY349" s="35"/>
      <c r="SIZ349" s="35"/>
      <c r="SJA349" s="35"/>
      <c r="SJB349" s="35"/>
      <c r="SJC349" s="35"/>
      <c r="SJD349" s="35"/>
      <c r="SJE349" s="35"/>
      <c r="SJF349" s="35"/>
      <c r="SJG349" s="35"/>
      <c r="SJH349" s="35"/>
      <c r="SJI349" s="35"/>
      <c r="SJJ349" s="35"/>
      <c r="SJK349" s="35"/>
      <c r="SJL349" s="35"/>
      <c r="SJM349" s="35"/>
      <c r="SJN349" s="35"/>
      <c r="SJO349" s="35"/>
      <c r="SJP349" s="35"/>
      <c r="SJQ349" s="35"/>
      <c r="SJR349" s="35"/>
      <c r="SJS349" s="35"/>
      <c r="SJT349" s="35"/>
      <c r="SJU349" s="35"/>
      <c r="SJV349" s="35"/>
      <c r="SJW349" s="35"/>
      <c r="SJX349" s="35"/>
      <c r="SJY349" s="35"/>
      <c r="SJZ349" s="35"/>
      <c r="SKA349" s="35"/>
      <c r="SKB349" s="35"/>
      <c r="SKC349" s="35"/>
      <c r="SKD349" s="35"/>
      <c r="SKE349" s="35"/>
      <c r="SKF349" s="35"/>
      <c r="SKG349" s="35"/>
      <c r="SKH349" s="35"/>
      <c r="SKI349" s="35"/>
      <c r="SKJ349" s="35"/>
      <c r="SKK349" s="35"/>
      <c r="SKL349" s="35"/>
      <c r="SKM349" s="35"/>
      <c r="SKN349" s="35"/>
      <c r="SKO349" s="35"/>
      <c r="SKP349" s="35"/>
      <c r="SKQ349" s="35"/>
      <c r="SKR349" s="35"/>
      <c r="SKS349" s="35"/>
      <c r="SKT349" s="35"/>
      <c r="SKU349" s="35"/>
      <c r="SKV349" s="35"/>
      <c r="SKW349" s="35"/>
      <c r="SKX349" s="35"/>
      <c r="SKY349" s="35"/>
      <c r="SKZ349" s="35"/>
      <c r="SLA349" s="35"/>
      <c r="SLB349" s="35"/>
      <c r="SLC349" s="35"/>
      <c r="SLD349" s="35"/>
      <c r="SLE349" s="35"/>
      <c r="SLF349" s="35"/>
      <c r="SLG349" s="35"/>
      <c r="SLH349" s="35"/>
      <c r="SLI349" s="35"/>
      <c r="SLJ349" s="35"/>
      <c r="SLK349" s="35"/>
      <c r="SLL349" s="35"/>
      <c r="SLM349" s="35"/>
      <c r="SLN349" s="35"/>
      <c r="SLO349" s="35"/>
      <c r="SLP349" s="35"/>
      <c r="SLQ349" s="35"/>
      <c r="SLR349" s="35"/>
      <c r="SLS349" s="35"/>
      <c r="SLT349" s="35"/>
      <c r="SLU349" s="35"/>
      <c r="SLV349" s="35"/>
      <c r="SLW349" s="35"/>
      <c r="SLX349" s="35"/>
      <c r="SLY349" s="35"/>
      <c r="SLZ349" s="35"/>
      <c r="SMA349" s="35"/>
      <c r="SMB349" s="35"/>
      <c r="SMC349" s="35"/>
      <c r="SMD349" s="35"/>
      <c r="SME349" s="35"/>
      <c r="SMF349" s="35"/>
      <c r="SMG349" s="35"/>
      <c r="SMH349" s="35"/>
      <c r="SMI349" s="35"/>
      <c r="SMJ349" s="35"/>
      <c r="SMK349" s="35"/>
      <c r="SML349" s="35"/>
      <c r="SMM349" s="35"/>
      <c r="SMN349" s="35"/>
      <c r="SMO349" s="35"/>
      <c r="SMP349" s="35"/>
      <c r="SMQ349" s="35"/>
      <c r="SMR349" s="35"/>
      <c r="SMS349" s="35"/>
      <c r="SMT349" s="35"/>
      <c r="SMU349" s="35"/>
      <c r="SMV349" s="35"/>
      <c r="SMW349" s="35"/>
      <c r="SMX349" s="35"/>
      <c r="SMY349" s="35"/>
      <c r="SMZ349" s="35"/>
      <c r="SNA349" s="35"/>
      <c r="SNB349" s="35"/>
      <c r="SNC349" s="35"/>
      <c r="SND349" s="35"/>
      <c r="SNE349" s="35"/>
      <c r="SNF349" s="35"/>
      <c r="SNG349" s="35"/>
      <c r="SNH349" s="35"/>
      <c r="SNI349" s="35"/>
      <c r="SNJ349" s="35"/>
      <c r="SNK349" s="35"/>
      <c r="SNL349" s="35"/>
      <c r="SNM349" s="35"/>
      <c r="SNN349" s="35"/>
      <c r="SNO349" s="35"/>
      <c r="SNP349" s="35"/>
      <c r="SNQ349" s="35"/>
      <c r="SNR349" s="35"/>
      <c r="SNS349" s="35"/>
      <c r="SNT349" s="35"/>
      <c r="SNU349" s="35"/>
      <c r="SNV349" s="35"/>
      <c r="SNW349" s="35"/>
      <c r="SNX349" s="35"/>
      <c r="SNY349" s="35"/>
      <c r="SNZ349" s="35"/>
      <c r="SOA349" s="35"/>
      <c r="SOB349" s="35"/>
      <c r="SOC349" s="35"/>
      <c r="SOD349" s="35"/>
      <c r="SOE349" s="35"/>
      <c r="SOF349" s="35"/>
      <c r="SOG349" s="35"/>
      <c r="SOH349" s="35"/>
      <c r="SOI349" s="35"/>
      <c r="SOJ349" s="35"/>
      <c r="SOK349" s="35"/>
      <c r="SOL349" s="35"/>
      <c r="SOM349" s="35"/>
      <c r="SON349" s="35"/>
      <c r="SOO349" s="35"/>
      <c r="SOP349" s="35"/>
      <c r="SOQ349" s="35"/>
      <c r="SOR349" s="35"/>
      <c r="SOS349" s="35"/>
      <c r="SOT349" s="35"/>
      <c r="SOU349" s="35"/>
      <c r="SOV349" s="35"/>
      <c r="SOW349" s="35"/>
      <c r="SOX349" s="35"/>
      <c r="SOY349" s="35"/>
      <c r="SOZ349" s="35"/>
      <c r="SPA349" s="35"/>
      <c r="SPB349" s="35"/>
      <c r="SPC349" s="35"/>
      <c r="SPD349" s="35"/>
      <c r="SPE349" s="35"/>
      <c r="SPF349" s="35"/>
      <c r="SPG349" s="35"/>
      <c r="SPH349" s="35"/>
      <c r="SPI349" s="35"/>
      <c r="SPJ349" s="35"/>
      <c r="SPK349" s="35"/>
      <c r="SPL349" s="35"/>
      <c r="SPM349" s="35"/>
      <c r="SPN349" s="35"/>
      <c r="SPO349" s="35"/>
      <c r="SPP349" s="35"/>
      <c r="SPQ349" s="35"/>
      <c r="SPR349" s="35"/>
      <c r="SPS349" s="35"/>
      <c r="SPT349" s="35"/>
      <c r="SPU349" s="35"/>
      <c r="SPV349" s="35"/>
      <c r="SPW349" s="35"/>
      <c r="SPX349" s="35"/>
      <c r="SPY349" s="35"/>
      <c r="SPZ349" s="35"/>
      <c r="SQA349" s="35"/>
      <c r="SQB349" s="35"/>
      <c r="SQC349" s="35"/>
      <c r="SQD349" s="35"/>
      <c r="SQE349" s="35"/>
      <c r="SQF349" s="35"/>
      <c r="SQG349" s="35"/>
      <c r="SQH349" s="35"/>
      <c r="SQI349" s="35"/>
      <c r="SQJ349" s="35"/>
      <c r="SQK349" s="35"/>
      <c r="SQL349" s="35"/>
      <c r="SQM349" s="35"/>
      <c r="SQN349" s="35"/>
      <c r="SQO349" s="35"/>
      <c r="SQP349" s="35"/>
      <c r="SQQ349" s="35"/>
      <c r="SQR349" s="35"/>
      <c r="SQS349" s="35"/>
      <c r="SQT349" s="35"/>
      <c r="SQU349" s="35"/>
      <c r="SQV349" s="35"/>
      <c r="SQW349" s="35"/>
      <c r="SQX349" s="35"/>
      <c r="SQY349" s="35"/>
      <c r="SQZ349" s="35"/>
      <c r="SRA349" s="35"/>
      <c r="SRB349" s="35"/>
      <c r="SRC349" s="35"/>
      <c r="SRD349" s="35"/>
      <c r="SRE349" s="35"/>
      <c r="SRF349" s="35"/>
      <c r="SRG349" s="35"/>
      <c r="SRH349" s="35"/>
      <c r="SRI349" s="35"/>
      <c r="SRJ349" s="35"/>
      <c r="SRK349" s="35"/>
      <c r="SRL349" s="35"/>
      <c r="SRM349" s="35"/>
      <c r="SRN349" s="35"/>
      <c r="SRO349" s="35"/>
      <c r="SRP349" s="35"/>
      <c r="SRQ349" s="35"/>
      <c r="SRR349" s="35"/>
      <c r="SRS349" s="35"/>
      <c r="SRT349" s="35"/>
      <c r="SRU349" s="35"/>
      <c r="SRV349" s="35"/>
      <c r="SRW349" s="35"/>
      <c r="SRX349" s="35"/>
      <c r="SRY349" s="35"/>
      <c r="SRZ349" s="35"/>
      <c r="SSA349" s="35"/>
      <c r="SSB349" s="35"/>
      <c r="SSC349" s="35"/>
      <c r="SSD349" s="35"/>
      <c r="SSE349" s="35"/>
      <c r="SSF349" s="35"/>
      <c r="SSG349" s="35"/>
      <c r="SSH349" s="35"/>
      <c r="SSI349" s="35"/>
      <c r="SSJ349" s="35"/>
      <c r="SSK349" s="35"/>
      <c r="SSL349" s="35"/>
      <c r="SSM349" s="35"/>
      <c r="SSN349" s="35"/>
      <c r="SSO349" s="35"/>
      <c r="SSP349" s="35"/>
      <c r="SSQ349" s="35"/>
      <c r="SSR349" s="35"/>
      <c r="SSS349" s="35"/>
      <c r="SST349" s="35"/>
      <c r="SSU349" s="35"/>
      <c r="SSV349" s="35"/>
      <c r="SSW349" s="35"/>
      <c r="SSX349" s="35"/>
      <c r="SSY349" s="35"/>
      <c r="SSZ349" s="35"/>
      <c r="STA349" s="35"/>
      <c r="STB349" s="35"/>
      <c r="STC349" s="35"/>
      <c r="STD349" s="35"/>
      <c r="STE349" s="35"/>
      <c r="STF349" s="35"/>
      <c r="STG349" s="35"/>
      <c r="STH349" s="35"/>
      <c r="STI349" s="35"/>
      <c r="STJ349" s="35"/>
      <c r="STK349" s="35"/>
      <c r="STL349" s="35"/>
      <c r="STM349" s="35"/>
      <c r="STN349" s="35"/>
      <c r="STO349" s="35"/>
      <c r="STP349" s="35"/>
      <c r="STQ349" s="35"/>
      <c r="STR349" s="35"/>
      <c r="STS349" s="35"/>
      <c r="STT349" s="35"/>
      <c r="STU349" s="35"/>
      <c r="STV349" s="35"/>
      <c r="STW349" s="35"/>
      <c r="STX349" s="35"/>
      <c r="STY349" s="35"/>
      <c r="STZ349" s="35"/>
      <c r="SUA349" s="35"/>
      <c r="SUB349" s="35"/>
      <c r="SUC349" s="35"/>
      <c r="SUD349" s="35"/>
      <c r="SUE349" s="35"/>
      <c r="SUF349" s="35"/>
      <c r="SUG349" s="35"/>
      <c r="SUH349" s="35"/>
      <c r="SUI349" s="35"/>
      <c r="SUJ349" s="35"/>
      <c r="SUK349" s="35"/>
      <c r="SUL349" s="35"/>
      <c r="SUM349" s="35"/>
      <c r="SUN349" s="35"/>
      <c r="SUO349" s="35"/>
      <c r="SUP349" s="35"/>
      <c r="SUQ349" s="35"/>
      <c r="SUR349" s="35"/>
      <c r="SUS349" s="35"/>
      <c r="SUT349" s="35"/>
      <c r="SUU349" s="35"/>
      <c r="SUV349" s="35"/>
      <c r="SUW349" s="35"/>
      <c r="SUX349" s="35"/>
      <c r="SUY349" s="35"/>
      <c r="SUZ349" s="35"/>
      <c r="SVA349" s="35"/>
      <c r="SVB349" s="35"/>
      <c r="SVC349" s="35"/>
      <c r="SVD349" s="35"/>
      <c r="SVE349" s="35"/>
      <c r="SVF349" s="35"/>
      <c r="SVG349" s="35"/>
      <c r="SVH349" s="35"/>
      <c r="SVI349" s="35"/>
      <c r="SVJ349" s="35"/>
      <c r="SVK349" s="35"/>
      <c r="SVL349" s="35"/>
      <c r="SVM349" s="35"/>
      <c r="SVN349" s="35"/>
      <c r="SVO349" s="35"/>
      <c r="SVP349" s="35"/>
      <c r="SVQ349" s="35"/>
      <c r="SVR349" s="35"/>
      <c r="SVS349" s="35"/>
      <c r="SVT349" s="35"/>
      <c r="SVU349" s="35"/>
      <c r="SVV349" s="35"/>
      <c r="SVW349" s="35"/>
      <c r="SVX349" s="35"/>
      <c r="SVY349" s="35"/>
      <c r="SVZ349" s="35"/>
      <c r="SWA349" s="35"/>
      <c r="SWB349" s="35"/>
      <c r="SWC349" s="35"/>
      <c r="SWD349" s="35"/>
      <c r="SWE349" s="35"/>
      <c r="SWF349" s="35"/>
      <c r="SWG349" s="35"/>
      <c r="SWH349" s="35"/>
      <c r="SWI349" s="35"/>
      <c r="SWJ349" s="35"/>
      <c r="SWK349" s="35"/>
      <c r="SWL349" s="35"/>
      <c r="SWM349" s="35"/>
      <c r="SWN349" s="35"/>
      <c r="SWO349" s="35"/>
      <c r="SWP349" s="35"/>
      <c r="SWQ349" s="35"/>
      <c r="SWR349" s="35"/>
      <c r="SWS349" s="35"/>
      <c r="SWT349" s="35"/>
      <c r="SWU349" s="35"/>
      <c r="SWV349" s="35"/>
      <c r="SWW349" s="35"/>
      <c r="SWX349" s="35"/>
      <c r="SWY349" s="35"/>
      <c r="SWZ349" s="35"/>
      <c r="SXA349" s="35"/>
      <c r="SXB349" s="35"/>
      <c r="SXC349" s="35"/>
      <c r="SXD349" s="35"/>
      <c r="SXE349" s="35"/>
      <c r="SXF349" s="35"/>
      <c r="SXG349" s="35"/>
      <c r="SXH349" s="35"/>
      <c r="SXI349" s="35"/>
      <c r="SXJ349" s="35"/>
      <c r="SXK349" s="35"/>
      <c r="SXL349" s="35"/>
      <c r="SXM349" s="35"/>
      <c r="SXN349" s="35"/>
      <c r="SXO349" s="35"/>
      <c r="SXP349" s="35"/>
      <c r="SXQ349" s="35"/>
      <c r="SXR349" s="35"/>
      <c r="SXS349" s="35"/>
      <c r="SXT349" s="35"/>
      <c r="SXU349" s="35"/>
      <c r="SXV349" s="35"/>
      <c r="SXW349" s="35"/>
      <c r="SXX349" s="35"/>
      <c r="SXY349" s="35"/>
      <c r="SXZ349" s="35"/>
      <c r="SYA349" s="35"/>
      <c r="SYB349" s="35"/>
      <c r="SYC349" s="35"/>
      <c r="SYD349" s="35"/>
      <c r="SYE349" s="35"/>
      <c r="SYF349" s="35"/>
      <c r="SYG349" s="35"/>
      <c r="SYH349" s="35"/>
      <c r="SYI349" s="35"/>
      <c r="SYJ349" s="35"/>
      <c r="SYK349" s="35"/>
      <c r="SYL349" s="35"/>
      <c r="SYM349" s="35"/>
      <c r="SYN349" s="35"/>
      <c r="SYO349" s="35"/>
      <c r="SYP349" s="35"/>
      <c r="SYQ349" s="35"/>
      <c r="SYR349" s="35"/>
      <c r="SYS349" s="35"/>
      <c r="SYT349" s="35"/>
      <c r="SYU349" s="35"/>
      <c r="SYV349" s="35"/>
      <c r="SYW349" s="35"/>
      <c r="SYX349" s="35"/>
      <c r="SYY349" s="35"/>
      <c r="SYZ349" s="35"/>
      <c r="SZA349" s="35"/>
      <c r="SZB349" s="35"/>
      <c r="SZC349" s="35"/>
      <c r="SZD349" s="35"/>
      <c r="SZE349" s="35"/>
      <c r="SZF349" s="35"/>
      <c r="SZG349" s="35"/>
      <c r="SZH349" s="35"/>
      <c r="SZI349" s="35"/>
      <c r="SZJ349" s="35"/>
      <c r="SZK349" s="35"/>
      <c r="SZL349" s="35"/>
      <c r="SZM349" s="35"/>
      <c r="SZN349" s="35"/>
      <c r="SZO349" s="35"/>
      <c r="SZP349" s="35"/>
      <c r="SZQ349" s="35"/>
      <c r="SZR349" s="35"/>
      <c r="SZS349" s="35"/>
      <c r="SZT349" s="35"/>
      <c r="SZU349" s="35"/>
      <c r="SZV349" s="35"/>
      <c r="SZW349" s="35"/>
      <c r="SZX349" s="35"/>
      <c r="SZY349" s="35"/>
      <c r="SZZ349" s="35"/>
      <c r="TAA349" s="35"/>
      <c r="TAB349" s="35"/>
      <c r="TAC349" s="35"/>
      <c r="TAD349" s="35"/>
      <c r="TAE349" s="35"/>
      <c r="TAF349" s="35"/>
      <c r="TAG349" s="35"/>
      <c r="TAH349" s="35"/>
      <c r="TAI349" s="35"/>
      <c r="TAJ349" s="35"/>
      <c r="TAK349" s="35"/>
      <c r="TAL349" s="35"/>
      <c r="TAM349" s="35"/>
      <c r="TAN349" s="35"/>
      <c r="TAO349" s="35"/>
      <c r="TAP349" s="35"/>
      <c r="TAQ349" s="35"/>
      <c r="TAR349" s="35"/>
      <c r="TAS349" s="35"/>
      <c r="TAT349" s="35"/>
      <c r="TAU349" s="35"/>
      <c r="TAV349" s="35"/>
      <c r="TAW349" s="35"/>
      <c r="TAX349" s="35"/>
      <c r="TAY349" s="35"/>
      <c r="TAZ349" s="35"/>
      <c r="TBA349" s="35"/>
      <c r="TBB349" s="35"/>
      <c r="TBC349" s="35"/>
      <c r="TBD349" s="35"/>
      <c r="TBE349" s="35"/>
      <c r="TBF349" s="35"/>
      <c r="TBG349" s="35"/>
      <c r="TBH349" s="35"/>
      <c r="TBI349" s="35"/>
      <c r="TBJ349" s="35"/>
      <c r="TBK349" s="35"/>
      <c r="TBL349" s="35"/>
      <c r="TBM349" s="35"/>
      <c r="TBN349" s="35"/>
      <c r="TBO349" s="35"/>
      <c r="TBP349" s="35"/>
      <c r="TBQ349" s="35"/>
      <c r="TBR349" s="35"/>
      <c r="TBS349" s="35"/>
      <c r="TBT349" s="35"/>
      <c r="TBU349" s="35"/>
      <c r="TBV349" s="35"/>
      <c r="TBW349" s="35"/>
      <c r="TBX349" s="35"/>
      <c r="TBY349" s="35"/>
      <c r="TBZ349" s="35"/>
      <c r="TCA349" s="35"/>
      <c r="TCB349" s="35"/>
      <c r="TCC349" s="35"/>
      <c r="TCD349" s="35"/>
      <c r="TCE349" s="35"/>
      <c r="TCF349" s="35"/>
      <c r="TCG349" s="35"/>
      <c r="TCH349" s="35"/>
      <c r="TCI349" s="35"/>
      <c r="TCJ349" s="35"/>
      <c r="TCK349" s="35"/>
      <c r="TCL349" s="35"/>
      <c r="TCM349" s="35"/>
      <c r="TCN349" s="35"/>
      <c r="TCO349" s="35"/>
      <c r="TCP349" s="35"/>
      <c r="TCQ349" s="35"/>
      <c r="TCR349" s="35"/>
      <c r="TCS349" s="35"/>
      <c r="TCT349" s="35"/>
      <c r="TCU349" s="35"/>
      <c r="TCV349" s="35"/>
      <c r="TCW349" s="35"/>
      <c r="TCX349" s="35"/>
      <c r="TCY349" s="35"/>
      <c r="TCZ349" s="35"/>
      <c r="TDA349" s="35"/>
      <c r="TDB349" s="35"/>
      <c r="TDC349" s="35"/>
      <c r="TDD349" s="35"/>
      <c r="TDE349" s="35"/>
      <c r="TDF349" s="35"/>
      <c r="TDG349" s="35"/>
      <c r="TDH349" s="35"/>
      <c r="TDI349" s="35"/>
      <c r="TDJ349" s="35"/>
      <c r="TDK349" s="35"/>
      <c r="TDL349" s="35"/>
      <c r="TDM349" s="35"/>
      <c r="TDN349" s="35"/>
      <c r="TDO349" s="35"/>
      <c r="TDP349" s="35"/>
      <c r="TDQ349" s="35"/>
      <c r="TDR349" s="35"/>
      <c r="TDS349" s="35"/>
      <c r="TDT349" s="35"/>
      <c r="TDU349" s="35"/>
      <c r="TDV349" s="35"/>
      <c r="TDW349" s="35"/>
      <c r="TDX349" s="35"/>
      <c r="TDY349" s="35"/>
      <c r="TDZ349" s="35"/>
      <c r="TEA349" s="35"/>
      <c r="TEB349" s="35"/>
      <c r="TEC349" s="35"/>
      <c r="TED349" s="35"/>
      <c r="TEE349" s="35"/>
      <c r="TEF349" s="35"/>
      <c r="TEG349" s="35"/>
      <c r="TEH349" s="35"/>
      <c r="TEI349" s="35"/>
      <c r="TEJ349" s="35"/>
      <c r="TEK349" s="35"/>
      <c r="TEL349" s="35"/>
      <c r="TEM349" s="35"/>
      <c r="TEN349" s="35"/>
      <c r="TEO349" s="35"/>
      <c r="TEP349" s="35"/>
      <c r="TEQ349" s="35"/>
      <c r="TER349" s="35"/>
      <c r="TES349" s="35"/>
      <c r="TET349" s="35"/>
      <c r="TEU349" s="35"/>
      <c r="TEV349" s="35"/>
      <c r="TEW349" s="35"/>
      <c r="TEX349" s="35"/>
      <c r="TEY349" s="35"/>
      <c r="TEZ349" s="35"/>
      <c r="TFA349" s="35"/>
      <c r="TFB349" s="35"/>
      <c r="TFC349" s="35"/>
      <c r="TFD349" s="35"/>
      <c r="TFE349" s="35"/>
      <c r="TFF349" s="35"/>
      <c r="TFG349" s="35"/>
      <c r="TFH349" s="35"/>
      <c r="TFI349" s="35"/>
      <c r="TFJ349" s="35"/>
      <c r="TFK349" s="35"/>
      <c r="TFL349" s="35"/>
      <c r="TFM349" s="35"/>
      <c r="TFN349" s="35"/>
      <c r="TFO349" s="35"/>
      <c r="TFP349" s="35"/>
      <c r="TFQ349" s="35"/>
      <c r="TFR349" s="35"/>
      <c r="TFS349" s="35"/>
      <c r="TFT349" s="35"/>
      <c r="TFU349" s="35"/>
      <c r="TFV349" s="35"/>
      <c r="TFW349" s="35"/>
      <c r="TFX349" s="35"/>
      <c r="TFY349" s="35"/>
      <c r="TFZ349" s="35"/>
      <c r="TGA349" s="35"/>
      <c r="TGB349" s="35"/>
      <c r="TGC349" s="35"/>
      <c r="TGD349" s="35"/>
      <c r="TGE349" s="35"/>
      <c r="TGF349" s="35"/>
      <c r="TGG349" s="35"/>
      <c r="TGH349" s="35"/>
      <c r="TGI349" s="35"/>
      <c r="TGJ349" s="35"/>
      <c r="TGK349" s="35"/>
      <c r="TGL349" s="35"/>
      <c r="TGM349" s="35"/>
      <c r="TGN349" s="35"/>
      <c r="TGO349" s="35"/>
      <c r="TGP349" s="35"/>
      <c r="TGQ349" s="35"/>
      <c r="TGR349" s="35"/>
      <c r="TGS349" s="35"/>
      <c r="TGT349" s="35"/>
      <c r="TGU349" s="35"/>
      <c r="TGV349" s="35"/>
      <c r="TGW349" s="35"/>
      <c r="TGX349" s="35"/>
      <c r="TGY349" s="35"/>
      <c r="TGZ349" s="35"/>
      <c r="THA349" s="35"/>
      <c r="THB349" s="35"/>
      <c r="THC349" s="35"/>
      <c r="THD349" s="35"/>
      <c r="THE349" s="35"/>
      <c r="THF349" s="35"/>
      <c r="THG349" s="35"/>
      <c r="THH349" s="35"/>
      <c r="THI349" s="35"/>
      <c r="THJ349" s="35"/>
      <c r="THK349" s="35"/>
      <c r="THL349" s="35"/>
      <c r="THM349" s="35"/>
      <c r="THN349" s="35"/>
      <c r="THO349" s="35"/>
      <c r="THP349" s="35"/>
      <c r="THQ349" s="35"/>
      <c r="THR349" s="35"/>
      <c r="THS349" s="35"/>
      <c r="THT349" s="35"/>
      <c r="THU349" s="35"/>
      <c r="THV349" s="35"/>
      <c r="THW349" s="35"/>
      <c r="THX349" s="35"/>
      <c r="THY349" s="35"/>
      <c r="THZ349" s="35"/>
      <c r="TIA349" s="35"/>
      <c r="TIB349" s="35"/>
      <c r="TIC349" s="35"/>
      <c r="TID349" s="35"/>
      <c r="TIE349" s="35"/>
      <c r="TIF349" s="35"/>
      <c r="TIG349" s="35"/>
      <c r="TIH349" s="35"/>
      <c r="TII349" s="35"/>
      <c r="TIJ349" s="35"/>
      <c r="TIK349" s="35"/>
      <c r="TIL349" s="35"/>
      <c r="TIM349" s="35"/>
      <c r="TIN349" s="35"/>
      <c r="TIO349" s="35"/>
      <c r="TIP349" s="35"/>
      <c r="TIQ349" s="35"/>
      <c r="TIR349" s="35"/>
      <c r="TIS349" s="35"/>
      <c r="TIT349" s="35"/>
      <c r="TIU349" s="35"/>
      <c r="TIV349" s="35"/>
      <c r="TIW349" s="35"/>
      <c r="TIX349" s="35"/>
      <c r="TIY349" s="35"/>
      <c r="TIZ349" s="35"/>
      <c r="TJA349" s="35"/>
      <c r="TJB349" s="35"/>
      <c r="TJC349" s="35"/>
      <c r="TJD349" s="35"/>
      <c r="TJE349" s="35"/>
      <c r="TJF349" s="35"/>
      <c r="TJG349" s="35"/>
      <c r="TJH349" s="35"/>
      <c r="TJI349" s="35"/>
      <c r="TJJ349" s="35"/>
      <c r="TJK349" s="35"/>
      <c r="TJL349" s="35"/>
      <c r="TJM349" s="35"/>
      <c r="TJN349" s="35"/>
      <c r="TJO349" s="35"/>
      <c r="TJP349" s="35"/>
      <c r="TJQ349" s="35"/>
      <c r="TJR349" s="35"/>
      <c r="TJS349" s="35"/>
      <c r="TJT349" s="35"/>
      <c r="TJU349" s="35"/>
      <c r="TJV349" s="35"/>
      <c r="TJW349" s="35"/>
      <c r="TJX349" s="35"/>
      <c r="TJY349" s="35"/>
      <c r="TJZ349" s="35"/>
      <c r="TKA349" s="35"/>
      <c r="TKB349" s="35"/>
      <c r="TKC349" s="35"/>
      <c r="TKD349" s="35"/>
      <c r="TKE349" s="35"/>
      <c r="TKF349" s="35"/>
      <c r="TKG349" s="35"/>
      <c r="TKH349" s="35"/>
      <c r="TKI349" s="35"/>
      <c r="TKJ349" s="35"/>
      <c r="TKK349" s="35"/>
      <c r="TKL349" s="35"/>
      <c r="TKM349" s="35"/>
      <c r="TKN349" s="35"/>
      <c r="TKO349" s="35"/>
      <c r="TKP349" s="35"/>
      <c r="TKQ349" s="35"/>
      <c r="TKR349" s="35"/>
      <c r="TKS349" s="35"/>
      <c r="TKT349" s="35"/>
      <c r="TKU349" s="35"/>
      <c r="TKV349" s="35"/>
      <c r="TKW349" s="35"/>
      <c r="TKX349" s="35"/>
      <c r="TKY349" s="35"/>
      <c r="TKZ349" s="35"/>
      <c r="TLA349" s="35"/>
      <c r="TLB349" s="35"/>
      <c r="TLC349" s="35"/>
      <c r="TLD349" s="35"/>
      <c r="TLE349" s="35"/>
      <c r="TLF349" s="35"/>
      <c r="TLG349" s="35"/>
      <c r="TLH349" s="35"/>
      <c r="TLI349" s="35"/>
      <c r="TLJ349" s="35"/>
      <c r="TLK349" s="35"/>
      <c r="TLL349" s="35"/>
      <c r="TLM349" s="35"/>
      <c r="TLN349" s="35"/>
      <c r="TLO349" s="35"/>
      <c r="TLP349" s="35"/>
      <c r="TLQ349" s="35"/>
      <c r="TLR349" s="35"/>
      <c r="TLS349" s="35"/>
      <c r="TLT349" s="35"/>
      <c r="TLU349" s="35"/>
      <c r="TLV349" s="35"/>
      <c r="TLW349" s="35"/>
      <c r="TLX349" s="35"/>
      <c r="TLY349" s="35"/>
      <c r="TLZ349" s="35"/>
      <c r="TMA349" s="35"/>
      <c r="TMB349" s="35"/>
      <c r="TMC349" s="35"/>
      <c r="TMD349" s="35"/>
      <c r="TME349" s="35"/>
      <c r="TMF349" s="35"/>
      <c r="TMG349" s="35"/>
      <c r="TMH349" s="35"/>
      <c r="TMI349" s="35"/>
      <c r="TMJ349" s="35"/>
      <c r="TMK349" s="35"/>
      <c r="TML349" s="35"/>
      <c r="TMM349" s="35"/>
      <c r="TMN349" s="35"/>
      <c r="TMO349" s="35"/>
      <c r="TMP349" s="35"/>
      <c r="TMQ349" s="35"/>
      <c r="TMR349" s="35"/>
      <c r="TMS349" s="35"/>
      <c r="TMT349" s="35"/>
      <c r="TMU349" s="35"/>
      <c r="TMV349" s="35"/>
      <c r="TMW349" s="35"/>
      <c r="TMX349" s="35"/>
      <c r="TMY349" s="35"/>
      <c r="TMZ349" s="35"/>
      <c r="TNA349" s="35"/>
      <c r="TNB349" s="35"/>
      <c r="TNC349" s="35"/>
      <c r="TND349" s="35"/>
      <c r="TNE349" s="35"/>
      <c r="TNF349" s="35"/>
      <c r="TNG349" s="35"/>
      <c r="TNH349" s="35"/>
      <c r="TNI349" s="35"/>
      <c r="TNJ349" s="35"/>
      <c r="TNK349" s="35"/>
      <c r="TNL349" s="35"/>
      <c r="TNM349" s="35"/>
      <c r="TNN349" s="35"/>
      <c r="TNO349" s="35"/>
      <c r="TNP349" s="35"/>
      <c r="TNQ349" s="35"/>
      <c r="TNR349" s="35"/>
      <c r="TNS349" s="35"/>
      <c r="TNT349" s="35"/>
      <c r="TNU349" s="35"/>
      <c r="TNV349" s="35"/>
      <c r="TNW349" s="35"/>
      <c r="TNX349" s="35"/>
      <c r="TNY349" s="35"/>
      <c r="TNZ349" s="35"/>
      <c r="TOA349" s="35"/>
      <c r="TOB349" s="35"/>
      <c r="TOC349" s="35"/>
      <c r="TOD349" s="35"/>
      <c r="TOE349" s="35"/>
      <c r="TOF349" s="35"/>
      <c r="TOG349" s="35"/>
      <c r="TOH349" s="35"/>
      <c r="TOI349" s="35"/>
      <c r="TOJ349" s="35"/>
      <c r="TOK349" s="35"/>
      <c r="TOL349" s="35"/>
      <c r="TOM349" s="35"/>
      <c r="TON349" s="35"/>
      <c r="TOO349" s="35"/>
      <c r="TOP349" s="35"/>
      <c r="TOQ349" s="35"/>
      <c r="TOR349" s="35"/>
      <c r="TOS349" s="35"/>
      <c r="TOT349" s="35"/>
      <c r="TOU349" s="35"/>
      <c r="TOV349" s="35"/>
      <c r="TOW349" s="35"/>
      <c r="TOX349" s="35"/>
      <c r="TOY349" s="35"/>
      <c r="TOZ349" s="35"/>
      <c r="TPA349" s="35"/>
      <c r="TPB349" s="35"/>
      <c r="TPC349" s="35"/>
      <c r="TPD349" s="35"/>
      <c r="TPE349" s="35"/>
      <c r="TPF349" s="35"/>
      <c r="TPG349" s="35"/>
      <c r="TPH349" s="35"/>
      <c r="TPI349" s="35"/>
      <c r="TPJ349" s="35"/>
      <c r="TPK349" s="35"/>
      <c r="TPL349" s="35"/>
      <c r="TPM349" s="35"/>
      <c r="TPN349" s="35"/>
      <c r="TPO349" s="35"/>
      <c r="TPP349" s="35"/>
      <c r="TPQ349" s="35"/>
      <c r="TPR349" s="35"/>
      <c r="TPS349" s="35"/>
      <c r="TPT349" s="35"/>
      <c r="TPU349" s="35"/>
      <c r="TPV349" s="35"/>
      <c r="TPW349" s="35"/>
      <c r="TPX349" s="35"/>
      <c r="TPY349" s="35"/>
      <c r="TPZ349" s="35"/>
      <c r="TQA349" s="35"/>
      <c r="TQB349" s="35"/>
      <c r="TQC349" s="35"/>
      <c r="TQD349" s="35"/>
      <c r="TQE349" s="35"/>
      <c r="TQF349" s="35"/>
      <c r="TQG349" s="35"/>
      <c r="TQH349" s="35"/>
      <c r="TQI349" s="35"/>
      <c r="TQJ349" s="35"/>
      <c r="TQK349" s="35"/>
      <c r="TQL349" s="35"/>
      <c r="TQM349" s="35"/>
      <c r="TQN349" s="35"/>
      <c r="TQO349" s="35"/>
      <c r="TQP349" s="35"/>
      <c r="TQQ349" s="35"/>
      <c r="TQR349" s="35"/>
      <c r="TQS349" s="35"/>
      <c r="TQT349" s="35"/>
      <c r="TQU349" s="35"/>
      <c r="TQV349" s="35"/>
      <c r="TQW349" s="35"/>
      <c r="TQX349" s="35"/>
      <c r="TQY349" s="35"/>
      <c r="TQZ349" s="35"/>
      <c r="TRA349" s="35"/>
      <c r="TRB349" s="35"/>
      <c r="TRC349" s="35"/>
      <c r="TRD349" s="35"/>
      <c r="TRE349" s="35"/>
      <c r="TRF349" s="35"/>
      <c r="TRG349" s="35"/>
      <c r="TRH349" s="35"/>
      <c r="TRI349" s="35"/>
      <c r="TRJ349" s="35"/>
      <c r="TRK349" s="35"/>
      <c r="TRL349" s="35"/>
      <c r="TRM349" s="35"/>
      <c r="TRN349" s="35"/>
      <c r="TRO349" s="35"/>
      <c r="TRP349" s="35"/>
      <c r="TRQ349" s="35"/>
      <c r="TRR349" s="35"/>
      <c r="TRS349" s="35"/>
      <c r="TRT349" s="35"/>
      <c r="TRU349" s="35"/>
      <c r="TRV349" s="35"/>
      <c r="TRW349" s="35"/>
      <c r="TRX349" s="35"/>
      <c r="TRY349" s="35"/>
      <c r="TRZ349" s="35"/>
      <c r="TSA349" s="35"/>
      <c r="TSB349" s="35"/>
      <c r="TSC349" s="35"/>
      <c r="TSD349" s="35"/>
      <c r="TSE349" s="35"/>
      <c r="TSF349" s="35"/>
      <c r="TSG349" s="35"/>
      <c r="TSH349" s="35"/>
      <c r="TSI349" s="35"/>
      <c r="TSJ349" s="35"/>
      <c r="TSK349" s="35"/>
      <c r="TSL349" s="35"/>
      <c r="TSM349" s="35"/>
      <c r="TSN349" s="35"/>
      <c r="TSO349" s="35"/>
      <c r="TSP349" s="35"/>
      <c r="TSQ349" s="35"/>
      <c r="TSR349" s="35"/>
      <c r="TSS349" s="35"/>
      <c r="TST349" s="35"/>
      <c r="TSU349" s="35"/>
      <c r="TSV349" s="35"/>
      <c r="TSW349" s="35"/>
      <c r="TSX349" s="35"/>
      <c r="TSY349" s="35"/>
      <c r="TSZ349" s="35"/>
      <c r="TTA349" s="35"/>
      <c r="TTB349" s="35"/>
      <c r="TTC349" s="35"/>
      <c r="TTD349" s="35"/>
      <c r="TTE349" s="35"/>
      <c r="TTF349" s="35"/>
      <c r="TTG349" s="35"/>
      <c r="TTH349" s="35"/>
      <c r="TTI349" s="35"/>
      <c r="TTJ349" s="35"/>
      <c r="TTK349" s="35"/>
      <c r="TTL349" s="35"/>
      <c r="TTM349" s="35"/>
      <c r="TTN349" s="35"/>
      <c r="TTO349" s="35"/>
      <c r="TTP349" s="35"/>
      <c r="TTQ349" s="35"/>
      <c r="TTR349" s="35"/>
      <c r="TTS349" s="35"/>
      <c r="TTT349" s="35"/>
      <c r="TTU349" s="35"/>
      <c r="TTV349" s="35"/>
      <c r="TTW349" s="35"/>
      <c r="TTX349" s="35"/>
      <c r="TTY349" s="35"/>
      <c r="TTZ349" s="35"/>
      <c r="TUA349" s="35"/>
      <c r="TUB349" s="35"/>
      <c r="TUC349" s="35"/>
      <c r="TUD349" s="35"/>
      <c r="TUE349" s="35"/>
      <c r="TUF349" s="35"/>
      <c r="TUG349" s="35"/>
      <c r="TUH349" s="35"/>
      <c r="TUI349" s="35"/>
      <c r="TUJ349" s="35"/>
      <c r="TUK349" s="35"/>
      <c r="TUL349" s="35"/>
      <c r="TUM349" s="35"/>
      <c r="TUN349" s="35"/>
      <c r="TUO349" s="35"/>
      <c r="TUP349" s="35"/>
      <c r="TUQ349" s="35"/>
      <c r="TUR349" s="35"/>
      <c r="TUS349" s="35"/>
      <c r="TUT349" s="35"/>
      <c r="TUU349" s="35"/>
      <c r="TUV349" s="35"/>
      <c r="TUW349" s="35"/>
      <c r="TUX349" s="35"/>
      <c r="TUY349" s="35"/>
      <c r="TUZ349" s="35"/>
      <c r="TVA349" s="35"/>
      <c r="TVB349" s="35"/>
      <c r="TVC349" s="35"/>
      <c r="TVD349" s="35"/>
      <c r="TVE349" s="35"/>
      <c r="TVF349" s="35"/>
      <c r="TVG349" s="35"/>
      <c r="TVH349" s="35"/>
      <c r="TVI349" s="35"/>
      <c r="TVJ349" s="35"/>
      <c r="TVK349" s="35"/>
      <c r="TVL349" s="35"/>
      <c r="TVM349" s="35"/>
      <c r="TVN349" s="35"/>
      <c r="TVO349" s="35"/>
      <c r="TVP349" s="35"/>
      <c r="TVQ349" s="35"/>
      <c r="TVR349" s="35"/>
      <c r="TVS349" s="35"/>
      <c r="TVT349" s="35"/>
      <c r="TVU349" s="35"/>
      <c r="TVV349" s="35"/>
      <c r="TVW349" s="35"/>
      <c r="TVX349" s="35"/>
      <c r="TVY349" s="35"/>
      <c r="TVZ349" s="35"/>
      <c r="TWA349" s="35"/>
      <c r="TWB349" s="35"/>
      <c r="TWC349" s="35"/>
      <c r="TWD349" s="35"/>
      <c r="TWE349" s="35"/>
      <c r="TWF349" s="35"/>
      <c r="TWG349" s="35"/>
      <c r="TWH349" s="35"/>
      <c r="TWI349" s="35"/>
      <c r="TWJ349" s="35"/>
      <c r="TWK349" s="35"/>
      <c r="TWL349" s="35"/>
      <c r="TWM349" s="35"/>
      <c r="TWN349" s="35"/>
      <c r="TWO349" s="35"/>
      <c r="TWP349" s="35"/>
      <c r="TWQ349" s="35"/>
      <c r="TWR349" s="35"/>
      <c r="TWS349" s="35"/>
      <c r="TWT349" s="35"/>
      <c r="TWU349" s="35"/>
      <c r="TWV349" s="35"/>
      <c r="TWW349" s="35"/>
      <c r="TWX349" s="35"/>
      <c r="TWY349" s="35"/>
      <c r="TWZ349" s="35"/>
      <c r="TXA349" s="35"/>
      <c r="TXB349" s="35"/>
      <c r="TXC349" s="35"/>
      <c r="TXD349" s="35"/>
      <c r="TXE349" s="35"/>
      <c r="TXF349" s="35"/>
      <c r="TXG349" s="35"/>
      <c r="TXH349" s="35"/>
      <c r="TXI349" s="35"/>
      <c r="TXJ349" s="35"/>
      <c r="TXK349" s="35"/>
      <c r="TXL349" s="35"/>
      <c r="TXM349" s="35"/>
      <c r="TXN349" s="35"/>
      <c r="TXO349" s="35"/>
      <c r="TXP349" s="35"/>
      <c r="TXQ349" s="35"/>
      <c r="TXR349" s="35"/>
      <c r="TXS349" s="35"/>
      <c r="TXT349" s="35"/>
      <c r="TXU349" s="35"/>
      <c r="TXV349" s="35"/>
      <c r="TXW349" s="35"/>
      <c r="TXX349" s="35"/>
      <c r="TXY349" s="35"/>
      <c r="TXZ349" s="35"/>
      <c r="TYA349" s="35"/>
      <c r="TYB349" s="35"/>
      <c r="TYC349" s="35"/>
      <c r="TYD349" s="35"/>
      <c r="TYE349" s="35"/>
      <c r="TYF349" s="35"/>
      <c r="TYG349" s="35"/>
      <c r="TYH349" s="35"/>
      <c r="TYI349" s="35"/>
      <c r="TYJ349" s="35"/>
      <c r="TYK349" s="35"/>
      <c r="TYL349" s="35"/>
      <c r="TYM349" s="35"/>
      <c r="TYN349" s="35"/>
      <c r="TYO349" s="35"/>
      <c r="TYP349" s="35"/>
      <c r="TYQ349" s="35"/>
      <c r="TYR349" s="35"/>
      <c r="TYS349" s="35"/>
      <c r="TYT349" s="35"/>
      <c r="TYU349" s="35"/>
      <c r="TYV349" s="35"/>
      <c r="TYW349" s="35"/>
      <c r="TYX349" s="35"/>
      <c r="TYY349" s="35"/>
      <c r="TYZ349" s="35"/>
      <c r="TZA349" s="35"/>
      <c r="TZB349" s="35"/>
      <c r="TZC349" s="35"/>
      <c r="TZD349" s="35"/>
      <c r="TZE349" s="35"/>
      <c r="TZF349" s="35"/>
      <c r="TZG349" s="35"/>
      <c r="TZH349" s="35"/>
      <c r="TZI349" s="35"/>
      <c r="TZJ349" s="35"/>
      <c r="TZK349" s="35"/>
      <c r="TZL349" s="35"/>
      <c r="TZM349" s="35"/>
      <c r="TZN349" s="35"/>
      <c r="TZO349" s="35"/>
      <c r="TZP349" s="35"/>
      <c r="TZQ349" s="35"/>
      <c r="TZR349" s="35"/>
      <c r="TZS349" s="35"/>
      <c r="TZT349" s="35"/>
      <c r="TZU349" s="35"/>
      <c r="TZV349" s="35"/>
      <c r="TZW349" s="35"/>
      <c r="TZX349" s="35"/>
      <c r="TZY349" s="35"/>
      <c r="TZZ349" s="35"/>
      <c r="UAA349" s="35"/>
      <c r="UAB349" s="35"/>
      <c r="UAC349" s="35"/>
      <c r="UAD349" s="35"/>
      <c r="UAE349" s="35"/>
      <c r="UAF349" s="35"/>
      <c r="UAG349" s="35"/>
      <c r="UAH349" s="35"/>
      <c r="UAI349" s="35"/>
      <c r="UAJ349" s="35"/>
      <c r="UAK349" s="35"/>
      <c r="UAL349" s="35"/>
      <c r="UAM349" s="35"/>
      <c r="UAN349" s="35"/>
      <c r="UAO349" s="35"/>
      <c r="UAP349" s="35"/>
      <c r="UAQ349" s="35"/>
      <c r="UAR349" s="35"/>
      <c r="UAS349" s="35"/>
      <c r="UAT349" s="35"/>
      <c r="UAU349" s="35"/>
      <c r="UAV349" s="35"/>
      <c r="UAW349" s="35"/>
      <c r="UAX349" s="35"/>
      <c r="UAY349" s="35"/>
      <c r="UAZ349" s="35"/>
      <c r="UBA349" s="35"/>
      <c r="UBB349" s="35"/>
      <c r="UBC349" s="35"/>
      <c r="UBD349" s="35"/>
      <c r="UBE349" s="35"/>
      <c r="UBF349" s="35"/>
      <c r="UBG349" s="35"/>
      <c r="UBH349" s="35"/>
      <c r="UBI349" s="35"/>
      <c r="UBJ349" s="35"/>
      <c r="UBK349" s="35"/>
      <c r="UBL349" s="35"/>
      <c r="UBM349" s="35"/>
      <c r="UBN349" s="35"/>
      <c r="UBO349" s="35"/>
      <c r="UBP349" s="35"/>
      <c r="UBQ349" s="35"/>
      <c r="UBR349" s="35"/>
      <c r="UBS349" s="35"/>
      <c r="UBT349" s="35"/>
      <c r="UBU349" s="35"/>
      <c r="UBV349" s="35"/>
      <c r="UBW349" s="35"/>
      <c r="UBX349" s="35"/>
      <c r="UBY349" s="35"/>
      <c r="UBZ349" s="35"/>
      <c r="UCA349" s="35"/>
      <c r="UCB349" s="35"/>
      <c r="UCC349" s="35"/>
      <c r="UCD349" s="35"/>
      <c r="UCE349" s="35"/>
      <c r="UCF349" s="35"/>
      <c r="UCG349" s="35"/>
      <c r="UCH349" s="35"/>
      <c r="UCI349" s="35"/>
      <c r="UCJ349" s="35"/>
      <c r="UCK349" s="35"/>
      <c r="UCL349" s="35"/>
      <c r="UCM349" s="35"/>
      <c r="UCN349" s="35"/>
      <c r="UCO349" s="35"/>
      <c r="UCP349" s="35"/>
      <c r="UCQ349" s="35"/>
      <c r="UCR349" s="35"/>
      <c r="UCS349" s="35"/>
      <c r="UCT349" s="35"/>
      <c r="UCU349" s="35"/>
      <c r="UCV349" s="35"/>
      <c r="UCW349" s="35"/>
      <c r="UCX349" s="35"/>
      <c r="UCY349" s="35"/>
      <c r="UCZ349" s="35"/>
      <c r="UDA349" s="35"/>
      <c r="UDB349" s="35"/>
      <c r="UDC349" s="35"/>
      <c r="UDD349" s="35"/>
      <c r="UDE349" s="35"/>
      <c r="UDF349" s="35"/>
      <c r="UDG349" s="35"/>
      <c r="UDH349" s="35"/>
      <c r="UDI349" s="35"/>
      <c r="UDJ349" s="35"/>
      <c r="UDK349" s="35"/>
      <c r="UDL349" s="35"/>
      <c r="UDM349" s="35"/>
      <c r="UDN349" s="35"/>
      <c r="UDO349" s="35"/>
      <c r="UDP349" s="35"/>
      <c r="UDQ349" s="35"/>
      <c r="UDR349" s="35"/>
      <c r="UDS349" s="35"/>
      <c r="UDT349" s="35"/>
      <c r="UDU349" s="35"/>
      <c r="UDV349" s="35"/>
      <c r="UDW349" s="35"/>
      <c r="UDX349" s="35"/>
      <c r="UDY349" s="35"/>
      <c r="UDZ349" s="35"/>
      <c r="UEA349" s="35"/>
      <c r="UEB349" s="35"/>
      <c r="UEC349" s="35"/>
      <c r="UED349" s="35"/>
      <c r="UEE349" s="35"/>
      <c r="UEF349" s="35"/>
      <c r="UEG349" s="35"/>
      <c r="UEH349" s="35"/>
      <c r="UEI349" s="35"/>
      <c r="UEJ349" s="35"/>
      <c r="UEK349" s="35"/>
      <c r="UEL349" s="35"/>
      <c r="UEM349" s="35"/>
      <c r="UEN349" s="35"/>
      <c r="UEO349" s="35"/>
      <c r="UEP349" s="35"/>
      <c r="UEQ349" s="35"/>
      <c r="UER349" s="35"/>
      <c r="UES349" s="35"/>
      <c r="UET349" s="35"/>
      <c r="UEU349" s="35"/>
      <c r="UEV349" s="35"/>
      <c r="UEW349" s="35"/>
      <c r="UEX349" s="35"/>
      <c r="UEY349" s="35"/>
      <c r="UEZ349" s="35"/>
      <c r="UFA349" s="35"/>
      <c r="UFB349" s="35"/>
      <c r="UFC349" s="35"/>
      <c r="UFD349" s="35"/>
      <c r="UFE349" s="35"/>
      <c r="UFF349" s="35"/>
      <c r="UFG349" s="35"/>
      <c r="UFH349" s="35"/>
      <c r="UFI349" s="35"/>
      <c r="UFJ349" s="35"/>
      <c r="UFK349" s="35"/>
      <c r="UFL349" s="35"/>
      <c r="UFM349" s="35"/>
      <c r="UFN349" s="35"/>
      <c r="UFO349" s="35"/>
      <c r="UFP349" s="35"/>
      <c r="UFQ349" s="35"/>
      <c r="UFR349" s="35"/>
      <c r="UFS349" s="35"/>
      <c r="UFT349" s="35"/>
      <c r="UFU349" s="35"/>
      <c r="UFV349" s="35"/>
      <c r="UFW349" s="35"/>
      <c r="UFX349" s="35"/>
      <c r="UFY349" s="35"/>
      <c r="UFZ349" s="35"/>
      <c r="UGA349" s="35"/>
      <c r="UGB349" s="35"/>
      <c r="UGC349" s="35"/>
      <c r="UGD349" s="35"/>
      <c r="UGE349" s="35"/>
      <c r="UGF349" s="35"/>
      <c r="UGG349" s="35"/>
      <c r="UGH349" s="35"/>
      <c r="UGI349" s="35"/>
      <c r="UGJ349" s="35"/>
      <c r="UGK349" s="35"/>
      <c r="UGL349" s="35"/>
      <c r="UGM349" s="35"/>
      <c r="UGN349" s="35"/>
      <c r="UGO349" s="35"/>
      <c r="UGP349" s="35"/>
      <c r="UGQ349" s="35"/>
      <c r="UGR349" s="35"/>
      <c r="UGS349" s="35"/>
      <c r="UGT349" s="35"/>
      <c r="UGU349" s="35"/>
      <c r="UGV349" s="35"/>
      <c r="UGW349" s="35"/>
      <c r="UGX349" s="35"/>
      <c r="UGY349" s="35"/>
      <c r="UGZ349" s="35"/>
      <c r="UHA349" s="35"/>
      <c r="UHB349" s="35"/>
      <c r="UHC349" s="35"/>
      <c r="UHD349" s="35"/>
      <c r="UHE349" s="35"/>
      <c r="UHF349" s="35"/>
      <c r="UHG349" s="35"/>
      <c r="UHH349" s="35"/>
      <c r="UHI349" s="35"/>
      <c r="UHJ349" s="35"/>
      <c r="UHK349" s="35"/>
      <c r="UHL349" s="35"/>
      <c r="UHM349" s="35"/>
      <c r="UHN349" s="35"/>
      <c r="UHO349" s="35"/>
      <c r="UHP349" s="35"/>
      <c r="UHQ349" s="35"/>
      <c r="UHR349" s="35"/>
      <c r="UHS349" s="35"/>
      <c r="UHT349" s="35"/>
      <c r="UHU349" s="35"/>
      <c r="UHV349" s="35"/>
      <c r="UHW349" s="35"/>
      <c r="UHX349" s="35"/>
      <c r="UHY349" s="35"/>
      <c r="UHZ349" s="35"/>
      <c r="UIA349" s="35"/>
      <c r="UIB349" s="35"/>
      <c r="UIC349" s="35"/>
      <c r="UID349" s="35"/>
      <c r="UIE349" s="35"/>
      <c r="UIF349" s="35"/>
      <c r="UIG349" s="35"/>
      <c r="UIH349" s="35"/>
      <c r="UII349" s="35"/>
      <c r="UIJ349" s="35"/>
      <c r="UIK349" s="35"/>
      <c r="UIL349" s="35"/>
      <c r="UIM349" s="35"/>
      <c r="UIN349" s="35"/>
      <c r="UIO349" s="35"/>
      <c r="UIP349" s="35"/>
      <c r="UIQ349" s="35"/>
      <c r="UIR349" s="35"/>
      <c r="UIS349" s="35"/>
      <c r="UIT349" s="35"/>
      <c r="UIU349" s="35"/>
      <c r="UIV349" s="35"/>
      <c r="UIW349" s="35"/>
      <c r="UIX349" s="35"/>
      <c r="UIY349" s="35"/>
      <c r="UIZ349" s="35"/>
      <c r="UJA349" s="35"/>
      <c r="UJB349" s="35"/>
      <c r="UJC349" s="35"/>
      <c r="UJD349" s="35"/>
      <c r="UJE349" s="35"/>
      <c r="UJF349" s="35"/>
      <c r="UJG349" s="35"/>
      <c r="UJH349" s="35"/>
      <c r="UJI349" s="35"/>
      <c r="UJJ349" s="35"/>
      <c r="UJK349" s="35"/>
      <c r="UJL349" s="35"/>
      <c r="UJM349" s="35"/>
      <c r="UJN349" s="35"/>
      <c r="UJO349" s="35"/>
      <c r="UJP349" s="35"/>
      <c r="UJQ349" s="35"/>
      <c r="UJR349" s="35"/>
      <c r="UJS349" s="35"/>
      <c r="UJT349" s="35"/>
      <c r="UJU349" s="35"/>
      <c r="UJV349" s="35"/>
      <c r="UJW349" s="35"/>
      <c r="UJX349" s="35"/>
      <c r="UJY349" s="35"/>
      <c r="UJZ349" s="35"/>
      <c r="UKA349" s="35"/>
      <c r="UKB349" s="35"/>
      <c r="UKC349" s="35"/>
      <c r="UKD349" s="35"/>
      <c r="UKE349" s="35"/>
      <c r="UKF349" s="35"/>
      <c r="UKG349" s="35"/>
      <c r="UKH349" s="35"/>
      <c r="UKI349" s="35"/>
      <c r="UKJ349" s="35"/>
      <c r="UKK349" s="35"/>
      <c r="UKL349" s="35"/>
      <c r="UKM349" s="35"/>
      <c r="UKN349" s="35"/>
      <c r="UKO349" s="35"/>
      <c r="UKP349" s="35"/>
      <c r="UKQ349" s="35"/>
      <c r="UKR349" s="35"/>
      <c r="UKS349" s="35"/>
      <c r="UKT349" s="35"/>
      <c r="UKU349" s="35"/>
      <c r="UKV349" s="35"/>
      <c r="UKW349" s="35"/>
      <c r="UKX349" s="35"/>
      <c r="UKY349" s="35"/>
      <c r="UKZ349" s="35"/>
      <c r="ULA349" s="35"/>
      <c r="ULB349" s="35"/>
      <c r="ULC349" s="35"/>
      <c r="ULD349" s="35"/>
      <c r="ULE349" s="35"/>
      <c r="ULF349" s="35"/>
      <c r="ULG349" s="35"/>
      <c r="ULH349" s="35"/>
      <c r="ULI349" s="35"/>
      <c r="ULJ349" s="35"/>
      <c r="ULK349" s="35"/>
      <c r="ULL349" s="35"/>
      <c r="ULM349" s="35"/>
      <c r="ULN349" s="35"/>
      <c r="ULO349" s="35"/>
      <c r="ULP349" s="35"/>
      <c r="ULQ349" s="35"/>
      <c r="ULR349" s="35"/>
      <c r="ULS349" s="35"/>
      <c r="ULT349" s="35"/>
      <c r="ULU349" s="35"/>
      <c r="ULV349" s="35"/>
      <c r="ULW349" s="35"/>
      <c r="ULX349" s="35"/>
      <c r="ULY349" s="35"/>
      <c r="ULZ349" s="35"/>
      <c r="UMA349" s="35"/>
      <c r="UMB349" s="35"/>
      <c r="UMC349" s="35"/>
      <c r="UMD349" s="35"/>
      <c r="UME349" s="35"/>
      <c r="UMF349" s="35"/>
      <c r="UMG349" s="35"/>
      <c r="UMH349" s="35"/>
      <c r="UMI349" s="35"/>
      <c r="UMJ349" s="35"/>
      <c r="UMK349" s="35"/>
      <c r="UML349" s="35"/>
      <c r="UMM349" s="35"/>
      <c r="UMN349" s="35"/>
      <c r="UMO349" s="35"/>
      <c r="UMP349" s="35"/>
      <c r="UMQ349" s="35"/>
      <c r="UMR349" s="35"/>
      <c r="UMS349" s="35"/>
      <c r="UMT349" s="35"/>
      <c r="UMU349" s="35"/>
      <c r="UMV349" s="35"/>
      <c r="UMW349" s="35"/>
      <c r="UMX349" s="35"/>
      <c r="UMY349" s="35"/>
      <c r="UMZ349" s="35"/>
      <c r="UNA349" s="35"/>
      <c r="UNB349" s="35"/>
      <c r="UNC349" s="35"/>
      <c r="UND349" s="35"/>
      <c r="UNE349" s="35"/>
      <c r="UNF349" s="35"/>
      <c r="UNG349" s="35"/>
      <c r="UNH349" s="35"/>
      <c r="UNI349" s="35"/>
      <c r="UNJ349" s="35"/>
      <c r="UNK349" s="35"/>
      <c r="UNL349" s="35"/>
      <c r="UNM349" s="35"/>
      <c r="UNN349" s="35"/>
      <c r="UNO349" s="35"/>
      <c r="UNP349" s="35"/>
      <c r="UNQ349" s="35"/>
      <c r="UNR349" s="35"/>
      <c r="UNS349" s="35"/>
      <c r="UNT349" s="35"/>
      <c r="UNU349" s="35"/>
      <c r="UNV349" s="35"/>
      <c r="UNW349" s="35"/>
      <c r="UNX349" s="35"/>
      <c r="UNY349" s="35"/>
      <c r="UNZ349" s="35"/>
      <c r="UOA349" s="35"/>
      <c r="UOB349" s="35"/>
      <c r="UOC349" s="35"/>
      <c r="UOD349" s="35"/>
      <c r="UOE349" s="35"/>
      <c r="UOF349" s="35"/>
      <c r="UOG349" s="35"/>
      <c r="UOH349" s="35"/>
      <c r="UOI349" s="35"/>
      <c r="UOJ349" s="35"/>
      <c r="UOK349" s="35"/>
      <c r="UOL349" s="35"/>
      <c r="UOM349" s="35"/>
      <c r="UON349" s="35"/>
      <c r="UOO349" s="35"/>
      <c r="UOP349" s="35"/>
      <c r="UOQ349" s="35"/>
      <c r="UOR349" s="35"/>
      <c r="UOS349" s="35"/>
      <c r="UOT349" s="35"/>
      <c r="UOU349" s="35"/>
      <c r="UOV349" s="35"/>
      <c r="UOW349" s="35"/>
      <c r="UOX349" s="35"/>
      <c r="UOY349" s="35"/>
      <c r="UOZ349" s="35"/>
      <c r="UPA349" s="35"/>
      <c r="UPB349" s="35"/>
      <c r="UPC349" s="35"/>
      <c r="UPD349" s="35"/>
      <c r="UPE349" s="35"/>
      <c r="UPF349" s="35"/>
      <c r="UPG349" s="35"/>
      <c r="UPH349" s="35"/>
      <c r="UPI349" s="35"/>
      <c r="UPJ349" s="35"/>
      <c r="UPK349" s="35"/>
      <c r="UPL349" s="35"/>
      <c r="UPM349" s="35"/>
      <c r="UPN349" s="35"/>
      <c r="UPO349" s="35"/>
      <c r="UPP349" s="35"/>
      <c r="UPQ349" s="35"/>
      <c r="UPR349" s="35"/>
      <c r="UPS349" s="35"/>
      <c r="UPT349" s="35"/>
      <c r="UPU349" s="35"/>
      <c r="UPV349" s="35"/>
      <c r="UPW349" s="35"/>
      <c r="UPX349" s="35"/>
      <c r="UPY349" s="35"/>
      <c r="UPZ349" s="35"/>
      <c r="UQA349" s="35"/>
      <c r="UQB349" s="35"/>
      <c r="UQC349" s="35"/>
      <c r="UQD349" s="35"/>
      <c r="UQE349" s="35"/>
      <c r="UQF349" s="35"/>
      <c r="UQG349" s="35"/>
      <c r="UQH349" s="35"/>
      <c r="UQI349" s="35"/>
      <c r="UQJ349" s="35"/>
      <c r="UQK349" s="35"/>
      <c r="UQL349" s="35"/>
      <c r="UQM349" s="35"/>
      <c r="UQN349" s="35"/>
      <c r="UQO349" s="35"/>
      <c r="UQP349" s="35"/>
      <c r="UQQ349" s="35"/>
      <c r="UQR349" s="35"/>
      <c r="UQS349" s="35"/>
      <c r="UQT349" s="35"/>
      <c r="UQU349" s="35"/>
      <c r="UQV349" s="35"/>
      <c r="UQW349" s="35"/>
      <c r="UQX349" s="35"/>
      <c r="UQY349" s="35"/>
      <c r="UQZ349" s="35"/>
      <c r="URA349" s="35"/>
      <c r="URB349" s="35"/>
      <c r="URC349" s="35"/>
      <c r="URD349" s="35"/>
      <c r="URE349" s="35"/>
      <c r="URF349" s="35"/>
      <c r="URG349" s="35"/>
      <c r="URH349" s="35"/>
      <c r="URI349" s="35"/>
      <c r="URJ349" s="35"/>
      <c r="URK349" s="35"/>
      <c r="URL349" s="35"/>
      <c r="URM349" s="35"/>
      <c r="URN349" s="35"/>
      <c r="URO349" s="35"/>
      <c r="URP349" s="35"/>
      <c r="URQ349" s="35"/>
      <c r="URR349" s="35"/>
      <c r="URS349" s="35"/>
      <c r="URT349" s="35"/>
      <c r="URU349" s="35"/>
      <c r="URV349" s="35"/>
      <c r="URW349" s="35"/>
      <c r="URX349" s="35"/>
      <c r="URY349" s="35"/>
      <c r="URZ349" s="35"/>
      <c r="USA349" s="35"/>
      <c r="USB349" s="35"/>
      <c r="USC349" s="35"/>
      <c r="USD349" s="35"/>
      <c r="USE349" s="35"/>
      <c r="USF349" s="35"/>
      <c r="USG349" s="35"/>
      <c r="USH349" s="35"/>
      <c r="USI349" s="35"/>
      <c r="USJ349" s="35"/>
      <c r="USK349" s="35"/>
      <c r="USL349" s="35"/>
      <c r="USM349" s="35"/>
      <c r="USN349" s="35"/>
      <c r="USO349" s="35"/>
      <c r="USP349" s="35"/>
      <c r="USQ349" s="35"/>
      <c r="USR349" s="35"/>
      <c r="USS349" s="35"/>
      <c r="UST349" s="35"/>
      <c r="USU349" s="35"/>
      <c r="USV349" s="35"/>
      <c r="USW349" s="35"/>
      <c r="USX349" s="35"/>
      <c r="USY349" s="35"/>
      <c r="USZ349" s="35"/>
      <c r="UTA349" s="35"/>
      <c r="UTB349" s="35"/>
      <c r="UTC349" s="35"/>
      <c r="UTD349" s="35"/>
      <c r="UTE349" s="35"/>
      <c r="UTF349" s="35"/>
      <c r="UTG349" s="35"/>
      <c r="UTH349" s="35"/>
      <c r="UTI349" s="35"/>
      <c r="UTJ349" s="35"/>
      <c r="UTK349" s="35"/>
      <c r="UTL349" s="35"/>
      <c r="UTM349" s="35"/>
      <c r="UTN349" s="35"/>
      <c r="UTO349" s="35"/>
      <c r="UTP349" s="35"/>
      <c r="UTQ349" s="35"/>
      <c r="UTR349" s="35"/>
      <c r="UTS349" s="35"/>
      <c r="UTT349" s="35"/>
      <c r="UTU349" s="35"/>
      <c r="UTV349" s="35"/>
      <c r="UTW349" s="35"/>
      <c r="UTX349" s="35"/>
      <c r="UTY349" s="35"/>
      <c r="UTZ349" s="35"/>
      <c r="UUA349" s="35"/>
      <c r="UUB349" s="35"/>
      <c r="UUC349" s="35"/>
      <c r="UUD349" s="35"/>
      <c r="UUE349" s="35"/>
      <c r="UUF349" s="35"/>
      <c r="UUG349" s="35"/>
      <c r="UUH349" s="35"/>
      <c r="UUI349" s="35"/>
      <c r="UUJ349" s="35"/>
      <c r="UUK349" s="35"/>
      <c r="UUL349" s="35"/>
      <c r="UUM349" s="35"/>
      <c r="UUN349" s="35"/>
      <c r="UUO349" s="35"/>
      <c r="UUP349" s="35"/>
      <c r="UUQ349" s="35"/>
      <c r="UUR349" s="35"/>
      <c r="UUS349" s="35"/>
      <c r="UUT349" s="35"/>
      <c r="UUU349" s="35"/>
      <c r="UUV349" s="35"/>
      <c r="UUW349" s="35"/>
      <c r="UUX349" s="35"/>
      <c r="UUY349" s="35"/>
      <c r="UUZ349" s="35"/>
      <c r="UVA349" s="35"/>
      <c r="UVB349" s="35"/>
      <c r="UVC349" s="35"/>
      <c r="UVD349" s="35"/>
      <c r="UVE349" s="35"/>
      <c r="UVF349" s="35"/>
      <c r="UVG349" s="35"/>
      <c r="UVH349" s="35"/>
      <c r="UVI349" s="35"/>
      <c r="UVJ349" s="35"/>
      <c r="UVK349" s="35"/>
      <c r="UVL349" s="35"/>
      <c r="UVM349" s="35"/>
      <c r="UVN349" s="35"/>
      <c r="UVO349" s="35"/>
      <c r="UVP349" s="35"/>
      <c r="UVQ349" s="35"/>
      <c r="UVR349" s="35"/>
      <c r="UVS349" s="35"/>
      <c r="UVT349" s="35"/>
      <c r="UVU349" s="35"/>
      <c r="UVV349" s="35"/>
      <c r="UVW349" s="35"/>
      <c r="UVX349" s="35"/>
      <c r="UVY349" s="35"/>
      <c r="UVZ349" s="35"/>
      <c r="UWA349" s="35"/>
      <c r="UWB349" s="35"/>
      <c r="UWC349" s="35"/>
      <c r="UWD349" s="35"/>
      <c r="UWE349" s="35"/>
      <c r="UWF349" s="35"/>
      <c r="UWG349" s="35"/>
      <c r="UWH349" s="35"/>
      <c r="UWI349" s="35"/>
      <c r="UWJ349" s="35"/>
      <c r="UWK349" s="35"/>
      <c r="UWL349" s="35"/>
      <c r="UWM349" s="35"/>
      <c r="UWN349" s="35"/>
      <c r="UWO349" s="35"/>
      <c r="UWP349" s="35"/>
      <c r="UWQ349" s="35"/>
      <c r="UWR349" s="35"/>
      <c r="UWS349" s="35"/>
      <c r="UWT349" s="35"/>
      <c r="UWU349" s="35"/>
      <c r="UWV349" s="35"/>
      <c r="UWW349" s="35"/>
      <c r="UWX349" s="35"/>
      <c r="UWY349" s="35"/>
      <c r="UWZ349" s="35"/>
      <c r="UXA349" s="35"/>
      <c r="UXB349" s="35"/>
      <c r="UXC349" s="35"/>
      <c r="UXD349" s="35"/>
      <c r="UXE349" s="35"/>
      <c r="UXF349" s="35"/>
      <c r="UXG349" s="35"/>
      <c r="UXH349" s="35"/>
      <c r="UXI349" s="35"/>
      <c r="UXJ349" s="35"/>
      <c r="UXK349" s="35"/>
      <c r="UXL349" s="35"/>
      <c r="UXM349" s="35"/>
      <c r="UXN349" s="35"/>
      <c r="UXO349" s="35"/>
      <c r="UXP349" s="35"/>
      <c r="UXQ349" s="35"/>
      <c r="UXR349" s="35"/>
      <c r="UXS349" s="35"/>
      <c r="UXT349" s="35"/>
      <c r="UXU349" s="35"/>
      <c r="UXV349" s="35"/>
      <c r="UXW349" s="35"/>
      <c r="UXX349" s="35"/>
      <c r="UXY349" s="35"/>
      <c r="UXZ349" s="35"/>
      <c r="UYA349" s="35"/>
      <c r="UYB349" s="35"/>
      <c r="UYC349" s="35"/>
      <c r="UYD349" s="35"/>
      <c r="UYE349" s="35"/>
      <c r="UYF349" s="35"/>
      <c r="UYG349" s="35"/>
      <c r="UYH349" s="35"/>
      <c r="UYI349" s="35"/>
      <c r="UYJ349" s="35"/>
      <c r="UYK349" s="35"/>
      <c r="UYL349" s="35"/>
      <c r="UYM349" s="35"/>
      <c r="UYN349" s="35"/>
      <c r="UYO349" s="35"/>
      <c r="UYP349" s="35"/>
      <c r="UYQ349" s="35"/>
      <c r="UYR349" s="35"/>
      <c r="UYS349" s="35"/>
      <c r="UYT349" s="35"/>
      <c r="UYU349" s="35"/>
      <c r="UYV349" s="35"/>
      <c r="UYW349" s="35"/>
      <c r="UYX349" s="35"/>
      <c r="UYY349" s="35"/>
      <c r="UYZ349" s="35"/>
      <c r="UZA349" s="35"/>
      <c r="UZB349" s="35"/>
      <c r="UZC349" s="35"/>
      <c r="UZD349" s="35"/>
      <c r="UZE349" s="35"/>
      <c r="UZF349" s="35"/>
      <c r="UZG349" s="35"/>
      <c r="UZH349" s="35"/>
      <c r="UZI349" s="35"/>
      <c r="UZJ349" s="35"/>
      <c r="UZK349" s="35"/>
      <c r="UZL349" s="35"/>
      <c r="UZM349" s="35"/>
      <c r="UZN349" s="35"/>
      <c r="UZO349" s="35"/>
      <c r="UZP349" s="35"/>
      <c r="UZQ349" s="35"/>
      <c r="UZR349" s="35"/>
      <c r="UZS349" s="35"/>
      <c r="UZT349" s="35"/>
      <c r="UZU349" s="35"/>
      <c r="UZV349" s="35"/>
      <c r="UZW349" s="35"/>
      <c r="UZX349" s="35"/>
      <c r="UZY349" s="35"/>
      <c r="UZZ349" s="35"/>
      <c r="VAA349" s="35"/>
      <c r="VAB349" s="35"/>
      <c r="VAC349" s="35"/>
      <c r="VAD349" s="35"/>
      <c r="VAE349" s="35"/>
      <c r="VAF349" s="35"/>
      <c r="VAG349" s="35"/>
      <c r="VAH349" s="35"/>
      <c r="VAI349" s="35"/>
      <c r="VAJ349" s="35"/>
      <c r="VAK349" s="35"/>
      <c r="VAL349" s="35"/>
      <c r="VAM349" s="35"/>
      <c r="VAN349" s="35"/>
      <c r="VAO349" s="35"/>
      <c r="VAP349" s="35"/>
      <c r="VAQ349" s="35"/>
      <c r="VAR349" s="35"/>
      <c r="VAS349" s="35"/>
      <c r="VAT349" s="35"/>
      <c r="VAU349" s="35"/>
      <c r="VAV349" s="35"/>
      <c r="VAW349" s="35"/>
      <c r="VAX349" s="35"/>
      <c r="VAY349" s="35"/>
      <c r="VAZ349" s="35"/>
      <c r="VBA349" s="35"/>
      <c r="VBB349" s="35"/>
      <c r="VBC349" s="35"/>
      <c r="VBD349" s="35"/>
      <c r="VBE349" s="35"/>
      <c r="VBF349" s="35"/>
      <c r="VBG349" s="35"/>
      <c r="VBH349" s="35"/>
      <c r="VBI349" s="35"/>
      <c r="VBJ349" s="35"/>
      <c r="VBK349" s="35"/>
      <c r="VBL349" s="35"/>
      <c r="VBM349" s="35"/>
      <c r="VBN349" s="35"/>
      <c r="VBO349" s="35"/>
      <c r="VBP349" s="35"/>
      <c r="VBQ349" s="35"/>
      <c r="VBR349" s="35"/>
      <c r="VBS349" s="35"/>
      <c r="VBT349" s="35"/>
      <c r="VBU349" s="35"/>
      <c r="VBV349" s="35"/>
      <c r="VBW349" s="35"/>
      <c r="VBX349" s="35"/>
      <c r="VBY349" s="35"/>
      <c r="VBZ349" s="35"/>
      <c r="VCA349" s="35"/>
      <c r="VCB349" s="35"/>
      <c r="VCC349" s="35"/>
      <c r="VCD349" s="35"/>
      <c r="VCE349" s="35"/>
      <c r="VCF349" s="35"/>
      <c r="VCG349" s="35"/>
      <c r="VCH349" s="35"/>
      <c r="VCI349" s="35"/>
      <c r="VCJ349" s="35"/>
      <c r="VCK349" s="35"/>
      <c r="VCL349" s="35"/>
      <c r="VCM349" s="35"/>
      <c r="VCN349" s="35"/>
      <c r="VCO349" s="35"/>
      <c r="VCP349" s="35"/>
      <c r="VCQ349" s="35"/>
      <c r="VCR349" s="35"/>
      <c r="VCS349" s="35"/>
      <c r="VCT349" s="35"/>
      <c r="VCU349" s="35"/>
      <c r="VCV349" s="35"/>
      <c r="VCW349" s="35"/>
      <c r="VCX349" s="35"/>
      <c r="VCY349" s="35"/>
      <c r="VCZ349" s="35"/>
      <c r="VDA349" s="35"/>
      <c r="VDB349" s="35"/>
      <c r="VDC349" s="35"/>
      <c r="VDD349" s="35"/>
      <c r="VDE349" s="35"/>
      <c r="VDF349" s="35"/>
      <c r="VDG349" s="35"/>
      <c r="VDH349" s="35"/>
      <c r="VDI349" s="35"/>
      <c r="VDJ349" s="35"/>
      <c r="VDK349" s="35"/>
      <c r="VDL349" s="35"/>
      <c r="VDM349" s="35"/>
      <c r="VDN349" s="35"/>
      <c r="VDO349" s="35"/>
      <c r="VDP349" s="35"/>
      <c r="VDQ349" s="35"/>
      <c r="VDR349" s="35"/>
      <c r="VDS349" s="35"/>
      <c r="VDT349" s="35"/>
      <c r="VDU349" s="35"/>
      <c r="VDV349" s="35"/>
      <c r="VDW349" s="35"/>
      <c r="VDX349" s="35"/>
      <c r="VDY349" s="35"/>
      <c r="VDZ349" s="35"/>
      <c r="VEA349" s="35"/>
      <c r="VEB349" s="35"/>
      <c r="VEC349" s="35"/>
      <c r="VED349" s="35"/>
      <c r="VEE349" s="35"/>
      <c r="VEF349" s="35"/>
      <c r="VEG349" s="35"/>
      <c r="VEH349" s="35"/>
      <c r="VEI349" s="35"/>
      <c r="VEJ349" s="35"/>
      <c r="VEK349" s="35"/>
      <c r="VEL349" s="35"/>
      <c r="VEM349" s="35"/>
      <c r="VEN349" s="35"/>
      <c r="VEO349" s="35"/>
      <c r="VEP349" s="35"/>
      <c r="VEQ349" s="35"/>
      <c r="VER349" s="35"/>
      <c r="VES349" s="35"/>
      <c r="VET349" s="35"/>
      <c r="VEU349" s="35"/>
      <c r="VEV349" s="35"/>
      <c r="VEW349" s="35"/>
      <c r="VEX349" s="35"/>
      <c r="VEY349" s="35"/>
      <c r="VEZ349" s="35"/>
      <c r="VFA349" s="35"/>
      <c r="VFB349" s="35"/>
      <c r="VFC349" s="35"/>
      <c r="VFD349" s="35"/>
      <c r="VFE349" s="35"/>
      <c r="VFF349" s="35"/>
      <c r="VFG349" s="35"/>
      <c r="VFH349" s="35"/>
      <c r="VFI349" s="35"/>
      <c r="VFJ349" s="35"/>
      <c r="VFK349" s="35"/>
      <c r="VFL349" s="35"/>
      <c r="VFM349" s="35"/>
      <c r="VFN349" s="35"/>
      <c r="VFO349" s="35"/>
      <c r="VFP349" s="35"/>
      <c r="VFQ349" s="35"/>
      <c r="VFR349" s="35"/>
      <c r="VFS349" s="35"/>
      <c r="VFT349" s="35"/>
      <c r="VFU349" s="35"/>
      <c r="VFV349" s="35"/>
      <c r="VFW349" s="35"/>
      <c r="VFX349" s="35"/>
      <c r="VFY349" s="35"/>
      <c r="VFZ349" s="35"/>
      <c r="VGA349" s="35"/>
      <c r="VGB349" s="35"/>
      <c r="VGC349" s="35"/>
      <c r="VGD349" s="35"/>
      <c r="VGE349" s="35"/>
      <c r="VGF349" s="35"/>
      <c r="VGG349" s="35"/>
      <c r="VGH349" s="35"/>
      <c r="VGI349" s="35"/>
      <c r="VGJ349" s="35"/>
      <c r="VGK349" s="35"/>
      <c r="VGL349" s="35"/>
      <c r="VGM349" s="35"/>
      <c r="VGN349" s="35"/>
      <c r="VGO349" s="35"/>
      <c r="VGP349" s="35"/>
      <c r="VGQ349" s="35"/>
      <c r="VGR349" s="35"/>
      <c r="VGS349" s="35"/>
      <c r="VGT349" s="35"/>
      <c r="VGU349" s="35"/>
      <c r="VGV349" s="35"/>
      <c r="VGW349" s="35"/>
      <c r="VGX349" s="35"/>
      <c r="VGY349" s="35"/>
      <c r="VGZ349" s="35"/>
      <c r="VHA349" s="35"/>
      <c r="VHB349" s="35"/>
      <c r="VHC349" s="35"/>
      <c r="VHD349" s="35"/>
      <c r="VHE349" s="35"/>
      <c r="VHF349" s="35"/>
      <c r="VHG349" s="35"/>
      <c r="VHH349" s="35"/>
      <c r="VHI349" s="35"/>
      <c r="VHJ349" s="35"/>
      <c r="VHK349" s="35"/>
      <c r="VHL349" s="35"/>
      <c r="VHM349" s="35"/>
      <c r="VHN349" s="35"/>
      <c r="VHO349" s="35"/>
      <c r="VHP349" s="35"/>
      <c r="VHQ349" s="35"/>
      <c r="VHR349" s="35"/>
      <c r="VHS349" s="35"/>
      <c r="VHT349" s="35"/>
      <c r="VHU349" s="35"/>
      <c r="VHV349" s="35"/>
      <c r="VHW349" s="35"/>
      <c r="VHX349" s="35"/>
      <c r="VHY349" s="35"/>
      <c r="VHZ349" s="35"/>
      <c r="VIA349" s="35"/>
      <c r="VIB349" s="35"/>
      <c r="VIC349" s="35"/>
      <c r="VID349" s="35"/>
      <c r="VIE349" s="35"/>
      <c r="VIF349" s="35"/>
      <c r="VIG349" s="35"/>
      <c r="VIH349" s="35"/>
      <c r="VII349" s="35"/>
      <c r="VIJ349" s="35"/>
      <c r="VIK349" s="35"/>
      <c r="VIL349" s="35"/>
      <c r="VIM349" s="35"/>
      <c r="VIN349" s="35"/>
      <c r="VIO349" s="35"/>
      <c r="VIP349" s="35"/>
      <c r="VIQ349" s="35"/>
      <c r="VIR349" s="35"/>
      <c r="VIS349" s="35"/>
      <c r="VIT349" s="35"/>
      <c r="VIU349" s="35"/>
      <c r="VIV349" s="35"/>
      <c r="VIW349" s="35"/>
      <c r="VIX349" s="35"/>
      <c r="VIY349" s="35"/>
      <c r="VIZ349" s="35"/>
      <c r="VJA349" s="35"/>
      <c r="VJB349" s="35"/>
      <c r="VJC349" s="35"/>
      <c r="VJD349" s="35"/>
      <c r="VJE349" s="35"/>
      <c r="VJF349" s="35"/>
      <c r="VJG349" s="35"/>
      <c r="VJH349" s="35"/>
      <c r="VJI349" s="35"/>
      <c r="VJJ349" s="35"/>
      <c r="VJK349" s="35"/>
      <c r="VJL349" s="35"/>
      <c r="VJM349" s="35"/>
      <c r="VJN349" s="35"/>
      <c r="VJO349" s="35"/>
      <c r="VJP349" s="35"/>
      <c r="VJQ349" s="35"/>
      <c r="VJR349" s="35"/>
      <c r="VJS349" s="35"/>
      <c r="VJT349" s="35"/>
      <c r="VJU349" s="35"/>
      <c r="VJV349" s="35"/>
      <c r="VJW349" s="35"/>
      <c r="VJX349" s="35"/>
      <c r="VJY349" s="35"/>
      <c r="VJZ349" s="35"/>
      <c r="VKA349" s="35"/>
      <c r="VKB349" s="35"/>
      <c r="VKC349" s="35"/>
      <c r="VKD349" s="35"/>
      <c r="VKE349" s="35"/>
      <c r="VKF349" s="35"/>
      <c r="VKG349" s="35"/>
      <c r="VKH349" s="35"/>
      <c r="VKI349" s="35"/>
      <c r="VKJ349" s="35"/>
      <c r="VKK349" s="35"/>
      <c r="VKL349" s="35"/>
      <c r="VKM349" s="35"/>
      <c r="VKN349" s="35"/>
      <c r="VKO349" s="35"/>
      <c r="VKP349" s="35"/>
      <c r="VKQ349" s="35"/>
      <c r="VKR349" s="35"/>
      <c r="VKS349" s="35"/>
      <c r="VKT349" s="35"/>
      <c r="VKU349" s="35"/>
      <c r="VKV349" s="35"/>
      <c r="VKW349" s="35"/>
      <c r="VKX349" s="35"/>
      <c r="VKY349" s="35"/>
      <c r="VKZ349" s="35"/>
      <c r="VLA349" s="35"/>
      <c r="VLB349" s="35"/>
      <c r="VLC349" s="35"/>
      <c r="VLD349" s="35"/>
      <c r="VLE349" s="35"/>
      <c r="VLF349" s="35"/>
      <c r="VLG349" s="35"/>
      <c r="VLH349" s="35"/>
      <c r="VLI349" s="35"/>
      <c r="VLJ349" s="35"/>
      <c r="VLK349" s="35"/>
      <c r="VLL349" s="35"/>
      <c r="VLM349" s="35"/>
      <c r="VLN349" s="35"/>
      <c r="VLO349" s="35"/>
      <c r="VLP349" s="35"/>
      <c r="VLQ349" s="35"/>
      <c r="VLR349" s="35"/>
      <c r="VLS349" s="35"/>
      <c r="VLT349" s="35"/>
      <c r="VLU349" s="35"/>
      <c r="VLV349" s="35"/>
      <c r="VLW349" s="35"/>
      <c r="VLX349" s="35"/>
      <c r="VLY349" s="35"/>
      <c r="VLZ349" s="35"/>
      <c r="VMA349" s="35"/>
      <c r="VMB349" s="35"/>
      <c r="VMC349" s="35"/>
      <c r="VMD349" s="35"/>
      <c r="VME349" s="35"/>
      <c r="VMF349" s="35"/>
      <c r="VMG349" s="35"/>
      <c r="VMH349" s="35"/>
      <c r="VMI349" s="35"/>
      <c r="VMJ349" s="35"/>
      <c r="VMK349" s="35"/>
      <c r="VML349" s="35"/>
      <c r="VMM349" s="35"/>
      <c r="VMN349" s="35"/>
      <c r="VMO349" s="35"/>
      <c r="VMP349" s="35"/>
      <c r="VMQ349" s="35"/>
      <c r="VMR349" s="35"/>
      <c r="VMS349" s="35"/>
      <c r="VMT349" s="35"/>
      <c r="VMU349" s="35"/>
      <c r="VMV349" s="35"/>
      <c r="VMW349" s="35"/>
      <c r="VMX349" s="35"/>
      <c r="VMY349" s="35"/>
      <c r="VMZ349" s="35"/>
      <c r="VNA349" s="35"/>
      <c r="VNB349" s="35"/>
      <c r="VNC349" s="35"/>
      <c r="VND349" s="35"/>
      <c r="VNE349" s="35"/>
      <c r="VNF349" s="35"/>
      <c r="VNG349" s="35"/>
      <c r="VNH349" s="35"/>
      <c r="VNI349" s="35"/>
      <c r="VNJ349" s="35"/>
      <c r="VNK349" s="35"/>
      <c r="VNL349" s="35"/>
      <c r="VNM349" s="35"/>
      <c r="VNN349" s="35"/>
      <c r="VNO349" s="35"/>
      <c r="VNP349" s="35"/>
      <c r="VNQ349" s="35"/>
      <c r="VNR349" s="35"/>
      <c r="VNS349" s="35"/>
      <c r="VNT349" s="35"/>
      <c r="VNU349" s="35"/>
      <c r="VNV349" s="35"/>
      <c r="VNW349" s="35"/>
      <c r="VNX349" s="35"/>
      <c r="VNY349" s="35"/>
      <c r="VNZ349" s="35"/>
      <c r="VOA349" s="35"/>
      <c r="VOB349" s="35"/>
      <c r="VOC349" s="35"/>
      <c r="VOD349" s="35"/>
      <c r="VOE349" s="35"/>
      <c r="VOF349" s="35"/>
      <c r="VOG349" s="35"/>
      <c r="VOH349" s="35"/>
      <c r="VOI349" s="35"/>
      <c r="VOJ349" s="35"/>
      <c r="VOK349" s="35"/>
      <c r="VOL349" s="35"/>
      <c r="VOM349" s="35"/>
      <c r="VON349" s="35"/>
      <c r="VOO349" s="35"/>
      <c r="VOP349" s="35"/>
      <c r="VOQ349" s="35"/>
      <c r="VOR349" s="35"/>
      <c r="VOS349" s="35"/>
      <c r="VOT349" s="35"/>
      <c r="VOU349" s="35"/>
      <c r="VOV349" s="35"/>
      <c r="VOW349" s="35"/>
      <c r="VOX349" s="35"/>
      <c r="VOY349" s="35"/>
      <c r="VOZ349" s="35"/>
      <c r="VPA349" s="35"/>
      <c r="VPB349" s="35"/>
      <c r="VPC349" s="35"/>
      <c r="VPD349" s="35"/>
      <c r="VPE349" s="35"/>
      <c r="VPF349" s="35"/>
      <c r="VPG349" s="35"/>
      <c r="VPH349" s="35"/>
      <c r="VPI349" s="35"/>
      <c r="VPJ349" s="35"/>
      <c r="VPK349" s="35"/>
      <c r="VPL349" s="35"/>
      <c r="VPM349" s="35"/>
      <c r="VPN349" s="35"/>
      <c r="VPO349" s="35"/>
      <c r="VPP349" s="35"/>
      <c r="VPQ349" s="35"/>
      <c r="VPR349" s="35"/>
      <c r="VPS349" s="35"/>
      <c r="VPT349" s="35"/>
      <c r="VPU349" s="35"/>
      <c r="VPV349" s="35"/>
      <c r="VPW349" s="35"/>
      <c r="VPX349" s="35"/>
      <c r="VPY349" s="35"/>
      <c r="VPZ349" s="35"/>
      <c r="VQA349" s="35"/>
      <c r="VQB349" s="35"/>
      <c r="VQC349" s="35"/>
      <c r="VQD349" s="35"/>
      <c r="VQE349" s="35"/>
      <c r="VQF349" s="35"/>
      <c r="VQG349" s="35"/>
      <c r="VQH349" s="35"/>
      <c r="VQI349" s="35"/>
      <c r="VQJ349" s="35"/>
      <c r="VQK349" s="35"/>
      <c r="VQL349" s="35"/>
      <c r="VQM349" s="35"/>
      <c r="VQN349" s="35"/>
      <c r="VQO349" s="35"/>
      <c r="VQP349" s="35"/>
      <c r="VQQ349" s="35"/>
      <c r="VQR349" s="35"/>
      <c r="VQS349" s="35"/>
      <c r="VQT349" s="35"/>
      <c r="VQU349" s="35"/>
      <c r="VQV349" s="35"/>
      <c r="VQW349" s="35"/>
      <c r="VQX349" s="35"/>
      <c r="VQY349" s="35"/>
      <c r="VQZ349" s="35"/>
      <c r="VRA349" s="35"/>
      <c r="VRB349" s="35"/>
      <c r="VRC349" s="35"/>
      <c r="VRD349" s="35"/>
      <c r="VRE349" s="35"/>
      <c r="VRF349" s="35"/>
      <c r="VRG349" s="35"/>
      <c r="VRH349" s="35"/>
      <c r="VRI349" s="35"/>
      <c r="VRJ349" s="35"/>
      <c r="VRK349" s="35"/>
      <c r="VRL349" s="35"/>
      <c r="VRM349" s="35"/>
      <c r="VRN349" s="35"/>
      <c r="VRO349" s="35"/>
      <c r="VRP349" s="35"/>
      <c r="VRQ349" s="35"/>
      <c r="VRR349" s="35"/>
      <c r="VRS349" s="35"/>
      <c r="VRT349" s="35"/>
      <c r="VRU349" s="35"/>
      <c r="VRV349" s="35"/>
      <c r="VRW349" s="35"/>
      <c r="VRX349" s="35"/>
      <c r="VRY349" s="35"/>
      <c r="VRZ349" s="35"/>
      <c r="VSA349" s="35"/>
      <c r="VSB349" s="35"/>
      <c r="VSC349" s="35"/>
      <c r="VSD349" s="35"/>
      <c r="VSE349" s="35"/>
      <c r="VSF349" s="35"/>
      <c r="VSG349" s="35"/>
      <c r="VSH349" s="35"/>
      <c r="VSI349" s="35"/>
      <c r="VSJ349" s="35"/>
      <c r="VSK349" s="35"/>
      <c r="VSL349" s="35"/>
      <c r="VSM349" s="35"/>
      <c r="VSN349" s="35"/>
      <c r="VSO349" s="35"/>
      <c r="VSP349" s="35"/>
      <c r="VSQ349" s="35"/>
      <c r="VSR349" s="35"/>
      <c r="VSS349" s="35"/>
      <c r="VST349" s="35"/>
      <c r="VSU349" s="35"/>
      <c r="VSV349" s="35"/>
      <c r="VSW349" s="35"/>
      <c r="VSX349" s="35"/>
      <c r="VSY349" s="35"/>
      <c r="VSZ349" s="35"/>
      <c r="VTA349" s="35"/>
      <c r="VTB349" s="35"/>
      <c r="VTC349" s="35"/>
      <c r="VTD349" s="35"/>
      <c r="VTE349" s="35"/>
      <c r="VTF349" s="35"/>
      <c r="VTG349" s="35"/>
      <c r="VTH349" s="35"/>
      <c r="VTI349" s="35"/>
      <c r="VTJ349" s="35"/>
      <c r="VTK349" s="35"/>
      <c r="VTL349" s="35"/>
      <c r="VTM349" s="35"/>
      <c r="VTN349" s="35"/>
      <c r="VTO349" s="35"/>
      <c r="VTP349" s="35"/>
      <c r="VTQ349" s="35"/>
      <c r="VTR349" s="35"/>
      <c r="VTS349" s="35"/>
      <c r="VTT349" s="35"/>
      <c r="VTU349" s="35"/>
      <c r="VTV349" s="35"/>
      <c r="VTW349" s="35"/>
      <c r="VTX349" s="35"/>
      <c r="VTY349" s="35"/>
      <c r="VTZ349" s="35"/>
      <c r="VUA349" s="35"/>
      <c r="VUB349" s="35"/>
      <c r="VUC349" s="35"/>
      <c r="VUD349" s="35"/>
      <c r="VUE349" s="35"/>
      <c r="VUF349" s="35"/>
      <c r="VUG349" s="35"/>
      <c r="VUH349" s="35"/>
      <c r="VUI349" s="35"/>
      <c r="VUJ349" s="35"/>
      <c r="VUK349" s="35"/>
      <c r="VUL349" s="35"/>
      <c r="VUM349" s="35"/>
      <c r="VUN349" s="35"/>
      <c r="VUO349" s="35"/>
      <c r="VUP349" s="35"/>
      <c r="VUQ349" s="35"/>
      <c r="VUR349" s="35"/>
      <c r="VUS349" s="35"/>
      <c r="VUT349" s="35"/>
      <c r="VUU349" s="35"/>
      <c r="VUV349" s="35"/>
      <c r="VUW349" s="35"/>
      <c r="VUX349" s="35"/>
      <c r="VUY349" s="35"/>
      <c r="VUZ349" s="35"/>
      <c r="VVA349" s="35"/>
      <c r="VVB349" s="35"/>
      <c r="VVC349" s="35"/>
      <c r="VVD349" s="35"/>
      <c r="VVE349" s="35"/>
      <c r="VVF349" s="35"/>
      <c r="VVG349" s="35"/>
      <c r="VVH349" s="35"/>
      <c r="VVI349" s="35"/>
      <c r="VVJ349" s="35"/>
      <c r="VVK349" s="35"/>
      <c r="VVL349" s="35"/>
      <c r="VVM349" s="35"/>
      <c r="VVN349" s="35"/>
      <c r="VVO349" s="35"/>
      <c r="VVP349" s="35"/>
      <c r="VVQ349" s="35"/>
      <c r="VVR349" s="35"/>
      <c r="VVS349" s="35"/>
      <c r="VVT349" s="35"/>
      <c r="VVU349" s="35"/>
      <c r="VVV349" s="35"/>
      <c r="VVW349" s="35"/>
      <c r="VVX349" s="35"/>
      <c r="VVY349" s="35"/>
      <c r="VVZ349" s="35"/>
      <c r="VWA349" s="35"/>
      <c r="VWB349" s="35"/>
      <c r="VWC349" s="35"/>
      <c r="VWD349" s="35"/>
      <c r="VWE349" s="35"/>
      <c r="VWF349" s="35"/>
      <c r="VWG349" s="35"/>
      <c r="VWH349" s="35"/>
      <c r="VWI349" s="35"/>
      <c r="VWJ349" s="35"/>
      <c r="VWK349" s="35"/>
      <c r="VWL349" s="35"/>
      <c r="VWM349" s="35"/>
      <c r="VWN349" s="35"/>
      <c r="VWO349" s="35"/>
      <c r="VWP349" s="35"/>
      <c r="VWQ349" s="35"/>
      <c r="VWR349" s="35"/>
      <c r="VWS349" s="35"/>
      <c r="VWT349" s="35"/>
      <c r="VWU349" s="35"/>
      <c r="VWV349" s="35"/>
      <c r="VWW349" s="35"/>
      <c r="VWX349" s="35"/>
      <c r="VWY349" s="35"/>
      <c r="VWZ349" s="35"/>
      <c r="VXA349" s="35"/>
      <c r="VXB349" s="35"/>
      <c r="VXC349" s="35"/>
      <c r="VXD349" s="35"/>
      <c r="VXE349" s="35"/>
      <c r="VXF349" s="35"/>
      <c r="VXG349" s="35"/>
      <c r="VXH349" s="35"/>
      <c r="VXI349" s="35"/>
      <c r="VXJ349" s="35"/>
      <c r="VXK349" s="35"/>
      <c r="VXL349" s="35"/>
      <c r="VXM349" s="35"/>
      <c r="VXN349" s="35"/>
      <c r="VXO349" s="35"/>
      <c r="VXP349" s="35"/>
      <c r="VXQ349" s="35"/>
      <c r="VXR349" s="35"/>
      <c r="VXS349" s="35"/>
      <c r="VXT349" s="35"/>
      <c r="VXU349" s="35"/>
      <c r="VXV349" s="35"/>
      <c r="VXW349" s="35"/>
      <c r="VXX349" s="35"/>
      <c r="VXY349" s="35"/>
      <c r="VXZ349" s="35"/>
      <c r="VYA349" s="35"/>
      <c r="VYB349" s="35"/>
      <c r="VYC349" s="35"/>
      <c r="VYD349" s="35"/>
      <c r="VYE349" s="35"/>
      <c r="VYF349" s="35"/>
      <c r="VYG349" s="35"/>
      <c r="VYH349" s="35"/>
      <c r="VYI349" s="35"/>
      <c r="VYJ349" s="35"/>
      <c r="VYK349" s="35"/>
      <c r="VYL349" s="35"/>
      <c r="VYM349" s="35"/>
      <c r="VYN349" s="35"/>
      <c r="VYO349" s="35"/>
      <c r="VYP349" s="35"/>
      <c r="VYQ349" s="35"/>
      <c r="VYR349" s="35"/>
      <c r="VYS349" s="35"/>
      <c r="VYT349" s="35"/>
      <c r="VYU349" s="35"/>
      <c r="VYV349" s="35"/>
      <c r="VYW349" s="35"/>
      <c r="VYX349" s="35"/>
      <c r="VYY349" s="35"/>
      <c r="VYZ349" s="35"/>
      <c r="VZA349" s="35"/>
      <c r="VZB349" s="35"/>
      <c r="VZC349" s="35"/>
      <c r="VZD349" s="35"/>
      <c r="VZE349" s="35"/>
      <c r="VZF349" s="35"/>
      <c r="VZG349" s="35"/>
      <c r="VZH349" s="35"/>
      <c r="VZI349" s="35"/>
      <c r="VZJ349" s="35"/>
      <c r="VZK349" s="35"/>
      <c r="VZL349" s="35"/>
      <c r="VZM349" s="35"/>
      <c r="VZN349" s="35"/>
      <c r="VZO349" s="35"/>
      <c r="VZP349" s="35"/>
      <c r="VZQ349" s="35"/>
      <c r="VZR349" s="35"/>
      <c r="VZS349" s="35"/>
      <c r="VZT349" s="35"/>
      <c r="VZU349" s="35"/>
      <c r="VZV349" s="35"/>
      <c r="VZW349" s="35"/>
      <c r="VZX349" s="35"/>
      <c r="VZY349" s="35"/>
      <c r="VZZ349" s="35"/>
      <c r="WAA349" s="35"/>
      <c r="WAB349" s="35"/>
      <c r="WAC349" s="35"/>
      <c r="WAD349" s="35"/>
      <c r="WAE349" s="35"/>
      <c r="WAF349" s="35"/>
      <c r="WAG349" s="35"/>
      <c r="WAH349" s="35"/>
      <c r="WAI349" s="35"/>
      <c r="WAJ349" s="35"/>
      <c r="WAK349" s="35"/>
      <c r="WAL349" s="35"/>
      <c r="WAM349" s="35"/>
      <c r="WAN349" s="35"/>
      <c r="WAO349" s="35"/>
      <c r="WAP349" s="35"/>
      <c r="WAQ349" s="35"/>
      <c r="WAR349" s="35"/>
      <c r="WAS349" s="35"/>
      <c r="WAT349" s="35"/>
      <c r="WAU349" s="35"/>
      <c r="WAV349" s="35"/>
      <c r="WAW349" s="35"/>
      <c r="WAX349" s="35"/>
      <c r="WAY349" s="35"/>
      <c r="WAZ349" s="35"/>
      <c r="WBA349" s="35"/>
      <c r="WBB349" s="35"/>
      <c r="WBC349" s="35"/>
      <c r="WBD349" s="35"/>
      <c r="WBE349" s="35"/>
      <c r="WBF349" s="35"/>
      <c r="WBG349" s="35"/>
      <c r="WBH349" s="35"/>
      <c r="WBI349" s="35"/>
      <c r="WBJ349" s="35"/>
      <c r="WBK349" s="35"/>
      <c r="WBL349" s="35"/>
      <c r="WBM349" s="35"/>
      <c r="WBN349" s="35"/>
      <c r="WBO349" s="35"/>
      <c r="WBP349" s="35"/>
      <c r="WBQ349" s="35"/>
      <c r="WBR349" s="35"/>
      <c r="WBS349" s="35"/>
      <c r="WBT349" s="35"/>
      <c r="WBU349" s="35"/>
      <c r="WBV349" s="35"/>
      <c r="WBW349" s="35"/>
      <c r="WBX349" s="35"/>
      <c r="WBY349" s="35"/>
      <c r="WBZ349" s="35"/>
      <c r="WCA349" s="35"/>
      <c r="WCB349" s="35"/>
      <c r="WCC349" s="35"/>
      <c r="WCD349" s="35"/>
      <c r="WCE349" s="35"/>
      <c r="WCF349" s="35"/>
      <c r="WCG349" s="35"/>
      <c r="WCH349" s="35"/>
      <c r="WCI349" s="35"/>
      <c r="WCJ349" s="35"/>
      <c r="WCK349" s="35"/>
      <c r="WCL349" s="35"/>
      <c r="WCM349" s="35"/>
      <c r="WCN349" s="35"/>
      <c r="WCO349" s="35"/>
      <c r="WCP349" s="35"/>
      <c r="WCQ349" s="35"/>
      <c r="WCR349" s="35"/>
      <c r="WCS349" s="35"/>
      <c r="WCT349" s="35"/>
      <c r="WCU349" s="35"/>
      <c r="WCV349" s="35"/>
      <c r="WCW349" s="35"/>
      <c r="WCX349" s="35"/>
      <c r="WCY349" s="35"/>
      <c r="WCZ349" s="35"/>
      <c r="WDA349" s="35"/>
      <c r="WDB349" s="35"/>
      <c r="WDC349" s="35"/>
      <c r="WDD349" s="35"/>
      <c r="WDE349" s="35"/>
      <c r="WDF349" s="35"/>
      <c r="WDG349" s="35"/>
      <c r="WDH349" s="35"/>
      <c r="WDI349" s="35"/>
      <c r="WDJ349" s="35"/>
      <c r="WDK349" s="35"/>
      <c r="WDL349" s="35"/>
      <c r="WDM349" s="35"/>
      <c r="WDN349" s="35"/>
      <c r="WDO349" s="35"/>
      <c r="WDP349" s="35"/>
      <c r="WDQ349" s="35"/>
      <c r="WDR349" s="35"/>
      <c r="WDS349" s="35"/>
      <c r="WDT349" s="35"/>
      <c r="WDU349" s="35"/>
      <c r="WDV349" s="35"/>
      <c r="WDW349" s="35"/>
      <c r="WDX349" s="35"/>
      <c r="WDY349" s="35"/>
      <c r="WDZ349" s="35"/>
      <c r="WEA349" s="35"/>
      <c r="WEB349" s="35"/>
      <c r="WEC349" s="35"/>
      <c r="WED349" s="35"/>
      <c r="WEE349" s="35"/>
      <c r="WEF349" s="35"/>
      <c r="WEG349" s="35"/>
      <c r="WEH349" s="35"/>
      <c r="WEI349" s="35"/>
      <c r="WEJ349" s="35"/>
      <c r="WEK349" s="35"/>
      <c r="WEL349" s="35"/>
      <c r="WEM349" s="35"/>
      <c r="WEN349" s="35"/>
      <c r="WEO349" s="35"/>
      <c r="WEP349" s="35"/>
      <c r="WEQ349" s="35"/>
      <c r="WER349" s="35"/>
      <c r="WES349" s="35"/>
      <c r="WET349" s="35"/>
      <c r="WEU349" s="35"/>
      <c r="WEV349" s="35"/>
      <c r="WEW349" s="35"/>
      <c r="WEX349" s="35"/>
      <c r="WEY349" s="35"/>
      <c r="WEZ349" s="35"/>
      <c r="WFA349" s="35"/>
      <c r="WFB349" s="35"/>
      <c r="WFC349" s="35"/>
      <c r="WFD349" s="35"/>
      <c r="WFE349" s="35"/>
      <c r="WFF349" s="35"/>
      <c r="WFG349" s="35"/>
      <c r="WFH349" s="35"/>
      <c r="WFI349" s="35"/>
      <c r="WFJ349" s="35"/>
      <c r="WFK349" s="35"/>
      <c r="WFL349" s="35"/>
      <c r="WFM349" s="35"/>
      <c r="WFN349" s="35"/>
      <c r="WFO349" s="35"/>
      <c r="WFP349" s="35"/>
      <c r="WFQ349" s="35"/>
      <c r="WFR349" s="35"/>
      <c r="WFS349" s="35"/>
      <c r="WFT349" s="35"/>
      <c r="WFU349" s="35"/>
      <c r="WFV349" s="35"/>
      <c r="WFW349" s="35"/>
      <c r="WFX349" s="35"/>
      <c r="WFY349" s="35"/>
      <c r="WFZ349" s="35"/>
      <c r="WGA349" s="35"/>
      <c r="WGB349" s="35"/>
      <c r="WGC349" s="35"/>
      <c r="WGD349" s="35"/>
      <c r="WGE349" s="35"/>
      <c r="WGF349" s="35"/>
      <c r="WGG349" s="35"/>
      <c r="WGH349" s="35"/>
      <c r="WGI349" s="35"/>
      <c r="WGJ349" s="35"/>
      <c r="WGK349" s="35"/>
      <c r="WGL349" s="35"/>
      <c r="WGM349" s="35"/>
      <c r="WGN349" s="35"/>
      <c r="WGO349" s="35"/>
      <c r="WGP349" s="35"/>
      <c r="WGQ349" s="35"/>
      <c r="WGR349" s="35"/>
      <c r="WGS349" s="35"/>
      <c r="WGT349" s="35"/>
      <c r="WGU349" s="35"/>
      <c r="WGV349" s="35"/>
      <c r="WGW349" s="35"/>
      <c r="WGX349" s="35"/>
      <c r="WGY349" s="35"/>
      <c r="WGZ349" s="35"/>
      <c r="WHA349" s="35"/>
      <c r="WHB349" s="35"/>
      <c r="WHC349" s="35"/>
      <c r="WHD349" s="35"/>
      <c r="WHE349" s="35"/>
      <c r="WHF349" s="35"/>
      <c r="WHG349" s="35"/>
      <c r="WHH349" s="35"/>
      <c r="WHI349" s="35"/>
      <c r="WHJ349" s="35"/>
      <c r="WHK349" s="35"/>
      <c r="WHL349" s="35"/>
      <c r="WHM349" s="35"/>
      <c r="WHN349" s="35"/>
      <c r="WHO349" s="35"/>
      <c r="WHP349" s="35"/>
      <c r="WHQ349" s="35"/>
      <c r="WHR349" s="35"/>
      <c r="WHS349" s="35"/>
      <c r="WHT349" s="35"/>
      <c r="WHU349" s="35"/>
      <c r="WHV349" s="35"/>
      <c r="WHW349" s="35"/>
      <c r="WHX349" s="35"/>
      <c r="WHY349" s="35"/>
      <c r="WHZ349" s="35"/>
      <c r="WIA349" s="35"/>
      <c r="WIB349" s="35"/>
      <c r="WIC349" s="35"/>
      <c r="WID349" s="35"/>
      <c r="WIE349" s="35"/>
      <c r="WIF349" s="35"/>
      <c r="WIG349" s="35"/>
      <c r="WIH349" s="35"/>
      <c r="WII349" s="35"/>
      <c r="WIJ349" s="35"/>
      <c r="WIK349" s="35"/>
      <c r="WIL349" s="35"/>
      <c r="WIM349" s="35"/>
      <c r="WIN349" s="35"/>
      <c r="WIO349" s="35"/>
      <c r="WIP349" s="35"/>
      <c r="WIQ349" s="35"/>
      <c r="WIR349" s="35"/>
      <c r="WIS349" s="35"/>
      <c r="WIT349" s="35"/>
      <c r="WIU349" s="35"/>
      <c r="WIV349" s="35"/>
      <c r="WIW349" s="35"/>
      <c r="WIX349" s="35"/>
      <c r="WIY349" s="35"/>
      <c r="WIZ349" s="35"/>
      <c r="WJA349" s="35"/>
      <c r="WJB349" s="35"/>
      <c r="WJC349" s="35"/>
      <c r="WJD349" s="35"/>
      <c r="WJE349" s="35"/>
      <c r="WJF349" s="35"/>
      <c r="WJG349" s="35"/>
      <c r="WJH349" s="35"/>
      <c r="WJI349" s="35"/>
      <c r="WJJ349" s="35"/>
      <c r="WJK349" s="35"/>
      <c r="WJL349" s="35"/>
      <c r="WJM349" s="35"/>
      <c r="WJN349" s="35"/>
      <c r="WJO349" s="35"/>
      <c r="WJP349" s="35"/>
      <c r="WJQ349" s="35"/>
      <c r="WJR349" s="35"/>
      <c r="WJS349" s="35"/>
      <c r="WJT349" s="35"/>
      <c r="WJU349" s="35"/>
      <c r="WJV349" s="35"/>
      <c r="WJW349" s="35"/>
      <c r="WJX349" s="35"/>
      <c r="WJY349" s="35"/>
      <c r="WJZ349" s="35"/>
      <c r="WKA349" s="35"/>
      <c r="WKB349" s="35"/>
      <c r="WKC349" s="35"/>
      <c r="WKD349" s="35"/>
      <c r="WKE349" s="35"/>
      <c r="WKF349" s="35"/>
      <c r="WKG349" s="35"/>
      <c r="WKH349" s="35"/>
      <c r="WKI349" s="35"/>
      <c r="WKJ349" s="35"/>
      <c r="WKK349" s="35"/>
      <c r="WKL349" s="35"/>
      <c r="WKM349" s="35"/>
      <c r="WKN349" s="35"/>
      <c r="WKO349" s="35"/>
      <c r="WKP349" s="35"/>
      <c r="WKQ349" s="35"/>
      <c r="WKR349" s="35"/>
      <c r="WKS349" s="35"/>
      <c r="WKT349" s="35"/>
      <c r="WKU349" s="35"/>
      <c r="WKV349" s="35"/>
      <c r="WKW349" s="35"/>
      <c r="WKX349" s="35"/>
      <c r="WKY349" s="35"/>
      <c r="WKZ349" s="35"/>
      <c r="WLA349" s="35"/>
      <c r="WLB349" s="35"/>
      <c r="WLC349" s="35"/>
      <c r="WLD349" s="35"/>
      <c r="WLE349" s="35"/>
      <c r="WLF349" s="35"/>
      <c r="WLG349" s="35"/>
      <c r="WLH349" s="35"/>
      <c r="WLI349" s="35"/>
      <c r="WLJ349" s="35"/>
      <c r="WLK349" s="35"/>
      <c r="WLL349" s="35"/>
      <c r="WLM349" s="35"/>
      <c r="WLN349" s="35"/>
      <c r="WLO349" s="35"/>
      <c r="WLP349" s="35"/>
      <c r="WLQ349" s="35"/>
      <c r="WLR349" s="35"/>
      <c r="WLS349" s="35"/>
      <c r="WLT349" s="35"/>
      <c r="WLU349" s="35"/>
      <c r="WLV349" s="35"/>
      <c r="WLW349" s="35"/>
      <c r="WLX349" s="35"/>
      <c r="WLY349" s="35"/>
      <c r="WLZ349" s="35"/>
      <c r="WMA349" s="35"/>
      <c r="WMB349" s="35"/>
      <c r="WMC349" s="35"/>
      <c r="WMD349" s="35"/>
      <c r="WME349" s="35"/>
      <c r="WMF349" s="35"/>
      <c r="WMG349" s="35"/>
      <c r="WMH349" s="35"/>
      <c r="WMI349" s="35"/>
      <c r="WMJ349" s="35"/>
      <c r="WMK349" s="35"/>
      <c r="WML349" s="35"/>
      <c r="WMM349" s="35"/>
      <c r="WMN349" s="35"/>
      <c r="WMO349" s="35"/>
      <c r="WMP349" s="35"/>
      <c r="WMQ349" s="35"/>
      <c r="WMR349" s="35"/>
      <c r="WMS349" s="35"/>
      <c r="WMT349" s="35"/>
      <c r="WMU349" s="35"/>
      <c r="WMV349" s="35"/>
      <c r="WMW349" s="35"/>
      <c r="WMX349" s="35"/>
      <c r="WMY349" s="35"/>
      <c r="WMZ349" s="35"/>
      <c r="WNA349" s="35"/>
      <c r="WNB349" s="35"/>
      <c r="WNC349" s="35"/>
      <c r="WND349" s="35"/>
      <c r="WNE349" s="35"/>
      <c r="WNF349" s="35"/>
      <c r="WNG349" s="35"/>
      <c r="WNH349" s="35"/>
      <c r="WNI349" s="35"/>
      <c r="WNJ349" s="35"/>
      <c r="WNK349" s="35"/>
      <c r="WNL349" s="35"/>
      <c r="WNM349" s="35"/>
      <c r="WNN349" s="35"/>
      <c r="WNO349" s="35"/>
      <c r="WNP349" s="35"/>
      <c r="WNQ349" s="35"/>
      <c r="WNR349" s="35"/>
      <c r="WNS349" s="35"/>
      <c r="WNT349" s="35"/>
      <c r="WNU349" s="35"/>
      <c r="WNV349" s="35"/>
      <c r="WNW349" s="35"/>
      <c r="WNX349" s="35"/>
      <c r="WNY349" s="35"/>
      <c r="WNZ349" s="35"/>
      <c r="WOA349" s="35"/>
      <c r="WOB349" s="35"/>
      <c r="WOC349" s="35"/>
      <c r="WOD349" s="35"/>
      <c r="WOE349" s="35"/>
      <c r="WOF349" s="35"/>
      <c r="WOG349" s="35"/>
      <c r="WOH349" s="35"/>
      <c r="WOI349" s="35"/>
      <c r="WOJ349" s="35"/>
      <c r="WOK349" s="35"/>
      <c r="WOL349" s="35"/>
      <c r="WOM349" s="35"/>
      <c r="WON349" s="35"/>
      <c r="WOO349" s="35"/>
      <c r="WOP349" s="35"/>
      <c r="WOQ349" s="35"/>
      <c r="WOR349" s="35"/>
      <c r="WOS349" s="35"/>
      <c r="WOT349" s="35"/>
      <c r="WOU349" s="35"/>
      <c r="WOV349" s="35"/>
      <c r="WOW349" s="35"/>
      <c r="WOX349" s="35"/>
      <c r="WOY349" s="35"/>
      <c r="WOZ349" s="35"/>
      <c r="WPA349" s="35"/>
      <c r="WPB349" s="35"/>
      <c r="WPC349" s="35"/>
      <c r="WPD349" s="35"/>
      <c r="WPE349" s="35"/>
      <c r="WPF349" s="35"/>
      <c r="WPG349" s="35"/>
      <c r="WPH349" s="35"/>
      <c r="WPI349" s="35"/>
      <c r="WPJ349" s="35"/>
      <c r="WPK349" s="35"/>
      <c r="WPL349" s="35"/>
      <c r="WPM349" s="35"/>
      <c r="WPN349" s="35"/>
      <c r="WPO349" s="35"/>
      <c r="WPP349" s="35"/>
      <c r="WPQ349" s="35"/>
      <c r="WPR349" s="35"/>
      <c r="WPS349" s="35"/>
      <c r="WPT349" s="35"/>
      <c r="WPU349" s="35"/>
      <c r="WPV349" s="35"/>
      <c r="WPW349" s="35"/>
      <c r="WPX349" s="35"/>
      <c r="WPY349" s="35"/>
      <c r="WPZ349" s="35"/>
      <c r="WQA349" s="35"/>
      <c r="WQB349" s="35"/>
      <c r="WQC349" s="35"/>
      <c r="WQD349" s="35"/>
      <c r="WQE349" s="35"/>
      <c r="WQF349" s="35"/>
      <c r="WQG349" s="35"/>
      <c r="WQH349" s="35"/>
      <c r="WQI349" s="35"/>
      <c r="WQJ349" s="35"/>
      <c r="WQK349" s="35"/>
      <c r="WQL349" s="35"/>
      <c r="WQM349" s="35"/>
      <c r="WQN349" s="35"/>
      <c r="WQO349" s="35"/>
      <c r="WQP349" s="35"/>
      <c r="WQQ349" s="35"/>
      <c r="WQR349" s="35"/>
      <c r="WQS349" s="35"/>
      <c r="WQT349" s="35"/>
      <c r="WQU349" s="35"/>
      <c r="WQV349" s="35"/>
      <c r="WQW349" s="35"/>
      <c r="WQX349" s="35"/>
      <c r="WQY349" s="35"/>
      <c r="WQZ349" s="35"/>
      <c r="WRA349" s="35"/>
      <c r="WRB349" s="35"/>
      <c r="WRC349" s="35"/>
      <c r="WRD349" s="35"/>
      <c r="WRE349" s="35"/>
      <c r="WRF349" s="35"/>
      <c r="WRG349" s="35"/>
      <c r="WRH349" s="35"/>
      <c r="WRI349" s="35"/>
      <c r="WRJ349" s="35"/>
      <c r="WRK349" s="35"/>
      <c r="WRL349" s="35"/>
      <c r="WRM349" s="35"/>
      <c r="WRN349" s="35"/>
      <c r="WRO349" s="35"/>
      <c r="WRP349" s="35"/>
      <c r="WRQ349" s="35"/>
      <c r="WRR349" s="35"/>
      <c r="WRS349" s="35"/>
      <c r="WRT349" s="35"/>
      <c r="WRU349" s="35"/>
      <c r="WRV349" s="35"/>
      <c r="WRW349" s="35"/>
      <c r="WRX349" s="35"/>
      <c r="WRY349" s="35"/>
      <c r="WRZ349" s="35"/>
      <c r="WSA349" s="35"/>
      <c r="WSB349" s="35"/>
      <c r="WSC349" s="35"/>
      <c r="WSD349" s="35"/>
      <c r="WSE349" s="35"/>
      <c r="WSF349" s="35"/>
      <c r="WSG349" s="35"/>
      <c r="WSH349" s="35"/>
      <c r="WSI349" s="35"/>
      <c r="WSJ349" s="35"/>
      <c r="WSK349" s="35"/>
      <c r="WSL349" s="35"/>
      <c r="WSM349" s="35"/>
      <c r="WSN349" s="35"/>
      <c r="WSO349" s="35"/>
      <c r="WSP349" s="35"/>
      <c r="WSQ349" s="35"/>
      <c r="WSR349" s="35"/>
      <c r="WSS349" s="35"/>
      <c r="WST349" s="35"/>
      <c r="WSU349" s="35"/>
      <c r="WSV349" s="35"/>
      <c r="WSW349" s="35"/>
      <c r="WSX349" s="35"/>
      <c r="WSY349" s="35"/>
      <c r="WSZ349" s="35"/>
      <c r="WTA349" s="35"/>
      <c r="WTB349" s="35"/>
      <c r="WTC349" s="35"/>
      <c r="WTD349" s="35"/>
      <c r="WTE349" s="35"/>
      <c r="WTF349" s="35"/>
      <c r="WTG349" s="35"/>
      <c r="WTH349" s="35"/>
      <c r="WTI349" s="35"/>
      <c r="WTJ349" s="35"/>
      <c r="WTK349" s="35"/>
      <c r="WTL349" s="35"/>
      <c r="WTM349" s="35"/>
      <c r="WTN349" s="35"/>
      <c r="WTO349" s="35"/>
      <c r="WTP349" s="35"/>
      <c r="WTQ349" s="35"/>
      <c r="WTR349" s="35"/>
      <c r="WTS349" s="35"/>
      <c r="WTT349" s="35"/>
      <c r="WTU349" s="35"/>
      <c r="WTV349" s="35"/>
      <c r="WTW349" s="35"/>
      <c r="WTX349" s="35"/>
      <c r="WTY349" s="35"/>
      <c r="WTZ349" s="35"/>
      <c r="WUA349" s="35"/>
      <c r="WUB349" s="35"/>
      <c r="WUC349" s="35"/>
      <c r="WUD349" s="35"/>
      <c r="WUE349" s="35"/>
      <c r="WUF349" s="35"/>
      <c r="WUG349" s="35"/>
      <c r="WUH349" s="35"/>
      <c r="WUI349" s="35"/>
      <c r="WUJ349" s="35"/>
      <c r="WUK349" s="35"/>
      <c r="WUL349" s="35"/>
      <c r="WUM349" s="35"/>
      <c r="WUN349" s="35"/>
      <c r="WUO349" s="35"/>
      <c r="WUP349" s="35"/>
      <c r="WUQ349" s="35"/>
      <c r="WUR349" s="35"/>
      <c r="WUS349" s="35"/>
      <c r="WUT349" s="35"/>
      <c r="WUU349" s="35"/>
      <c r="WUV349" s="35"/>
      <c r="WUW349" s="35"/>
      <c r="WUX349" s="35"/>
      <c r="WUY349" s="35"/>
      <c r="WUZ349" s="35"/>
      <c r="WVA349" s="35"/>
      <c r="WVB349" s="35"/>
      <c r="WVC349" s="35"/>
      <c r="WVD349" s="35"/>
      <c r="WVE349" s="35"/>
      <c r="WVF349" s="35"/>
      <c r="WVG349" s="35"/>
      <c r="WVH349" s="35"/>
      <c r="WVI349" s="35"/>
      <c r="WVJ349" s="35"/>
      <c r="WVK349" s="35"/>
      <c r="WVL349" s="35"/>
      <c r="WVM349" s="35"/>
      <c r="WVN349" s="35"/>
      <c r="WVO349" s="35"/>
      <c r="WVP349" s="35"/>
      <c r="WVQ349" s="35"/>
      <c r="WVR349" s="35"/>
      <c r="WVS349" s="35"/>
      <c r="WVT349" s="35"/>
      <c r="WVU349" s="35"/>
      <c r="WVV349" s="35"/>
      <c r="WVW349" s="35"/>
      <c r="WVX349" s="35"/>
      <c r="WVY349" s="35"/>
      <c r="WVZ349" s="35"/>
      <c r="WWA349" s="35"/>
      <c r="WWB349" s="35"/>
      <c r="WWC349" s="35"/>
      <c r="WWD349" s="35"/>
      <c r="WWE349" s="35"/>
      <c r="WWF349" s="35"/>
      <c r="WWG349" s="35"/>
      <c r="WWH349" s="35"/>
      <c r="WWI349" s="35"/>
      <c r="WWJ349" s="35"/>
      <c r="WWK349" s="35"/>
      <c r="WWL349" s="35"/>
      <c r="WWM349" s="35"/>
      <c r="WWN349" s="35"/>
      <c r="WWO349" s="35"/>
      <c r="WWP349" s="35"/>
      <c r="WWQ349" s="35"/>
      <c r="WWR349" s="35"/>
      <c r="WWS349" s="35"/>
      <c r="WWT349" s="35"/>
      <c r="WWU349" s="35"/>
      <c r="WWV349" s="35"/>
      <c r="WWW349" s="35"/>
      <c r="WWX349" s="35"/>
      <c r="WWY349" s="35"/>
      <c r="WWZ349" s="35"/>
      <c r="WXA349" s="35"/>
      <c r="WXB349" s="35"/>
      <c r="WXC349" s="35"/>
      <c r="WXD349" s="35"/>
      <c r="WXE349" s="35"/>
      <c r="WXF349" s="35"/>
      <c r="WXG349" s="35"/>
      <c r="WXH349" s="35"/>
      <c r="WXI349" s="35"/>
      <c r="WXJ349" s="35"/>
      <c r="WXK349" s="35"/>
      <c r="WXL349" s="35"/>
      <c r="WXM349" s="35"/>
      <c r="WXN349" s="35"/>
      <c r="WXO349" s="35"/>
      <c r="WXP349" s="35"/>
      <c r="WXQ349" s="35"/>
      <c r="WXR349" s="35"/>
      <c r="WXS349" s="35"/>
      <c r="WXT349" s="35"/>
      <c r="WXU349" s="35"/>
      <c r="WXV349" s="35"/>
      <c r="WXW349" s="35"/>
      <c r="WXX349" s="35"/>
      <c r="WXY349" s="35"/>
      <c r="WXZ349" s="35"/>
      <c r="WYA349" s="35"/>
      <c r="WYB349" s="35"/>
      <c r="WYC349" s="35"/>
      <c r="WYD349" s="35"/>
      <c r="WYE349" s="35"/>
      <c r="WYF349" s="35"/>
      <c r="WYG349" s="35"/>
      <c r="WYH349" s="35"/>
      <c r="WYI349" s="35"/>
      <c r="WYJ349" s="35"/>
      <c r="WYK349" s="35"/>
      <c r="WYL349" s="35"/>
      <c r="WYM349" s="35"/>
      <c r="WYN349" s="35"/>
      <c r="WYO349" s="35"/>
      <c r="WYP349" s="35"/>
      <c r="WYQ349" s="35"/>
      <c r="WYR349" s="35"/>
      <c r="WYS349" s="35"/>
      <c r="WYT349" s="35"/>
      <c r="WYU349" s="35"/>
      <c r="WYV349" s="35"/>
      <c r="WYW349" s="35"/>
      <c r="WYX349" s="35"/>
      <c r="WYY349" s="35"/>
      <c r="WYZ349" s="35"/>
      <c r="WZA349" s="35"/>
      <c r="WZB349" s="35"/>
      <c r="WZC349" s="35"/>
      <c r="WZD349" s="35"/>
      <c r="WZE349" s="35"/>
      <c r="WZF349" s="35"/>
      <c r="WZG349" s="35"/>
      <c r="WZH349" s="35"/>
      <c r="WZI349" s="35"/>
      <c r="WZJ349" s="35"/>
      <c r="WZK349" s="35"/>
      <c r="WZL349" s="35"/>
      <c r="WZM349" s="35"/>
      <c r="WZN349" s="35"/>
      <c r="WZO349" s="35"/>
      <c r="WZP349" s="35"/>
      <c r="WZQ349" s="35"/>
      <c r="WZR349" s="35"/>
      <c r="WZS349" s="35"/>
      <c r="WZT349" s="35"/>
      <c r="WZU349" s="35"/>
      <c r="WZV349" s="35"/>
      <c r="WZW349" s="35"/>
      <c r="WZX349" s="35"/>
      <c r="WZY349" s="35"/>
      <c r="WZZ349" s="35"/>
      <c r="XAA349" s="35"/>
      <c r="XAB349" s="35"/>
      <c r="XAC349" s="35"/>
      <c r="XAD349" s="35"/>
      <c r="XAE349" s="35"/>
      <c r="XAF349" s="35"/>
      <c r="XAG349" s="35"/>
      <c r="XAH349" s="35"/>
      <c r="XAI349" s="35"/>
      <c r="XAJ349" s="35"/>
      <c r="XAK349" s="35"/>
      <c r="XAL349" s="35"/>
      <c r="XAM349" s="35"/>
      <c r="XAN349" s="35"/>
      <c r="XAO349" s="35"/>
      <c r="XAP349" s="35"/>
      <c r="XAQ349" s="35"/>
      <c r="XAR349" s="35"/>
      <c r="XAS349" s="35"/>
      <c r="XAT349" s="35"/>
      <c r="XAU349" s="35"/>
      <c r="XAV349" s="35"/>
      <c r="XAW349" s="35"/>
      <c r="XAX349" s="35"/>
      <c r="XAY349" s="35"/>
      <c r="XAZ349" s="35"/>
      <c r="XBA349" s="35"/>
      <c r="XBB349" s="35"/>
      <c r="XBC349" s="35"/>
      <c r="XBD349" s="35"/>
      <c r="XBE349" s="35"/>
      <c r="XBF349" s="35"/>
      <c r="XBG349" s="35"/>
      <c r="XBH349" s="35"/>
      <c r="XBI349" s="35"/>
      <c r="XBJ349" s="35"/>
      <c r="XBK349" s="35"/>
      <c r="XBL349" s="35"/>
      <c r="XBM349" s="35"/>
      <c r="XBN349" s="35"/>
      <c r="XBO349" s="35"/>
      <c r="XBP349" s="35"/>
      <c r="XBQ349" s="35"/>
      <c r="XBR349" s="35"/>
      <c r="XBS349" s="35"/>
      <c r="XBT349" s="35"/>
      <c r="XBU349" s="35"/>
      <c r="XBV349" s="35"/>
      <c r="XBW349" s="35"/>
      <c r="XBX349" s="35"/>
      <c r="XBY349" s="35"/>
      <c r="XBZ349" s="35"/>
      <c r="XCA349" s="35"/>
      <c r="XCB349" s="35"/>
      <c r="XCC349" s="35"/>
      <c r="XCD349" s="35"/>
      <c r="XCE349" s="35"/>
      <c r="XCF349" s="35"/>
      <c r="XCG349" s="35"/>
      <c r="XCH349" s="35"/>
      <c r="XCI349" s="35"/>
      <c r="XCJ349" s="35"/>
      <c r="XCK349" s="35"/>
      <c r="XCL349" s="35"/>
      <c r="XCM349" s="35"/>
      <c r="XCN349" s="35"/>
      <c r="XCO349" s="35"/>
      <c r="XCP349" s="35"/>
      <c r="XCQ349" s="35"/>
      <c r="XCR349" s="35"/>
      <c r="XCS349" s="35"/>
      <c r="XCT349" s="35"/>
      <c r="XCU349" s="35"/>
      <c r="XCV349" s="35"/>
      <c r="XCW349" s="35"/>
      <c r="XCX349" s="35"/>
      <c r="XCY349" s="35"/>
      <c r="XCZ349" s="35"/>
      <c r="XDA349" s="35"/>
      <c r="XDB349" s="35"/>
      <c r="XDC349" s="35"/>
      <c r="XDD349" s="35"/>
      <c r="XDE349" s="35"/>
      <c r="XDF349" s="35"/>
      <c r="XDG349" s="35"/>
      <c r="XDH349" s="35"/>
      <c r="XDI349" s="35"/>
      <c r="XDJ349" s="35"/>
      <c r="XDK349" s="35"/>
      <c r="XDL349" s="35"/>
      <c r="XDM349" s="35"/>
      <c r="XDN349" s="35"/>
      <c r="XDO349" s="35"/>
      <c r="XDP349" s="35"/>
      <c r="XDQ349" s="35"/>
      <c r="XDR349" s="35"/>
      <c r="XDS349" s="35"/>
      <c r="XDT349" s="35"/>
      <c r="XDU349" s="35"/>
      <c r="XDV349" s="35"/>
      <c r="XDW349" s="35"/>
      <c r="XDX349" s="35"/>
      <c r="XDY349" s="35"/>
      <c r="XDZ349" s="35"/>
      <c r="XEA349" s="35"/>
      <c r="XEB349" s="35"/>
      <c r="XEC349" s="35"/>
      <c r="XED349" s="35"/>
      <c r="XEE349" s="35"/>
      <c r="XEF349" s="35"/>
      <c r="XEG349" s="35"/>
      <c r="XEH349" s="35"/>
      <c r="XEI349" s="35"/>
      <c r="XEJ349" s="35"/>
      <c r="XEK349" s="35"/>
      <c r="XEL349" s="35"/>
      <c r="XEM349" s="35"/>
      <c r="XEN349" s="35"/>
      <c r="XEO349" s="35"/>
      <c r="XEP349" s="35"/>
      <c r="XEQ349" s="35"/>
      <c r="XER349" s="35"/>
      <c r="XES349" s="35"/>
      <c r="XET349" s="35"/>
      <c r="XEU349" s="35"/>
      <c r="XEV349" s="35"/>
      <c r="XEW349" s="35"/>
      <c r="XEX349" s="35"/>
      <c r="XEY349" s="35"/>
      <c r="XEZ349" s="35"/>
      <c r="XFA349" s="35"/>
    </row>
    <row r="350" spans="1:16381" s="35" customFormat="1" ht="48" customHeight="1">
      <c r="A350" s="53"/>
      <c r="B350" s="28" t="s">
        <v>3</v>
      </c>
      <c r="C350" s="52" t="s">
        <v>159</v>
      </c>
      <c r="D350" s="52" t="s">
        <v>160</v>
      </c>
      <c r="E350" s="52" t="s">
        <v>161</v>
      </c>
      <c r="F350" s="52" t="s">
        <v>133</v>
      </c>
      <c r="G350" s="52" t="s">
        <v>869</v>
      </c>
      <c r="H350" s="47">
        <v>4312605</v>
      </c>
      <c r="I350" s="52" t="s">
        <v>686</v>
      </c>
      <c r="J350" s="29" t="s">
        <v>76</v>
      </c>
      <c r="K350" s="71" t="s">
        <v>868</v>
      </c>
      <c r="L350" s="72" t="s">
        <v>275</v>
      </c>
      <c r="M350" s="52" t="str">
        <f t="shared" ref="M350:M358" si="35">G350</f>
        <v>Amparar la adición al contrato No. 1474 de 2025, cuyo objeto es: Prestar el Servicios de mantenimiento y reparación de maquinaria y otro equipo DATACENTER</v>
      </c>
      <c r="N350" s="31">
        <v>1</v>
      </c>
      <c r="O350" s="31">
        <v>1</v>
      </c>
      <c r="P350" s="73">
        <v>12</v>
      </c>
      <c r="Q350" s="74" t="s">
        <v>79</v>
      </c>
      <c r="R350" s="74" t="s">
        <v>80</v>
      </c>
      <c r="S350" s="52" t="s">
        <v>1</v>
      </c>
      <c r="T350" s="75">
        <f t="shared" ref="T350:T356" si="36">H350</f>
        <v>4312605</v>
      </c>
      <c r="U350" s="76">
        <f t="shared" ref="U350:U356" si="37">T350</f>
        <v>4312605</v>
      </c>
      <c r="V350" s="31" t="s">
        <v>76</v>
      </c>
      <c r="W350" s="31" t="s">
        <v>81</v>
      </c>
      <c r="X350" s="77" t="s">
        <v>82</v>
      </c>
      <c r="Y350" s="32" t="s">
        <v>83</v>
      </c>
      <c r="Z350" s="33" t="s">
        <v>3</v>
      </c>
      <c r="AA350" s="30" t="s">
        <v>84</v>
      </c>
      <c r="AB350" s="78" t="s">
        <v>85</v>
      </c>
      <c r="AC350" s="31" t="s">
        <v>76</v>
      </c>
      <c r="AD350" s="31" t="s">
        <v>86</v>
      </c>
      <c r="AE350" s="79" t="s">
        <v>87</v>
      </c>
      <c r="AF350" s="79" t="s">
        <v>88</v>
      </c>
      <c r="AG350" s="79" t="s">
        <v>89</v>
      </c>
      <c r="AH350" s="79" t="s">
        <v>90</v>
      </c>
      <c r="AI350" s="79" t="s">
        <v>90</v>
      </c>
      <c r="AJ350" s="79" t="s">
        <v>90</v>
      </c>
      <c r="AK350" s="80"/>
      <c r="AL350" s="80"/>
      <c r="AM350" s="80"/>
    </row>
    <row r="351" spans="1:16381" s="35" customFormat="1" ht="48" customHeight="1">
      <c r="A351" s="53"/>
      <c r="B351" s="28" t="s">
        <v>3</v>
      </c>
      <c r="C351" s="52" t="s">
        <v>159</v>
      </c>
      <c r="D351" s="52" t="s">
        <v>160</v>
      </c>
      <c r="E351" s="52" t="s">
        <v>73</v>
      </c>
      <c r="F351" s="52" t="s">
        <v>592</v>
      </c>
      <c r="G351" s="52" t="s">
        <v>869</v>
      </c>
      <c r="H351" s="47">
        <v>12091188</v>
      </c>
      <c r="I351" s="52" t="s">
        <v>686</v>
      </c>
      <c r="J351" s="29" t="s">
        <v>429</v>
      </c>
      <c r="K351" s="71" t="s">
        <v>868</v>
      </c>
      <c r="L351" s="72" t="s">
        <v>275</v>
      </c>
      <c r="M351" s="52" t="str">
        <f t="shared" si="35"/>
        <v>Amparar la adición al contrato No. 1474 de 2025, cuyo objeto es: Prestar el Servicios de mantenimiento y reparación de maquinaria y otro equipo DATACENTER</v>
      </c>
      <c r="N351" s="31">
        <v>1</v>
      </c>
      <c r="O351" s="31">
        <v>1</v>
      </c>
      <c r="P351" s="73">
        <v>12</v>
      </c>
      <c r="Q351" s="74" t="s">
        <v>79</v>
      </c>
      <c r="R351" s="74" t="s">
        <v>80</v>
      </c>
      <c r="S351" s="52" t="s">
        <v>1</v>
      </c>
      <c r="T351" s="75">
        <f t="shared" si="36"/>
        <v>12091188</v>
      </c>
      <c r="U351" s="76">
        <f t="shared" si="37"/>
        <v>12091188</v>
      </c>
      <c r="V351" s="31" t="s">
        <v>76</v>
      </c>
      <c r="W351" s="31" t="s">
        <v>81</v>
      </c>
      <c r="X351" s="77" t="s">
        <v>82</v>
      </c>
      <c r="Y351" s="32" t="s">
        <v>83</v>
      </c>
      <c r="Z351" s="33" t="s">
        <v>3</v>
      </c>
      <c r="AA351" s="30" t="s">
        <v>84</v>
      </c>
      <c r="AB351" s="78" t="s">
        <v>85</v>
      </c>
      <c r="AC351" s="31" t="s">
        <v>76</v>
      </c>
      <c r="AD351" s="31" t="s">
        <v>86</v>
      </c>
      <c r="AE351" s="79" t="s">
        <v>87</v>
      </c>
      <c r="AF351" s="79" t="s">
        <v>88</v>
      </c>
      <c r="AG351" s="79" t="s">
        <v>89</v>
      </c>
      <c r="AH351" s="79" t="s">
        <v>90</v>
      </c>
      <c r="AI351" s="79" t="s">
        <v>90</v>
      </c>
      <c r="AJ351" s="79" t="s">
        <v>90</v>
      </c>
      <c r="AK351" s="80"/>
      <c r="AL351" s="80"/>
      <c r="AM351" s="80"/>
    </row>
    <row r="352" spans="1:16381" s="35" customFormat="1" ht="48" customHeight="1">
      <c r="A352" s="53"/>
      <c r="B352" s="28" t="s">
        <v>3</v>
      </c>
      <c r="C352" s="52" t="s">
        <v>159</v>
      </c>
      <c r="D352" s="52" t="s">
        <v>160</v>
      </c>
      <c r="E352" s="52" t="s">
        <v>26</v>
      </c>
      <c r="F352" s="52" t="s">
        <v>18</v>
      </c>
      <c r="G352" s="52" t="s">
        <v>869</v>
      </c>
      <c r="H352" s="47">
        <f>4507903-739416</f>
        <v>3768487</v>
      </c>
      <c r="I352" s="52" t="s">
        <v>686</v>
      </c>
      <c r="J352" s="29" t="s">
        <v>76</v>
      </c>
      <c r="K352" s="71" t="s">
        <v>868</v>
      </c>
      <c r="L352" s="72" t="s">
        <v>275</v>
      </c>
      <c r="M352" s="52" t="str">
        <f t="shared" si="35"/>
        <v>Amparar la adición al contrato No. 1474 de 2025, cuyo objeto es: Prestar el Servicios de mantenimiento y reparación de maquinaria y otro equipo DATACENTER</v>
      </c>
      <c r="N352" s="31">
        <v>1</v>
      </c>
      <c r="O352" s="31">
        <v>1</v>
      </c>
      <c r="P352" s="73">
        <v>12</v>
      </c>
      <c r="Q352" s="74" t="s">
        <v>79</v>
      </c>
      <c r="R352" s="74" t="s">
        <v>80</v>
      </c>
      <c r="S352" s="52" t="s">
        <v>1</v>
      </c>
      <c r="T352" s="75">
        <f t="shared" si="36"/>
        <v>3768487</v>
      </c>
      <c r="U352" s="76">
        <f t="shared" si="37"/>
        <v>3768487</v>
      </c>
      <c r="V352" s="31" t="s">
        <v>76</v>
      </c>
      <c r="W352" s="31" t="s">
        <v>81</v>
      </c>
      <c r="X352" s="77" t="s">
        <v>82</v>
      </c>
      <c r="Y352" s="32" t="s">
        <v>83</v>
      </c>
      <c r="Z352" s="33" t="s">
        <v>3</v>
      </c>
      <c r="AA352" s="30" t="s">
        <v>84</v>
      </c>
      <c r="AB352" s="78" t="s">
        <v>85</v>
      </c>
      <c r="AC352" s="31" t="s">
        <v>76</v>
      </c>
      <c r="AD352" s="31" t="s">
        <v>86</v>
      </c>
      <c r="AE352" s="79" t="s">
        <v>87</v>
      </c>
      <c r="AF352" s="79" t="s">
        <v>88</v>
      </c>
      <c r="AG352" s="79" t="s">
        <v>89</v>
      </c>
      <c r="AH352" s="79" t="s">
        <v>90</v>
      </c>
      <c r="AI352" s="79" t="s">
        <v>90</v>
      </c>
      <c r="AJ352" s="79" t="s">
        <v>90</v>
      </c>
      <c r="AK352" s="80"/>
      <c r="AL352" s="80"/>
      <c r="AM352" s="80"/>
    </row>
    <row r="353" spans="1:16381" s="35" customFormat="1" ht="48" customHeight="1">
      <c r="A353" s="53"/>
      <c r="B353" s="28" t="s">
        <v>3</v>
      </c>
      <c r="C353" s="52" t="s">
        <v>159</v>
      </c>
      <c r="D353" s="52" t="s">
        <v>160</v>
      </c>
      <c r="E353" s="52" t="s">
        <v>129</v>
      </c>
      <c r="F353" s="52" t="s">
        <v>728</v>
      </c>
      <c r="G353" s="52" t="s">
        <v>869</v>
      </c>
      <c r="H353" s="47">
        <v>739416</v>
      </c>
      <c r="I353" s="52" t="s">
        <v>686</v>
      </c>
      <c r="J353" s="29" t="s">
        <v>76</v>
      </c>
      <c r="K353" s="71" t="s">
        <v>868</v>
      </c>
      <c r="L353" s="72" t="s">
        <v>275</v>
      </c>
      <c r="M353" s="52" t="str">
        <f t="shared" si="35"/>
        <v>Amparar la adición al contrato No. 1474 de 2025, cuyo objeto es: Prestar el Servicios de mantenimiento y reparación de maquinaria y otro equipo DATACENTER</v>
      </c>
      <c r="N353" s="31">
        <v>1</v>
      </c>
      <c r="O353" s="31">
        <v>1</v>
      </c>
      <c r="P353" s="73">
        <v>12</v>
      </c>
      <c r="Q353" s="74" t="s">
        <v>79</v>
      </c>
      <c r="R353" s="74" t="s">
        <v>80</v>
      </c>
      <c r="S353" s="52" t="s">
        <v>1</v>
      </c>
      <c r="T353" s="75">
        <f t="shared" si="36"/>
        <v>739416</v>
      </c>
      <c r="U353" s="76">
        <f t="shared" si="37"/>
        <v>739416</v>
      </c>
      <c r="V353" s="31" t="s">
        <v>76</v>
      </c>
      <c r="W353" s="31" t="s">
        <v>81</v>
      </c>
      <c r="X353" s="77" t="s">
        <v>82</v>
      </c>
      <c r="Y353" s="32" t="s">
        <v>83</v>
      </c>
      <c r="Z353" s="33" t="s">
        <v>3</v>
      </c>
      <c r="AA353" s="30" t="s">
        <v>84</v>
      </c>
      <c r="AB353" s="78" t="s">
        <v>85</v>
      </c>
      <c r="AC353" s="31" t="s">
        <v>76</v>
      </c>
      <c r="AD353" s="31" t="s">
        <v>86</v>
      </c>
      <c r="AE353" s="79" t="s">
        <v>87</v>
      </c>
      <c r="AF353" s="79" t="s">
        <v>88</v>
      </c>
      <c r="AG353" s="79" t="s">
        <v>89</v>
      </c>
      <c r="AH353" s="79" t="s">
        <v>90</v>
      </c>
      <c r="AI353" s="79" t="s">
        <v>90</v>
      </c>
      <c r="AJ353" s="79" t="s">
        <v>90</v>
      </c>
      <c r="AK353" s="80"/>
      <c r="AL353" s="80"/>
      <c r="AM353" s="80"/>
    </row>
    <row r="354" spans="1:16381" s="35" customFormat="1" ht="48" customHeight="1">
      <c r="A354" s="53"/>
      <c r="B354" s="28" t="s">
        <v>3</v>
      </c>
      <c r="C354" s="52" t="s">
        <v>142</v>
      </c>
      <c r="D354" s="52" t="s">
        <v>72</v>
      </c>
      <c r="E354" s="52" t="s">
        <v>93</v>
      </c>
      <c r="F354" s="52" t="s">
        <v>94</v>
      </c>
      <c r="G354" s="52" t="s">
        <v>870</v>
      </c>
      <c r="H354" s="47">
        <v>6000000</v>
      </c>
      <c r="I354" s="52" t="s">
        <v>429</v>
      </c>
      <c r="J354" s="29" t="s">
        <v>76</v>
      </c>
      <c r="K354" s="71" t="s">
        <v>173</v>
      </c>
      <c r="L354" s="72">
        <v>52141500</v>
      </c>
      <c r="M354" s="52" t="str">
        <f t="shared" si="35"/>
        <v>Amparar los gastos relacionados con la compra de hornos microondas para las instalaciones de Valmaría, con el propósito de garantizar el bienestar de los estudiantes de la UPN.</v>
      </c>
      <c r="N354" s="31">
        <v>1</v>
      </c>
      <c r="O354" s="31">
        <v>1</v>
      </c>
      <c r="P354" s="73">
        <v>12</v>
      </c>
      <c r="Q354" s="74" t="s">
        <v>79</v>
      </c>
      <c r="R354" s="74" t="s">
        <v>80</v>
      </c>
      <c r="S354" s="81" t="s">
        <v>5</v>
      </c>
      <c r="T354" s="75">
        <f t="shared" si="36"/>
        <v>6000000</v>
      </c>
      <c r="U354" s="76">
        <f t="shared" si="37"/>
        <v>6000000</v>
      </c>
      <c r="V354" s="31" t="s">
        <v>76</v>
      </c>
      <c r="W354" s="31" t="s">
        <v>81</v>
      </c>
      <c r="X354" s="77" t="s">
        <v>82</v>
      </c>
      <c r="Y354" s="32" t="s">
        <v>83</v>
      </c>
      <c r="Z354" s="33" t="s">
        <v>3</v>
      </c>
      <c r="AA354" s="30" t="s">
        <v>84</v>
      </c>
      <c r="AB354" s="78" t="s">
        <v>85</v>
      </c>
      <c r="AC354" s="31" t="s">
        <v>76</v>
      </c>
      <c r="AD354" s="31" t="s">
        <v>86</v>
      </c>
      <c r="AE354" s="79" t="s">
        <v>87</v>
      </c>
      <c r="AF354" s="79" t="s">
        <v>88</v>
      </c>
      <c r="AG354" s="79" t="s">
        <v>89</v>
      </c>
      <c r="AH354" s="79" t="s">
        <v>90</v>
      </c>
      <c r="AI354" s="79" t="s">
        <v>90</v>
      </c>
      <c r="AJ354" s="79" t="s">
        <v>90</v>
      </c>
      <c r="AK354" s="80"/>
      <c r="AL354" s="80"/>
      <c r="AM354" s="80"/>
    </row>
    <row r="355" spans="1:16381" ht="36" customHeight="1">
      <c r="A355" s="53"/>
      <c r="B355" s="28" t="s">
        <v>3</v>
      </c>
      <c r="C355" s="132" t="s">
        <v>209</v>
      </c>
      <c r="D355" s="132" t="s">
        <v>210</v>
      </c>
      <c r="E355" s="132" t="s">
        <v>7</v>
      </c>
      <c r="F355" s="132" t="s">
        <v>8</v>
      </c>
      <c r="G355" s="132" t="s">
        <v>871</v>
      </c>
      <c r="H355" s="47">
        <v>5000000</v>
      </c>
      <c r="I355" s="132" t="s">
        <v>76</v>
      </c>
      <c r="J355" s="29" t="s">
        <v>429</v>
      </c>
      <c r="K355" s="71" t="s">
        <v>173</v>
      </c>
      <c r="L355" s="133" t="s">
        <v>78</v>
      </c>
      <c r="M355" s="132" t="str">
        <f t="shared" si="35"/>
        <v>Amparar el pago de los gastos de alquiler de espacios físicos para el adecuado y correcto desarrollo de las Ceremonias de grados extemporáneos 2025-2 de la Universidad Pedagógica Nacional.</v>
      </c>
      <c r="N355" s="31">
        <v>1</v>
      </c>
      <c r="O355" s="31">
        <v>1</v>
      </c>
      <c r="P355" s="73">
        <v>11</v>
      </c>
      <c r="Q355" s="74" t="s">
        <v>79</v>
      </c>
      <c r="R355" s="74" t="s">
        <v>80</v>
      </c>
      <c r="S355" s="132" t="s">
        <v>5</v>
      </c>
      <c r="T355" s="135">
        <f t="shared" si="36"/>
        <v>5000000</v>
      </c>
      <c r="U355" s="134">
        <f t="shared" si="37"/>
        <v>5000000</v>
      </c>
      <c r="V355" s="31" t="s">
        <v>76</v>
      </c>
      <c r="W355" s="31" t="s">
        <v>81</v>
      </c>
      <c r="X355" s="77" t="s">
        <v>82</v>
      </c>
      <c r="Y355" s="32" t="s">
        <v>83</v>
      </c>
      <c r="Z355" s="33" t="s">
        <v>27</v>
      </c>
      <c r="AA355" s="30" t="s">
        <v>84</v>
      </c>
      <c r="AB355" s="78" t="s">
        <v>85</v>
      </c>
      <c r="AC355" s="31" t="s">
        <v>76</v>
      </c>
      <c r="AD355" s="31" t="s">
        <v>86</v>
      </c>
      <c r="AE355" s="79" t="s">
        <v>87</v>
      </c>
      <c r="AF355" s="79" t="s">
        <v>88</v>
      </c>
      <c r="AG355" s="79" t="s">
        <v>89</v>
      </c>
      <c r="AH355" s="79" t="s">
        <v>90</v>
      </c>
      <c r="AI355" s="79" t="s">
        <v>90</v>
      </c>
      <c r="AJ355" s="79" t="s">
        <v>90</v>
      </c>
      <c r="AK355" s="35"/>
      <c r="AL355" s="35"/>
      <c r="AM355" s="35"/>
      <c r="AN355" s="35"/>
      <c r="AO355" s="35"/>
      <c r="AP355" s="35"/>
      <c r="AQ355" s="35"/>
      <c r="AR355" s="35"/>
      <c r="AS355" s="35"/>
      <c r="AT355" s="35"/>
      <c r="AU355" s="35"/>
      <c r="AV355" s="35"/>
      <c r="AW355" s="35"/>
      <c r="AX355" s="35"/>
      <c r="AY355" s="35"/>
      <c r="AZ355" s="35"/>
      <c r="BA355" s="35"/>
      <c r="BB355" s="35"/>
      <c r="BC355" s="35"/>
      <c r="BD355" s="35"/>
      <c r="BE355" s="35"/>
      <c r="BF355" s="35"/>
      <c r="BG355" s="35"/>
      <c r="BH355" s="35"/>
      <c r="BI355" s="35"/>
      <c r="BJ355" s="35"/>
      <c r="BK355" s="35"/>
      <c r="BL355" s="35"/>
      <c r="BM355" s="35"/>
      <c r="BN355" s="35"/>
      <c r="BO355" s="35"/>
      <c r="BP355" s="35"/>
      <c r="BQ355" s="35"/>
      <c r="BR355" s="35"/>
      <c r="BS355" s="35"/>
      <c r="BT355" s="35"/>
      <c r="BU355" s="35"/>
      <c r="BV355" s="35"/>
      <c r="BW355" s="35"/>
      <c r="BX355" s="35"/>
      <c r="BY355" s="35"/>
      <c r="BZ355" s="35"/>
      <c r="CA355" s="35"/>
      <c r="CB355" s="35"/>
      <c r="CC355" s="35"/>
      <c r="CD355" s="35"/>
      <c r="CE355" s="35"/>
      <c r="CF355" s="35"/>
      <c r="CG355" s="35"/>
      <c r="CH355" s="35"/>
      <c r="CI355" s="35"/>
      <c r="CJ355" s="35"/>
      <c r="CK355" s="35"/>
      <c r="CL355" s="35"/>
      <c r="CM355" s="35"/>
      <c r="CN355" s="35"/>
      <c r="CO355" s="35"/>
      <c r="CP355" s="35"/>
      <c r="CQ355" s="35"/>
      <c r="CR355" s="35"/>
      <c r="CS355" s="35"/>
      <c r="CT355" s="35"/>
      <c r="CU355" s="35"/>
      <c r="CV355" s="35"/>
      <c r="CW355" s="35"/>
      <c r="CX355" s="35"/>
      <c r="CY355" s="35"/>
      <c r="CZ355" s="35"/>
      <c r="DA355" s="35"/>
      <c r="DB355" s="35"/>
      <c r="DC355" s="35"/>
      <c r="DD355" s="35"/>
      <c r="DE355" s="35"/>
      <c r="DF355" s="35"/>
      <c r="DG355" s="35"/>
      <c r="DH355" s="35"/>
      <c r="DI355" s="35"/>
      <c r="DJ355" s="35"/>
      <c r="DK355" s="35"/>
      <c r="DL355" s="35"/>
      <c r="DM355" s="35"/>
      <c r="DN355" s="35"/>
      <c r="DO355" s="35"/>
      <c r="DP355" s="35"/>
      <c r="DQ355" s="35"/>
      <c r="DR355" s="35"/>
      <c r="DS355" s="35"/>
      <c r="DT355" s="35"/>
      <c r="DU355" s="35"/>
      <c r="DV355" s="35"/>
      <c r="DW355" s="35"/>
      <c r="DX355" s="35"/>
      <c r="DY355" s="35"/>
      <c r="DZ355" s="35"/>
      <c r="EA355" s="35"/>
      <c r="EB355" s="35"/>
      <c r="EC355" s="35"/>
      <c r="ED355" s="35"/>
      <c r="EE355" s="35"/>
      <c r="EF355" s="35"/>
      <c r="EG355" s="35"/>
      <c r="EH355" s="35"/>
      <c r="EI355" s="35"/>
      <c r="EJ355" s="35"/>
      <c r="EK355" s="35"/>
      <c r="EL355" s="35"/>
      <c r="EM355" s="35"/>
      <c r="EN355" s="35"/>
      <c r="EO355" s="35"/>
      <c r="EP355" s="35"/>
      <c r="EQ355" s="35"/>
      <c r="ER355" s="35"/>
      <c r="ES355" s="35"/>
      <c r="ET355" s="35"/>
      <c r="EU355" s="35"/>
      <c r="EV355" s="35"/>
      <c r="EW355" s="35"/>
      <c r="EX355" s="35"/>
      <c r="EY355" s="35"/>
      <c r="EZ355" s="35"/>
      <c r="FA355" s="35"/>
      <c r="FB355" s="35"/>
      <c r="FC355" s="35"/>
      <c r="FD355" s="35"/>
      <c r="FE355" s="35"/>
      <c r="FF355" s="35"/>
      <c r="FG355" s="35"/>
      <c r="FH355" s="35"/>
      <c r="FI355" s="35"/>
      <c r="FJ355" s="35"/>
      <c r="FK355" s="35"/>
      <c r="FL355" s="35"/>
      <c r="FM355" s="35"/>
      <c r="FN355" s="35"/>
      <c r="FO355" s="35"/>
      <c r="FP355" s="35"/>
      <c r="FQ355" s="35"/>
      <c r="FR355" s="35"/>
      <c r="FS355" s="35"/>
      <c r="FT355" s="35"/>
      <c r="FU355" s="35"/>
      <c r="FV355" s="35"/>
      <c r="FW355" s="35"/>
      <c r="FX355" s="35"/>
      <c r="FY355" s="35"/>
      <c r="FZ355" s="35"/>
      <c r="GA355" s="35"/>
      <c r="GB355" s="35"/>
      <c r="GC355" s="35"/>
      <c r="GD355" s="35"/>
      <c r="GE355" s="35"/>
      <c r="GF355" s="35"/>
      <c r="GG355" s="35"/>
      <c r="GH355" s="35"/>
      <c r="GI355" s="35"/>
      <c r="GJ355" s="35"/>
      <c r="GK355" s="35"/>
      <c r="GL355" s="35"/>
      <c r="GM355" s="35"/>
      <c r="GN355" s="35"/>
      <c r="GO355" s="35"/>
      <c r="GP355" s="35"/>
      <c r="GQ355" s="35"/>
      <c r="GR355" s="35"/>
      <c r="GS355" s="35"/>
      <c r="GT355" s="35"/>
      <c r="GU355" s="35"/>
      <c r="GV355" s="35"/>
      <c r="GW355" s="35"/>
      <c r="GX355" s="35"/>
      <c r="GY355" s="35"/>
      <c r="GZ355" s="35"/>
      <c r="HA355" s="35"/>
      <c r="HB355" s="35"/>
      <c r="HC355" s="35"/>
      <c r="HD355" s="35"/>
      <c r="HE355" s="35"/>
      <c r="HF355" s="35"/>
      <c r="HG355" s="35"/>
      <c r="HH355" s="35"/>
      <c r="HI355" s="35"/>
      <c r="HJ355" s="35"/>
      <c r="HK355" s="35"/>
      <c r="HL355" s="35"/>
      <c r="HM355" s="35"/>
      <c r="HN355" s="35"/>
      <c r="HO355" s="35"/>
      <c r="HP355" s="35"/>
      <c r="HQ355" s="35"/>
      <c r="HR355" s="35"/>
      <c r="HS355" s="35"/>
      <c r="HT355" s="35"/>
      <c r="HU355" s="35"/>
      <c r="HV355" s="35"/>
      <c r="HW355" s="35"/>
      <c r="HX355" s="35"/>
      <c r="HY355" s="35"/>
      <c r="HZ355" s="35"/>
      <c r="IA355" s="35"/>
      <c r="IB355" s="35"/>
      <c r="IC355" s="35"/>
      <c r="ID355" s="35"/>
      <c r="IE355" s="35"/>
      <c r="IF355" s="35"/>
      <c r="IG355" s="35"/>
      <c r="IH355" s="35"/>
      <c r="II355" s="35"/>
      <c r="IJ355" s="35"/>
      <c r="IK355" s="35"/>
      <c r="IL355" s="35"/>
      <c r="IM355" s="35"/>
      <c r="IN355" s="35"/>
      <c r="IO355" s="35"/>
      <c r="IP355" s="35"/>
      <c r="IQ355" s="35"/>
      <c r="IR355" s="35"/>
      <c r="IS355" s="35"/>
      <c r="IT355" s="35"/>
      <c r="IU355" s="35"/>
      <c r="IV355" s="35"/>
      <c r="IW355" s="35"/>
      <c r="IX355" s="35"/>
      <c r="IY355" s="35"/>
      <c r="IZ355" s="35"/>
      <c r="JA355" s="35"/>
      <c r="JB355" s="35"/>
      <c r="JC355" s="35"/>
      <c r="JD355" s="35"/>
      <c r="JE355" s="35"/>
      <c r="JF355" s="35"/>
      <c r="JG355" s="35"/>
      <c r="JH355" s="35"/>
      <c r="JI355" s="35"/>
      <c r="JJ355" s="35"/>
      <c r="JK355" s="35"/>
      <c r="JL355" s="35"/>
      <c r="JM355" s="35"/>
      <c r="JN355" s="35"/>
      <c r="JO355" s="35"/>
      <c r="JP355" s="35"/>
      <c r="JQ355" s="35"/>
      <c r="JR355" s="35"/>
      <c r="JS355" s="35"/>
      <c r="JT355" s="35"/>
      <c r="JU355" s="35"/>
      <c r="JV355" s="35"/>
      <c r="JW355" s="35"/>
      <c r="JX355" s="35"/>
      <c r="JY355" s="35"/>
      <c r="JZ355" s="35"/>
      <c r="KA355" s="35"/>
      <c r="KB355" s="35"/>
      <c r="KC355" s="35"/>
      <c r="KD355" s="35"/>
      <c r="KE355" s="35"/>
      <c r="KF355" s="35"/>
      <c r="KG355" s="35"/>
      <c r="KH355" s="35"/>
      <c r="KI355" s="35"/>
      <c r="KJ355" s="35"/>
      <c r="KK355" s="35"/>
      <c r="KL355" s="35"/>
      <c r="KM355" s="35"/>
      <c r="KN355" s="35"/>
      <c r="KO355" s="35"/>
      <c r="KP355" s="35"/>
      <c r="KQ355" s="35"/>
      <c r="KR355" s="35"/>
      <c r="KS355" s="35"/>
      <c r="KT355" s="35"/>
      <c r="KU355" s="35"/>
      <c r="KV355" s="35"/>
      <c r="KW355" s="35"/>
      <c r="KX355" s="35"/>
      <c r="KY355" s="35"/>
      <c r="KZ355" s="35"/>
      <c r="LA355" s="35"/>
      <c r="LB355" s="35"/>
      <c r="LC355" s="35"/>
      <c r="LD355" s="35"/>
      <c r="LE355" s="35"/>
      <c r="LF355" s="35"/>
      <c r="LG355" s="35"/>
      <c r="LH355" s="35"/>
      <c r="LI355" s="35"/>
      <c r="LJ355" s="35"/>
      <c r="LK355" s="35"/>
      <c r="LL355" s="35"/>
      <c r="LM355" s="35"/>
      <c r="LN355" s="35"/>
      <c r="LO355" s="35"/>
      <c r="LP355" s="35"/>
      <c r="LQ355" s="35"/>
      <c r="LR355" s="35"/>
      <c r="LS355" s="35"/>
      <c r="LT355" s="35"/>
      <c r="LU355" s="35"/>
      <c r="LV355" s="35"/>
      <c r="LW355" s="35"/>
      <c r="LX355" s="35"/>
      <c r="LY355" s="35"/>
      <c r="LZ355" s="35"/>
      <c r="MA355" s="35"/>
      <c r="MB355" s="35"/>
      <c r="MC355" s="35"/>
      <c r="MD355" s="35"/>
      <c r="ME355" s="35"/>
      <c r="MF355" s="35"/>
      <c r="MG355" s="35"/>
      <c r="MH355" s="35"/>
      <c r="MI355" s="35"/>
      <c r="MJ355" s="35"/>
      <c r="MK355" s="35"/>
      <c r="ML355" s="35"/>
      <c r="MM355" s="35"/>
      <c r="MN355" s="35"/>
      <c r="MO355" s="35"/>
      <c r="MP355" s="35"/>
      <c r="MQ355" s="35"/>
      <c r="MR355" s="35"/>
      <c r="MS355" s="35"/>
      <c r="MT355" s="35"/>
      <c r="MU355" s="35"/>
      <c r="MV355" s="35"/>
      <c r="MW355" s="35"/>
      <c r="MX355" s="35"/>
      <c r="MY355" s="35"/>
      <c r="MZ355" s="35"/>
      <c r="NA355" s="35"/>
      <c r="NB355" s="35"/>
      <c r="NC355" s="35"/>
      <c r="ND355" s="35"/>
      <c r="NE355" s="35"/>
      <c r="NF355" s="35"/>
      <c r="NG355" s="35"/>
      <c r="NH355" s="35"/>
      <c r="NI355" s="35"/>
      <c r="NJ355" s="35"/>
      <c r="NK355" s="35"/>
      <c r="NL355" s="35"/>
      <c r="NM355" s="35"/>
      <c r="NN355" s="35"/>
      <c r="NO355" s="35"/>
      <c r="NP355" s="35"/>
      <c r="NQ355" s="35"/>
      <c r="NR355" s="35"/>
      <c r="NS355" s="35"/>
      <c r="NT355" s="35"/>
      <c r="NU355" s="35"/>
      <c r="NV355" s="35"/>
      <c r="NW355" s="35"/>
      <c r="NX355" s="35"/>
      <c r="NY355" s="35"/>
      <c r="NZ355" s="35"/>
      <c r="OA355" s="35"/>
      <c r="OB355" s="35"/>
      <c r="OC355" s="35"/>
      <c r="OD355" s="35"/>
      <c r="OE355" s="35"/>
      <c r="OF355" s="35"/>
      <c r="OG355" s="35"/>
      <c r="OH355" s="35"/>
      <c r="OI355" s="35"/>
      <c r="OJ355" s="35"/>
      <c r="OK355" s="35"/>
      <c r="OL355" s="35"/>
      <c r="OM355" s="35"/>
      <c r="ON355" s="35"/>
      <c r="OO355" s="35"/>
      <c r="OP355" s="35"/>
      <c r="OQ355" s="35"/>
      <c r="OR355" s="35"/>
      <c r="OS355" s="35"/>
      <c r="OT355" s="35"/>
      <c r="OU355" s="35"/>
      <c r="OV355" s="35"/>
      <c r="OW355" s="35"/>
      <c r="OX355" s="35"/>
      <c r="OY355" s="35"/>
      <c r="OZ355" s="35"/>
      <c r="PA355" s="35"/>
      <c r="PB355" s="35"/>
      <c r="PC355" s="35"/>
      <c r="PD355" s="35"/>
      <c r="PE355" s="35"/>
      <c r="PF355" s="35"/>
      <c r="PG355" s="35"/>
      <c r="PH355" s="35"/>
      <c r="PI355" s="35"/>
      <c r="PJ355" s="35"/>
      <c r="PK355" s="35"/>
      <c r="PL355" s="35"/>
      <c r="PM355" s="35"/>
      <c r="PN355" s="35"/>
      <c r="PO355" s="35"/>
      <c r="PP355" s="35"/>
      <c r="PQ355" s="35"/>
      <c r="PR355" s="35"/>
      <c r="PS355" s="35"/>
      <c r="PT355" s="35"/>
      <c r="PU355" s="35"/>
      <c r="PV355" s="35"/>
      <c r="PW355" s="35"/>
      <c r="PX355" s="35"/>
      <c r="PY355" s="35"/>
      <c r="PZ355" s="35"/>
      <c r="QA355" s="35"/>
      <c r="QB355" s="35"/>
      <c r="QC355" s="35"/>
      <c r="QD355" s="35"/>
      <c r="QE355" s="35"/>
      <c r="QF355" s="35"/>
      <c r="QG355" s="35"/>
      <c r="QH355" s="35"/>
      <c r="QI355" s="35"/>
      <c r="QJ355" s="35"/>
      <c r="QK355" s="35"/>
      <c r="QL355" s="35"/>
      <c r="QM355" s="35"/>
      <c r="QN355" s="35"/>
      <c r="QO355" s="35"/>
      <c r="QP355" s="35"/>
      <c r="QQ355" s="35"/>
      <c r="QR355" s="35"/>
      <c r="QS355" s="35"/>
      <c r="QT355" s="35"/>
      <c r="QU355" s="35"/>
      <c r="QV355" s="35"/>
      <c r="QW355" s="35"/>
      <c r="QX355" s="35"/>
      <c r="QY355" s="35"/>
      <c r="QZ355" s="35"/>
      <c r="RA355" s="35"/>
      <c r="RB355" s="35"/>
      <c r="RC355" s="35"/>
      <c r="RD355" s="35"/>
      <c r="RE355" s="35"/>
      <c r="RF355" s="35"/>
      <c r="RG355" s="35"/>
      <c r="RH355" s="35"/>
      <c r="RI355" s="35"/>
      <c r="RJ355" s="35"/>
      <c r="RK355" s="35"/>
      <c r="RL355" s="35"/>
      <c r="RM355" s="35"/>
      <c r="RN355" s="35"/>
      <c r="RO355" s="35"/>
      <c r="RP355" s="35"/>
      <c r="RQ355" s="35"/>
      <c r="RR355" s="35"/>
      <c r="RS355" s="35"/>
      <c r="RT355" s="35"/>
      <c r="RU355" s="35"/>
      <c r="RV355" s="35"/>
      <c r="RW355" s="35"/>
      <c r="RX355" s="35"/>
      <c r="RY355" s="35"/>
      <c r="RZ355" s="35"/>
      <c r="SA355" s="35"/>
      <c r="SB355" s="35"/>
      <c r="SC355" s="35"/>
      <c r="SD355" s="35"/>
      <c r="SE355" s="35"/>
      <c r="SF355" s="35"/>
      <c r="SG355" s="35"/>
      <c r="SH355" s="35"/>
      <c r="SI355" s="35"/>
      <c r="SJ355" s="35"/>
      <c r="SK355" s="35"/>
      <c r="SL355" s="35"/>
      <c r="SM355" s="35"/>
      <c r="SN355" s="35"/>
      <c r="SO355" s="35"/>
      <c r="SP355" s="35"/>
      <c r="SQ355" s="35"/>
      <c r="SR355" s="35"/>
      <c r="SS355" s="35"/>
      <c r="ST355" s="35"/>
      <c r="SU355" s="35"/>
      <c r="SV355" s="35"/>
      <c r="SW355" s="35"/>
      <c r="SX355" s="35"/>
      <c r="SY355" s="35"/>
      <c r="SZ355" s="35"/>
      <c r="TA355" s="35"/>
      <c r="TB355" s="35"/>
      <c r="TC355" s="35"/>
      <c r="TD355" s="35"/>
      <c r="TE355" s="35"/>
      <c r="TF355" s="35"/>
      <c r="TG355" s="35"/>
      <c r="TH355" s="35"/>
      <c r="TI355" s="35"/>
      <c r="TJ355" s="35"/>
      <c r="TK355" s="35"/>
      <c r="TL355" s="35"/>
      <c r="TM355" s="35"/>
      <c r="TN355" s="35"/>
      <c r="TO355" s="35"/>
      <c r="TP355" s="35"/>
      <c r="TQ355" s="35"/>
      <c r="TR355" s="35"/>
      <c r="TS355" s="35"/>
      <c r="TT355" s="35"/>
      <c r="TU355" s="35"/>
      <c r="TV355" s="35"/>
      <c r="TW355" s="35"/>
      <c r="TX355" s="35"/>
      <c r="TY355" s="35"/>
      <c r="TZ355" s="35"/>
      <c r="UA355" s="35"/>
      <c r="UB355" s="35"/>
      <c r="UC355" s="35"/>
      <c r="UD355" s="35"/>
      <c r="UE355" s="35"/>
      <c r="UF355" s="35"/>
      <c r="UG355" s="35"/>
      <c r="UH355" s="35"/>
      <c r="UI355" s="35"/>
      <c r="UJ355" s="35"/>
      <c r="UK355" s="35"/>
      <c r="UL355" s="35"/>
      <c r="UM355" s="35"/>
      <c r="UN355" s="35"/>
      <c r="UO355" s="35"/>
      <c r="UP355" s="35"/>
      <c r="UQ355" s="35"/>
      <c r="UR355" s="35"/>
      <c r="US355" s="35"/>
      <c r="UT355" s="35"/>
      <c r="UU355" s="35"/>
      <c r="UV355" s="35"/>
      <c r="UW355" s="35"/>
      <c r="UX355" s="35"/>
      <c r="UY355" s="35"/>
      <c r="UZ355" s="35"/>
      <c r="VA355" s="35"/>
      <c r="VB355" s="35"/>
      <c r="VC355" s="35"/>
      <c r="VD355" s="35"/>
      <c r="VE355" s="35"/>
      <c r="VF355" s="35"/>
      <c r="VG355" s="35"/>
      <c r="VH355" s="35"/>
      <c r="VI355" s="35"/>
      <c r="VJ355" s="35"/>
      <c r="VK355" s="35"/>
      <c r="VL355" s="35"/>
      <c r="VM355" s="35"/>
      <c r="VN355" s="35"/>
      <c r="VO355" s="35"/>
      <c r="VP355" s="35"/>
      <c r="VQ355" s="35"/>
      <c r="VR355" s="35"/>
      <c r="VS355" s="35"/>
      <c r="VT355" s="35"/>
      <c r="VU355" s="35"/>
      <c r="VV355" s="35"/>
      <c r="VW355" s="35"/>
      <c r="VX355" s="35"/>
      <c r="VY355" s="35"/>
      <c r="VZ355" s="35"/>
      <c r="WA355" s="35"/>
      <c r="WB355" s="35"/>
      <c r="WC355" s="35"/>
      <c r="WD355" s="35"/>
      <c r="WE355" s="35"/>
      <c r="WF355" s="35"/>
      <c r="WG355" s="35"/>
      <c r="WH355" s="35"/>
      <c r="WI355" s="35"/>
      <c r="WJ355" s="35"/>
      <c r="WK355" s="35"/>
      <c r="WL355" s="35"/>
      <c r="WM355" s="35"/>
      <c r="WN355" s="35"/>
      <c r="WO355" s="35"/>
      <c r="WP355" s="35"/>
      <c r="WQ355" s="35"/>
      <c r="WR355" s="35"/>
      <c r="WS355" s="35"/>
      <c r="WT355" s="35"/>
      <c r="WU355" s="35"/>
      <c r="WV355" s="35"/>
      <c r="WW355" s="35"/>
      <c r="WX355" s="35"/>
      <c r="WY355" s="35"/>
      <c r="WZ355" s="35"/>
      <c r="XA355" s="35"/>
      <c r="XB355" s="35"/>
      <c r="XC355" s="35"/>
      <c r="XD355" s="35"/>
      <c r="XE355" s="35"/>
      <c r="XF355" s="35"/>
      <c r="XG355" s="35"/>
      <c r="XH355" s="35"/>
      <c r="XI355" s="35"/>
      <c r="XJ355" s="35"/>
      <c r="XK355" s="35"/>
      <c r="XL355" s="35"/>
      <c r="XM355" s="35"/>
      <c r="XN355" s="35"/>
      <c r="XO355" s="35"/>
      <c r="XP355" s="35"/>
      <c r="XQ355" s="35"/>
      <c r="XR355" s="35"/>
      <c r="XS355" s="35"/>
      <c r="XT355" s="35"/>
      <c r="XU355" s="35"/>
      <c r="XV355" s="35"/>
      <c r="XW355" s="35"/>
      <c r="XX355" s="35"/>
      <c r="XY355" s="35"/>
      <c r="XZ355" s="35"/>
      <c r="YA355" s="35"/>
      <c r="YB355" s="35"/>
      <c r="YC355" s="35"/>
      <c r="YD355" s="35"/>
      <c r="YE355" s="35"/>
      <c r="YF355" s="35"/>
      <c r="YG355" s="35"/>
      <c r="YH355" s="35"/>
      <c r="YI355" s="35"/>
      <c r="YJ355" s="35"/>
      <c r="YK355" s="35"/>
      <c r="YL355" s="35"/>
      <c r="YM355" s="35"/>
      <c r="YN355" s="35"/>
      <c r="YO355" s="35"/>
      <c r="YP355" s="35"/>
      <c r="YQ355" s="35"/>
      <c r="YR355" s="35"/>
      <c r="YS355" s="35"/>
      <c r="YT355" s="35"/>
      <c r="YU355" s="35"/>
      <c r="YV355" s="35"/>
      <c r="YW355" s="35"/>
      <c r="YX355" s="35"/>
      <c r="YY355" s="35"/>
      <c r="YZ355" s="35"/>
      <c r="ZA355" s="35"/>
      <c r="ZB355" s="35"/>
      <c r="ZC355" s="35"/>
      <c r="ZD355" s="35"/>
      <c r="ZE355" s="35"/>
      <c r="ZF355" s="35"/>
      <c r="ZG355" s="35"/>
      <c r="ZH355" s="35"/>
      <c r="ZI355" s="35"/>
      <c r="ZJ355" s="35"/>
      <c r="ZK355" s="35"/>
      <c r="ZL355" s="35"/>
      <c r="ZM355" s="35"/>
      <c r="ZN355" s="35"/>
      <c r="ZO355" s="35"/>
      <c r="ZP355" s="35"/>
      <c r="ZQ355" s="35"/>
      <c r="ZR355" s="35"/>
      <c r="ZS355" s="35"/>
      <c r="ZT355" s="35"/>
      <c r="ZU355" s="35"/>
      <c r="ZV355" s="35"/>
      <c r="ZW355" s="35"/>
      <c r="ZX355" s="35"/>
      <c r="ZY355" s="35"/>
      <c r="ZZ355" s="35"/>
      <c r="AAA355" s="35"/>
      <c r="AAB355" s="35"/>
      <c r="AAC355" s="35"/>
      <c r="AAD355" s="35"/>
      <c r="AAE355" s="35"/>
      <c r="AAF355" s="35"/>
      <c r="AAG355" s="35"/>
      <c r="AAH355" s="35"/>
      <c r="AAI355" s="35"/>
      <c r="AAJ355" s="35"/>
      <c r="AAK355" s="35"/>
      <c r="AAL355" s="35"/>
      <c r="AAM355" s="35"/>
      <c r="AAN355" s="35"/>
      <c r="AAO355" s="35"/>
      <c r="AAP355" s="35"/>
      <c r="AAQ355" s="35"/>
      <c r="AAR355" s="35"/>
      <c r="AAS355" s="35"/>
      <c r="AAT355" s="35"/>
      <c r="AAU355" s="35"/>
      <c r="AAV355" s="35"/>
      <c r="AAW355" s="35"/>
      <c r="AAX355" s="35"/>
      <c r="AAY355" s="35"/>
      <c r="AAZ355" s="35"/>
      <c r="ABA355" s="35"/>
      <c r="ABB355" s="35"/>
      <c r="ABC355" s="35"/>
      <c r="ABD355" s="35"/>
      <c r="ABE355" s="35"/>
      <c r="ABF355" s="35"/>
      <c r="ABG355" s="35"/>
      <c r="ABH355" s="35"/>
      <c r="ABI355" s="35"/>
      <c r="ABJ355" s="35"/>
      <c r="ABK355" s="35"/>
      <c r="ABL355" s="35"/>
      <c r="ABM355" s="35"/>
      <c r="ABN355" s="35"/>
      <c r="ABO355" s="35"/>
      <c r="ABP355" s="35"/>
      <c r="ABQ355" s="35"/>
      <c r="ABR355" s="35"/>
      <c r="ABS355" s="35"/>
      <c r="ABT355" s="35"/>
      <c r="ABU355" s="35"/>
      <c r="ABV355" s="35"/>
      <c r="ABW355" s="35"/>
      <c r="ABX355" s="35"/>
      <c r="ABY355" s="35"/>
      <c r="ABZ355" s="35"/>
      <c r="ACA355" s="35"/>
      <c r="ACB355" s="35"/>
      <c r="ACC355" s="35"/>
      <c r="ACD355" s="35"/>
      <c r="ACE355" s="35"/>
      <c r="ACF355" s="35"/>
      <c r="ACG355" s="35"/>
      <c r="ACH355" s="35"/>
      <c r="ACI355" s="35"/>
      <c r="ACJ355" s="35"/>
      <c r="ACK355" s="35"/>
      <c r="ACL355" s="35"/>
      <c r="ACM355" s="35"/>
      <c r="ACN355" s="35"/>
      <c r="ACO355" s="35"/>
      <c r="ACP355" s="35"/>
      <c r="ACQ355" s="35"/>
      <c r="ACR355" s="35"/>
      <c r="ACS355" s="35"/>
      <c r="ACT355" s="35"/>
      <c r="ACU355" s="35"/>
      <c r="ACV355" s="35"/>
      <c r="ACW355" s="35"/>
      <c r="ACX355" s="35"/>
      <c r="ACY355" s="35"/>
      <c r="ACZ355" s="35"/>
      <c r="ADA355" s="35"/>
      <c r="ADB355" s="35"/>
      <c r="ADC355" s="35"/>
      <c r="ADD355" s="35"/>
      <c r="ADE355" s="35"/>
      <c r="ADF355" s="35"/>
      <c r="ADG355" s="35"/>
      <c r="ADH355" s="35"/>
      <c r="ADI355" s="35"/>
      <c r="ADJ355" s="35"/>
      <c r="ADK355" s="35"/>
      <c r="ADL355" s="35"/>
      <c r="ADM355" s="35"/>
      <c r="ADN355" s="35"/>
      <c r="ADO355" s="35"/>
      <c r="ADP355" s="35"/>
      <c r="ADQ355" s="35"/>
      <c r="ADR355" s="35"/>
      <c r="ADS355" s="35"/>
      <c r="ADT355" s="35"/>
      <c r="ADU355" s="35"/>
      <c r="ADV355" s="35"/>
      <c r="ADW355" s="35"/>
      <c r="ADX355" s="35"/>
      <c r="ADY355" s="35"/>
      <c r="ADZ355" s="35"/>
      <c r="AEA355" s="35"/>
      <c r="AEB355" s="35"/>
      <c r="AEC355" s="35"/>
      <c r="AED355" s="35"/>
      <c r="AEE355" s="35"/>
      <c r="AEF355" s="35"/>
      <c r="AEG355" s="35"/>
      <c r="AEH355" s="35"/>
      <c r="AEI355" s="35"/>
      <c r="AEJ355" s="35"/>
      <c r="AEK355" s="35"/>
      <c r="AEL355" s="35"/>
      <c r="AEM355" s="35"/>
      <c r="AEN355" s="35"/>
      <c r="AEO355" s="35"/>
      <c r="AEP355" s="35"/>
      <c r="AEQ355" s="35"/>
      <c r="AER355" s="35"/>
      <c r="AES355" s="35"/>
      <c r="AET355" s="35"/>
      <c r="AEU355" s="35"/>
      <c r="AEV355" s="35"/>
      <c r="AEW355" s="35"/>
      <c r="AEX355" s="35"/>
      <c r="AEY355" s="35"/>
      <c r="AEZ355" s="35"/>
      <c r="AFA355" s="35"/>
      <c r="AFB355" s="35"/>
      <c r="AFC355" s="35"/>
      <c r="AFD355" s="35"/>
      <c r="AFE355" s="35"/>
      <c r="AFF355" s="35"/>
      <c r="AFG355" s="35"/>
      <c r="AFH355" s="35"/>
      <c r="AFI355" s="35"/>
      <c r="AFJ355" s="35"/>
      <c r="AFK355" s="35"/>
      <c r="AFL355" s="35"/>
      <c r="AFM355" s="35"/>
      <c r="AFN355" s="35"/>
      <c r="AFO355" s="35"/>
      <c r="AFP355" s="35"/>
      <c r="AFQ355" s="35"/>
      <c r="AFR355" s="35"/>
      <c r="AFS355" s="35"/>
      <c r="AFT355" s="35"/>
      <c r="AFU355" s="35"/>
      <c r="AFV355" s="35"/>
      <c r="AFW355" s="35"/>
      <c r="AFX355" s="35"/>
      <c r="AFY355" s="35"/>
      <c r="AFZ355" s="35"/>
      <c r="AGA355" s="35"/>
      <c r="AGB355" s="35"/>
      <c r="AGC355" s="35"/>
      <c r="AGD355" s="35"/>
      <c r="AGE355" s="35"/>
      <c r="AGF355" s="35"/>
      <c r="AGG355" s="35"/>
      <c r="AGH355" s="35"/>
      <c r="AGI355" s="35"/>
      <c r="AGJ355" s="35"/>
      <c r="AGK355" s="35"/>
      <c r="AGL355" s="35"/>
      <c r="AGM355" s="35"/>
      <c r="AGN355" s="35"/>
      <c r="AGO355" s="35"/>
      <c r="AGP355" s="35"/>
      <c r="AGQ355" s="35"/>
      <c r="AGR355" s="35"/>
      <c r="AGS355" s="35"/>
      <c r="AGT355" s="35"/>
      <c r="AGU355" s="35"/>
      <c r="AGV355" s="35"/>
      <c r="AGW355" s="35"/>
      <c r="AGX355" s="35"/>
      <c r="AGY355" s="35"/>
      <c r="AGZ355" s="35"/>
      <c r="AHA355" s="35"/>
      <c r="AHB355" s="35"/>
      <c r="AHC355" s="35"/>
      <c r="AHD355" s="35"/>
      <c r="AHE355" s="35"/>
      <c r="AHF355" s="35"/>
      <c r="AHG355" s="35"/>
      <c r="AHH355" s="35"/>
      <c r="AHI355" s="35"/>
      <c r="AHJ355" s="35"/>
      <c r="AHK355" s="35"/>
      <c r="AHL355" s="35"/>
      <c r="AHM355" s="35"/>
      <c r="AHN355" s="35"/>
      <c r="AHO355" s="35"/>
      <c r="AHP355" s="35"/>
      <c r="AHQ355" s="35"/>
      <c r="AHR355" s="35"/>
      <c r="AHS355" s="35"/>
      <c r="AHT355" s="35"/>
      <c r="AHU355" s="35"/>
      <c r="AHV355" s="35"/>
      <c r="AHW355" s="35"/>
      <c r="AHX355" s="35"/>
      <c r="AHY355" s="35"/>
      <c r="AHZ355" s="35"/>
      <c r="AIA355" s="35"/>
      <c r="AIB355" s="35"/>
      <c r="AIC355" s="35"/>
      <c r="AID355" s="35"/>
      <c r="AIE355" s="35"/>
      <c r="AIF355" s="35"/>
      <c r="AIG355" s="35"/>
      <c r="AIH355" s="35"/>
      <c r="AII355" s="35"/>
      <c r="AIJ355" s="35"/>
      <c r="AIK355" s="35"/>
      <c r="AIL355" s="35"/>
      <c r="AIM355" s="35"/>
      <c r="AIN355" s="35"/>
      <c r="AIO355" s="35"/>
      <c r="AIP355" s="35"/>
      <c r="AIQ355" s="35"/>
      <c r="AIR355" s="35"/>
      <c r="AIS355" s="35"/>
      <c r="AIT355" s="35"/>
      <c r="AIU355" s="35"/>
      <c r="AIV355" s="35"/>
      <c r="AIW355" s="35"/>
      <c r="AIX355" s="35"/>
      <c r="AIY355" s="35"/>
      <c r="AIZ355" s="35"/>
      <c r="AJA355" s="35"/>
      <c r="AJB355" s="35"/>
      <c r="AJC355" s="35"/>
      <c r="AJD355" s="35"/>
      <c r="AJE355" s="35"/>
      <c r="AJF355" s="35"/>
      <c r="AJG355" s="35"/>
      <c r="AJH355" s="35"/>
      <c r="AJI355" s="35"/>
      <c r="AJJ355" s="35"/>
      <c r="AJK355" s="35"/>
      <c r="AJL355" s="35"/>
      <c r="AJM355" s="35"/>
      <c r="AJN355" s="35"/>
      <c r="AJO355" s="35"/>
      <c r="AJP355" s="35"/>
      <c r="AJQ355" s="35"/>
      <c r="AJR355" s="35"/>
      <c r="AJS355" s="35"/>
      <c r="AJT355" s="35"/>
      <c r="AJU355" s="35"/>
      <c r="AJV355" s="35"/>
      <c r="AJW355" s="35"/>
      <c r="AJX355" s="35"/>
      <c r="AJY355" s="35"/>
      <c r="AJZ355" s="35"/>
      <c r="AKA355" s="35"/>
      <c r="AKB355" s="35"/>
      <c r="AKC355" s="35"/>
      <c r="AKD355" s="35"/>
      <c r="AKE355" s="35"/>
      <c r="AKF355" s="35"/>
      <c r="AKG355" s="35"/>
      <c r="AKH355" s="35"/>
      <c r="AKI355" s="35"/>
      <c r="AKJ355" s="35"/>
      <c r="AKK355" s="35"/>
      <c r="AKL355" s="35"/>
      <c r="AKM355" s="35"/>
      <c r="AKN355" s="35"/>
      <c r="AKO355" s="35"/>
      <c r="AKP355" s="35"/>
      <c r="AKQ355" s="35"/>
      <c r="AKR355" s="35"/>
      <c r="AKS355" s="35"/>
      <c r="AKT355" s="35"/>
      <c r="AKU355" s="35"/>
      <c r="AKV355" s="35"/>
      <c r="AKW355" s="35"/>
      <c r="AKX355" s="35"/>
      <c r="AKY355" s="35"/>
      <c r="AKZ355" s="35"/>
      <c r="ALA355" s="35"/>
      <c r="ALB355" s="35"/>
      <c r="ALC355" s="35"/>
      <c r="ALD355" s="35"/>
      <c r="ALE355" s="35"/>
      <c r="ALF355" s="35"/>
      <c r="ALG355" s="35"/>
      <c r="ALH355" s="35"/>
      <c r="ALI355" s="35"/>
      <c r="ALJ355" s="35"/>
      <c r="ALK355" s="35"/>
      <c r="ALL355" s="35"/>
      <c r="ALM355" s="35"/>
      <c r="ALN355" s="35"/>
      <c r="ALO355" s="35"/>
      <c r="ALP355" s="35"/>
      <c r="ALQ355" s="35"/>
      <c r="ALR355" s="35"/>
      <c r="ALS355" s="35"/>
      <c r="ALT355" s="35"/>
      <c r="ALU355" s="35"/>
      <c r="ALV355" s="35"/>
      <c r="ALW355" s="35"/>
      <c r="ALX355" s="35"/>
      <c r="ALY355" s="35"/>
      <c r="ALZ355" s="35"/>
      <c r="AMA355" s="35"/>
      <c r="AMB355" s="35"/>
      <c r="AMC355" s="35"/>
      <c r="AMD355" s="35"/>
      <c r="AME355" s="35"/>
      <c r="AMF355" s="35"/>
      <c r="AMG355" s="35"/>
      <c r="AMH355" s="35"/>
      <c r="AMI355" s="35"/>
      <c r="AMJ355" s="35"/>
      <c r="AMK355" s="35"/>
      <c r="AML355" s="35"/>
      <c r="AMM355" s="35"/>
      <c r="AMN355" s="35"/>
      <c r="AMO355" s="35"/>
      <c r="AMP355" s="35"/>
      <c r="AMQ355" s="35"/>
      <c r="AMR355" s="35"/>
      <c r="AMS355" s="35"/>
      <c r="AMT355" s="35"/>
      <c r="AMU355" s="35"/>
      <c r="AMV355" s="35"/>
      <c r="AMW355" s="35"/>
      <c r="AMX355" s="35"/>
      <c r="AMY355" s="35"/>
      <c r="AMZ355" s="35"/>
      <c r="ANA355" s="35"/>
      <c r="ANB355" s="35"/>
      <c r="ANC355" s="35"/>
      <c r="AND355" s="35"/>
      <c r="ANE355" s="35"/>
      <c r="ANF355" s="35"/>
      <c r="ANG355" s="35"/>
      <c r="ANH355" s="35"/>
      <c r="ANI355" s="35"/>
      <c r="ANJ355" s="35"/>
      <c r="ANK355" s="35"/>
      <c r="ANL355" s="35"/>
      <c r="ANM355" s="35"/>
      <c r="ANN355" s="35"/>
      <c r="ANO355" s="35"/>
      <c r="ANP355" s="35"/>
      <c r="ANQ355" s="35"/>
      <c r="ANR355" s="35"/>
      <c r="ANS355" s="35"/>
      <c r="ANT355" s="35"/>
      <c r="ANU355" s="35"/>
      <c r="ANV355" s="35"/>
      <c r="ANW355" s="35"/>
      <c r="ANX355" s="35"/>
      <c r="ANY355" s="35"/>
      <c r="ANZ355" s="35"/>
      <c r="AOA355" s="35"/>
      <c r="AOB355" s="35"/>
      <c r="AOC355" s="35"/>
      <c r="AOD355" s="35"/>
      <c r="AOE355" s="35"/>
      <c r="AOF355" s="35"/>
      <c r="AOG355" s="35"/>
      <c r="AOH355" s="35"/>
      <c r="AOI355" s="35"/>
      <c r="AOJ355" s="35"/>
      <c r="AOK355" s="35"/>
      <c r="AOL355" s="35"/>
      <c r="AOM355" s="35"/>
      <c r="AON355" s="35"/>
      <c r="AOO355" s="35"/>
      <c r="AOP355" s="35"/>
      <c r="AOQ355" s="35"/>
      <c r="AOR355" s="35"/>
      <c r="AOS355" s="35"/>
      <c r="AOT355" s="35"/>
      <c r="AOU355" s="35"/>
      <c r="AOV355" s="35"/>
      <c r="AOW355" s="35"/>
      <c r="AOX355" s="35"/>
      <c r="AOY355" s="35"/>
      <c r="AOZ355" s="35"/>
      <c r="APA355" s="35"/>
      <c r="APB355" s="35"/>
      <c r="APC355" s="35"/>
      <c r="APD355" s="35"/>
      <c r="APE355" s="35"/>
      <c r="APF355" s="35"/>
      <c r="APG355" s="35"/>
      <c r="APH355" s="35"/>
      <c r="API355" s="35"/>
      <c r="APJ355" s="35"/>
      <c r="APK355" s="35"/>
      <c r="APL355" s="35"/>
      <c r="APM355" s="35"/>
      <c r="APN355" s="35"/>
      <c r="APO355" s="35"/>
      <c r="APP355" s="35"/>
      <c r="APQ355" s="35"/>
      <c r="APR355" s="35"/>
      <c r="APS355" s="35"/>
      <c r="APT355" s="35"/>
      <c r="APU355" s="35"/>
      <c r="APV355" s="35"/>
      <c r="APW355" s="35"/>
      <c r="APX355" s="35"/>
      <c r="APY355" s="35"/>
      <c r="APZ355" s="35"/>
      <c r="AQA355" s="35"/>
      <c r="AQB355" s="35"/>
      <c r="AQC355" s="35"/>
      <c r="AQD355" s="35"/>
      <c r="AQE355" s="35"/>
      <c r="AQF355" s="35"/>
      <c r="AQG355" s="35"/>
      <c r="AQH355" s="35"/>
      <c r="AQI355" s="35"/>
      <c r="AQJ355" s="35"/>
      <c r="AQK355" s="35"/>
      <c r="AQL355" s="35"/>
      <c r="AQM355" s="35"/>
      <c r="AQN355" s="35"/>
      <c r="AQO355" s="35"/>
      <c r="AQP355" s="35"/>
      <c r="AQQ355" s="35"/>
      <c r="AQR355" s="35"/>
      <c r="AQS355" s="35"/>
      <c r="AQT355" s="35"/>
      <c r="AQU355" s="35"/>
      <c r="AQV355" s="35"/>
      <c r="AQW355" s="35"/>
      <c r="AQX355" s="35"/>
      <c r="AQY355" s="35"/>
      <c r="AQZ355" s="35"/>
      <c r="ARA355" s="35"/>
      <c r="ARB355" s="35"/>
      <c r="ARC355" s="35"/>
      <c r="ARD355" s="35"/>
      <c r="ARE355" s="35"/>
      <c r="ARF355" s="35"/>
      <c r="ARG355" s="35"/>
      <c r="ARH355" s="35"/>
      <c r="ARI355" s="35"/>
      <c r="ARJ355" s="35"/>
      <c r="ARK355" s="35"/>
      <c r="ARL355" s="35"/>
      <c r="ARM355" s="35"/>
      <c r="ARN355" s="35"/>
      <c r="ARO355" s="35"/>
      <c r="ARP355" s="35"/>
      <c r="ARQ355" s="35"/>
      <c r="ARR355" s="35"/>
      <c r="ARS355" s="35"/>
      <c r="ART355" s="35"/>
      <c r="ARU355" s="35"/>
      <c r="ARV355" s="35"/>
      <c r="ARW355" s="35"/>
      <c r="ARX355" s="35"/>
      <c r="ARY355" s="35"/>
      <c r="ARZ355" s="35"/>
      <c r="ASA355" s="35"/>
      <c r="ASB355" s="35"/>
      <c r="ASC355" s="35"/>
      <c r="ASD355" s="35"/>
      <c r="ASE355" s="35"/>
      <c r="ASF355" s="35"/>
      <c r="ASG355" s="35"/>
      <c r="ASH355" s="35"/>
      <c r="ASI355" s="35"/>
      <c r="ASJ355" s="35"/>
      <c r="ASK355" s="35"/>
      <c r="ASL355" s="35"/>
      <c r="ASM355" s="35"/>
      <c r="ASN355" s="35"/>
      <c r="ASO355" s="35"/>
      <c r="ASP355" s="35"/>
      <c r="ASQ355" s="35"/>
      <c r="ASR355" s="35"/>
      <c r="ASS355" s="35"/>
      <c r="AST355" s="35"/>
      <c r="ASU355" s="35"/>
      <c r="ASV355" s="35"/>
      <c r="ASW355" s="35"/>
      <c r="ASX355" s="35"/>
      <c r="ASY355" s="35"/>
      <c r="ASZ355" s="35"/>
      <c r="ATA355" s="35"/>
      <c r="ATB355" s="35"/>
      <c r="ATC355" s="35"/>
      <c r="ATD355" s="35"/>
      <c r="ATE355" s="35"/>
      <c r="ATF355" s="35"/>
      <c r="ATG355" s="35"/>
      <c r="ATH355" s="35"/>
      <c r="ATI355" s="35"/>
      <c r="ATJ355" s="35"/>
      <c r="ATK355" s="35"/>
      <c r="ATL355" s="35"/>
      <c r="ATM355" s="35"/>
      <c r="ATN355" s="35"/>
      <c r="ATO355" s="35"/>
      <c r="ATP355" s="35"/>
      <c r="ATQ355" s="35"/>
      <c r="ATR355" s="35"/>
      <c r="ATS355" s="35"/>
      <c r="ATT355" s="35"/>
      <c r="ATU355" s="35"/>
      <c r="ATV355" s="35"/>
      <c r="ATW355" s="35"/>
      <c r="ATX355" s="35"/>
      <c r="ATY355" s="35"/>
      <c r="ATZ355" s="35"/>
      <c r="AUA355" s="35"/>
      <c r="AUB355" s="35"/>
      <c r="AUC355" s="35"/>
      <c r="AUD355" s="35"/>
      <c r="AUE355" s="35"/>
      <c r="AUF355" s="35"/>
      <c r="AUG355" s="35"/>
      <c r="AUH355" s="35"/>
      <c r="AUI355" s="35"/>
      <c r="AUJ355" s="35"/>
      <c r="AUK355" s="35"/>
      <c r="AUL355" s="35"/>
      <c r="AUM355" s="35"/>
      <c r="AUN355" s="35"/>
      <c r="AUO355" s="35"/>
      <c r="AUP355" s="35"/>
      <c r="AUQ355" s="35"/>
      <c r="AUR355" s="35"/>
      <c r="AUS355" s="35"/>
      <c r="AUT355" s="35"/>
      <c r="AUU355" s="35"/>
      <c r="AUV355" s="35"/>
      <c r="AUW355" s="35"/>
      <c r="AUX355" s="35"/>
      <c r="AUY355" s="35"/>
      <c r="AUZ355" s="35"/>
      <c r="AVA355" s="35"/>
      <c r="AVB355" s="35"/>
      <c r="AVC355" s="35"/>
      <c r="AVD355" s="35"/>
      <c r="AVE355" s="35"/>
      <c r="AVF355" s="35"/>
      <c r="AVG355" s="35"/>
      <c r="AVH355" s="35"/>
      <c r="AVI355" s="35"/>
      <c r="AVJ355" s="35"/>
      <c r="AVK355" s="35"/>
      <c r="AVL355" s="35"/>
      <c r="AVM355" s="35"/>
      <c r="AVN355" s="35"/>
      <c r="AVO355" s="35"/>
      <c r="AVP355" s="35"/>
      <c r="AVQ355" s="35"/>
      <c r="AVR355" s="35"/>
      <c r="AVS355" s="35"/>
      <c r="AVT355" s="35"/>
      <c r="AVU355" s="35"/>
      <c r="AVV355" s="35"/>
      <c r="AVW355" s="35"/>
      <c r="AVX355" s="35"/>
      <c r="AVY355" s="35"/>
      <c r="AVZ355" s="35"/>
      <c r="AWA355" s="35"/>
      <c r="AWB355" s="35"/>
      <c r="AWC355" s="35"/>
      <c r="AWD355" s="35"/>
      <c r="AWE355" s="35"/>
      <c r="AWF355" s="35"/>
      <c r="AWG355" s="35"/>
      <c r="AWH355" s="35"/>
      <c r="AWI355" s="35"/>
      <c r="AWJ355" s="35"/>
      <c r="AWK355" s="35"/>
      <c r="AWL355" s="35"/>
      <c r="AWM355" s="35"/>
      <c r="AWN355" s="35"/>
      <c r="AWO355" s="35"/>
      <c r="AWP355" s="35"/>
      <c r="AWQ355" s="35"/>
      <c r="AWR355" s="35"/>
      <c r="AWS355" s="35"/>
      <c r="AWT355" s="35"/>
      <c r="AWU355" s="35"/>
      <c r="AWV355" s="35"/>
      <c r="AWW355" s="35"/>
      <c r="AWX355" s="35"/>
      <c r="AWY355" s="35"/>
      <c r="AWZ355" s="35"/>
      <c r="AXA355" s="35"/>
      <c r="AXB355" s="35"/>
      <c r="AXC355" s="35"/>
      <c r="AXD355" s="35"/>
      <c r="AXE355" s="35"/>
      <c r="AXF355" s="35"/>
      <c r="AXG355" s="35"/>
      <c r="AXH355" s="35"/>
      <c r="AXI355" s="35"/>
      <c r="AXJ355" s="35"/>
      <c r="AXK355" s="35"/>
      <c r="AXL355" s="35"/>
      <c r="AXM355" s="35"/>
      <c r="AXN355" s="35"/>
      <c r="AXO355" s="35"/>
      <c r="AXP355" s="35"/>
      <c r="AXQ355" s="35"/>
      <c r="AXR355" s="35"/>
      <c r="AXS355" s="35"/>
      <c r="AXT355" s="35"/>
      <c r="AXU355" s="35"/>
      <c r="AXV355" s="35"/>
      <c r="AXW355" s="35"/>
      <c r="AXX355" s="35"/>
      <c r="AXY355" s="35"/>
      <c r="AXZ355" s="35"/>
      <c r="AYA355" s="35"/>
      <c r="AYB355" s="35"/>
      <c r="AYC355" s="35"/>
      <c r="AYD355" s="35"/>
      <c r="AYE355" s="35"/>
      <c r="AYF355" s="35"/>
      <c r="AYG355" s="35"/>
      <c r="AYH355" s="35"/>
      <c r="AYI355" s="35"/>
      <c r="AYJ355" s="35"/>
      <c r="AYK355" s="35"/>
      <c r="AYL355" s="35"/>
      <c r="AYM355" s="35"/>
      <c r="AYN355" s="35"/>
      <c r="AYO355" s="35"/>
      <c r="AYP355" s="35"/>
      <c r="AYQ355" s="35"/>
      <c r="AYR355" s="35"/>
      <c r="AYS355" s="35"/>
      <c r="AYT355" s="35"/>
      <c r="AYU355" s="35"/>
      <c r="AYV355" s="35"/>
      <c r="AYW355" s="35"/>
      <c r="AYX355" s="35"/>
      <c r="AYY355" s="35"/>
      <c r="AYZ355" s="35"/>
      <c r="AZA355" s="35"/>
      <c r="AZB355" s="35"/>
      <c r="AZC355" s="35"/>
      <c r="AZD355" s="35"/>
      <c r="AZE355" s="35"/>
      <c r="AZF355" s="35"/>
      <c r="AZG355" s="35"/>
      <c r="AZH355" s="35"/>
      <c r="AZI355" s="35"/>
      <c r="AZJ355" s="35"/>
      <c r="AZK355" s="35"/>
      <c r="AZL355" s="35"/>
      <c r="AZM355" s="35"/>
      <c r="AZN355" s="35"/>
      <c r="AZO355" s="35"/>
      <c r="AZP355" s="35"/>
      <c r="AZQ355" s="35"/>
      <c r="AZR355" s="35"/>
      <c r="AZS355" s="35"/>
      <c r="AZT355" s="35"/>
      <c r="AZU355" s="35"/>
      <c r="AZV355" s="35"/>
      <c r="AZW355" s="35"/>
      <c r="AZX355" s="35"/>
      <c r="AZY355" s="35"/>
      <c r="AZZ355" s="35"/>
      <c r="BAA355" s="35"/>
      <c r="BAB355" s="35"/>
      <c r="BAC355" s="35"/>
      <c r="BAD355" s="35"/>
      <c r="BAE355" s="35"/>
      <c r="BAF355" s="35"/>
      <c r="BAG355" s="35"/>
      <c r="BAH355" s="35"/>
      <c r="BAI355" s="35"/>
      <c r="BAJ355" s="35"/>
      <c r="BAK355" s="35"/>
      <c r="BAL355" s="35"/>
      <c r="BAM355" s="35"/>
      <c r="BAN355" s="35"/>
      <c r="BAO355" s="35"/>
      <c r="BAP355" s="35"/>
      <c r="BAQ355" s="35"/>
      <c r="BAR355" s="35"/>
      <c r="BAS355" s="35"/>
      <c r="BAT355" s="35"/>
      <c r="BAU355" s="35"/>
      <c r="BAV355" s="35"/>
      <c r="BAW355" s="35"/>
      <c r="BAX355" s="35"/>
      <c r="BAY355" s="35"/>
      <c r="BAZ355" s="35"/>
      <c r="BBA355" s="35"/>
      <c r="BBB355" s="35"/>
      <c r="BBC355" s="35"/>
      <c r="BBD355" s="35"/>
      <c r="BBE355" s="35"/>
      <c r="BBF355" s="35"/>
      <c r="BBG355" s="35"/>
      <c r="BBH355" s="35"/>
      <c r="BBI355" s="35"/>
      <c r="BBJ355" s="35"/>
      <c r="BBK355" s="35"/>
      <c r="BBL355" s="35"/>
      <c r="BBM355" s="35"/>
      <c r="BBN355" s="35"/>
      <c r="BBO355" s="35"/>
      <c r="BBP355" s="35"/>
      <c r="BBQ355" s="35"/>
      <c r="BBR355" s="35"/>
      <c r="BBS355" s="35"/>
      <c r="BBT355" s="35"/>
      <c r="BBU355" s="35"/>
      <c r="BBV355" s="35"/>
      <c r="BBW355" s="35"/>
      <c r="BBX355" s="35"/>
      <c r="BBY355" s="35"/>
      <c r="BBZ355" s="35"/>
      <c r="BCA355" s="35"/>
      <c r="BCB355" s="35"/>
      <c r="BCC355" s="35"/>
      <c r="BCD355" s="35"/>
      <c r="BCE355" s="35"/>
      <c r="BCF355" s="35"/>
      <c r="BCG355" s="35"/>
      <c r="BCH355" s="35"/>
      <c r="BCI355" s="35"/>
      <c r="BCJ355" s="35"/>
      <c r="BCK355" s="35"/>
      <c r="BCL355" s="35"/>
      <c r="BCM355" s="35"/>
      <c r="BCN355" s="35"/>
      <c r="BCO355" s="35"/>
      <c r="BCP355" s="35"/>
      <c r="BCQ355" s="35"/>
      <c r="BCR355" s="35"/>
      <c r="BCS355" s="35"/>
      <c r="BCT355" s="35"/>
      <c r="BCU355" s="35"/>
      <c r="BCV355" s="35"/>
      <c r="BCW355" s="35"/>
      <c r="BCX355" s="35"/>
      <c r="BCY355" s="35"/>
      <c r="BCZ355" s="35"/>
      <c r="BDA355" s="35"/>
      <c r="BDB355" s="35"/>
      <c r="BDC355" s="35"/>
      <c r="BDD355" s="35"/>
      <c r="BDE355" s="35"/>
      <c r="BDF355" s="35"/>
      <c r="BDG355" s="35"/>
      <c r="BDH355" s="35"/>
      <c r="BDI355" s="35"/>
      <c r="BDJ355" s="35"/>
      <c r="BDK355" s="35"/>
      <c r="BDL355" s="35"/>
      <c r="BDM355" s="35"/>
      <c r="BDN355" s="35"/>
      <c r="BDO355" s="35"/>
      <c r="BDP355" s="35"/>
      <c r="BDQ355" s="35"/>
      <c r="BDR355" s="35"/>
      <c r="BDS355" s="35"/>
      <c r="BDT355" s="35"/>
      <c r="BDU355" s="35"/>
      <c r="BDV355" s="35"/>
      <c r="BDW355" s="35"/>
      <c r="BDX355" s="35"/>
      <c r="BDY355" s="35"/>
      <c r="BDZ355" s="35"/>
      <c r="BEA355" s="35"/>
      <c r="BEB355" s="35"/>
      <c r="BEC355" s="35"/>
      <c r="BED355" s="35"/>
      <c r="BEE355" s="35"/>
      <c r="BEF355" s="35"/>
      <c r="BEG355" s="35"/>
      <c r="BEH355" s="35"/>
      <c r="BEI355" s="35"/>
      <c r="BEJ355" s="35"/>
      <c r="BEK355" s="35"/>
      <c r="BEL355" s="35"/>
      <c r="BEM355" s="35"/>
      <c r="BEN355" s="35"/>
      <c r="BEO355" s="35"/>
      <c r="BEP355" s="35"/>
      <c r="BEQ355" s="35"/>
      <c r="BER355" s="35"/>
      <c r="BES355" s="35"/>
      <c r="BET355" s="35"/>
      <c r="BEU355" s="35"/>
      <c r="BEV355" s="35"/>
      <c r="BEW355" s="35"/>
      <c r="BEX355" s="35"/>
      <c r="BEY355" s="35"/>
      <c r="BEZ355" s="35"/>
      <c r="BFA355" s="35"/>
      <c r="BFB355" s="35"/>
      <c r="BFC355" s="35"/>
      <c r="BFD355" s="35"/>
      <c r="BFE355" s="35"/>
      <c r="BFF355" s="35"/>
      <c r="BFG355" s="35"/>
      <c r="BFH355" s="35"/>
      <c r="BFI355" s="35"/>
      <c r="BFJ355" s="35"/>
      <c r="BFK355" s="35"/>
      <c r="BFL355" s="35"/>
      <c r="BFM355" s="35"/>
      <c r="BFN355" s="35"/>
      <c r="BFO355" s="35"/>
      <c r="BFP355" s="35"/>
      <c r="BFQ355" s="35"/>
      <c r="BFR355" s="35"/>
      <c r="BFS355" s="35"/>
      <c r="BFT355" s="35"/>
      <c r="BFU355" s="35"/>
      <c r="BFV355" s="35"/>
      <c r="BFW355" s="35"/>
      <c r="BFX355" s="35"/>
      <c r="BFY355" s="35"/>
      <c r="BFZ355" s="35"/>
      <c r="BGA355" s="35"/>
      <c r="BGB355" s="35"/>
      <c r="BGC355" s="35"/>
      <c r="BGD355" s="35"/>
      <c r="BGE355" s="35"/>
      <c r="BGF355" s="35"/>
      <c r="BGG355" s="35"/>
      <c r="BGH355" s="35"/>
      <c r="BGI355" s="35"/>
      <c r="BGJ355" s="35"/>
      <c r="BGK355" s="35"/>
      <c r="BGL355" s="35"/>
      <c r="BGM355" s="35"/>
      <c r="BGN355" s="35"/>
      <c r="BGO355" s="35"/>
      <c r="BGP355" s="35"/>
      <c r="BGQ355" s="35"/>
      <c r="BGR355" s="35"/>
      <c r="BGS355" s="35"/>
      <c r="BGT355" s="35"/>
      <c r="BGU355" s="35"/>
      <c r="BGV355" s="35"/>
      <c r="BGW355" s="35"/>
      <c r="BGX355" s="35"/>
      <c r="BGY355" s="35"/>
      <c r="BGZ355" s="35"/>
      <c r="BHA355" s="35"/>
      <c r="BHB355" s="35"/>
      <c r="BHC355" s="35"/>
      <c r="BHD355" s="35"/>
      <c r="BHE355" s="35"/>
      <c r="BHF355" s="35"/>
      <c r="BHG355" s="35"/>
      <c r="BHH355" s="35"/>
      <c r="BHI355" s="35"/>
      <c r="BHJ355" s="35"/>
      <c r="BHK355" s="35"/>
      <c r="BHL355" s="35"/>
      <c r="BHM355" s="35"/>
      <c r="BHN355" s="35"/>
      <c r="BHO355" s="35"/>
      <c r="BHP355" s="35"/>
      <c r="BHQ355" s="35"/>
      <c r="BHR355" s="35"/>
      <c r="BHS355" s="35"/>
      <c r="BHT355" s="35"/>
      <c r="BHU355" s="35"/>
      <c r="BHV355" s="35"/>
      <c r="BHW355" s="35"/>
      <c r="BHX355" s="35"/>
      <c r="BHY355" s="35"/>
      <c r="BHZ355" s="35"/>
      <c r="BIA355" s="35"/>
      <c r="BIB355" s="35"/>
      <c r="BIC355" s="35"/>
      <c r="BID355" s="35"/>
      <c r="BIE355" s="35"/>
      <c r="BIF355" s="35"/>
      <c r="BIG355" s="35"/>
      <c r="BIH355" s="35"/>
      <c r="BII355" s="35"/>
      <c r="BIJ355" s="35"/>
      <c r="BIK355" s="35"/>
      <c r="BIL355" s="35"/>
      <c r="BIM355" s="35"/>
      <c r="BIN355" s="35"/>
      <c r="BIO355" s="35"/>
      <c r="BIP355" s="35"/>
      <c r="BIQ355" s="35"/>
      <c r="BIR355" s="35"/>
      <c r="BIS355" s="35"/>
      <c r="BIT355" s="35"/>
      <c r="BIU355" s="35"/>
      <c r="BIV355" s="35"/>
      <c r="BIW355" s="35"/>
      <c r="BIX355" s="35"/>
      <c r="BIY355" s="35"/>
      <c r="BIZ355" s="35"/>
      <c r="BJA355" s="35"/>
      <c r="BJB355" s="35"/>
      <c r="BJC355" s="35"/>
      <c r="BJD355" s="35"/>
      <c r="BJE355" s="35"/>
      <c r="BJF355" s="35"/>
      <c r="BJG355" s="35"/>
      <c r="BJH355" s="35"/>
      <c r="BJI355" s="35"/>
      <c r="BJJ355" s="35"/>
      <c r="BJK355" s="35"/>
      <c r="BJL355" s="35"/>
      <c r="BJM355" s="35"/>
      <c r="BJN355" s="35"/>
      <c r="BJO355" s="35"/>
      <c r="BJP355" s="35"/>
      <c r="BJQ355" s="35"/>
      <c r="BJR355" s="35"/>
      <c r="BJS355" s="35"/>
      <c r="BJT355" s="35"/>
      <c r="BJU355" s="35"/>
      <c r="BJV355" s="35"/>
      <c r="BJW355" s="35"/>
      <c r="BJX355" s="35"/>
      <c r="BJY355" s="35"/>
      <c r="BJZ355" s="35"/>
      <c r="BKA355" s="35"/>
      <c r="BKB355" s="35"/>
      <c r="BKC355" s="35"/>
      <c r="BKD355" s="35"/>
      <c r="BKE355" s="35"/>
      <c r="BKF355" s="35"/>
      <c r="BKG355" s="35"/>
      <c r="BKH355" s="35"/>
      <c r="BKI355" s="35"/>
      <c r="BKJ355" s="35"/>
      <c r="BKK355" s="35"/>
      <c r="BKL355" s="35"/>
      <c r="BKM355" s="35"/>
      <c r="BKN355" s="35"/>
      <c r="BKO355" s="35"/>
      <c r="BKP355" s="35"/>
      <c r="BKQ355" s="35"/>
      <c r="BKR355" s="35"/>
      <c r="BKS355" s="35"/>
      <c r="BKT355" s="35"/>
      <c r="BKU355" s="35"/>
      <c r="BKV355" s="35"/>
      <c r="BKW355" s="35"/>
      <c r="BKX355" s="35"/>
      <c r="BKY355" s="35"/>
      <c r="BKZ355" s="35"/>
      <c r="BLA355" s="35"/>
      <c r="BLB355" s="35"/>
      <c r="BLC355" s="35"/>
      <c r="BLD355" s="35"/>
      <c r="BLE355" s="35"/>
      <c r="BLF355" s="35"/>
      <c r="BLG355" s="35"/>
      <c r="BLH355" s="35"/>
      <c r="BLI355" s="35"/>
      <c r="BLJ355" s="35"/>
      <c r="BLK355" s="35"/>
      <c r="BLL355" s="35"/>
      <c r="BLM355" s="35"/>
      <c r="BLN355" s="35"/>
      <c r="BLO355" s="35"/>
      <c r="BLP355" s="35"/>
      <c r="BLQ355" s="35"/>
      <c r="BLR355" s="35"/>
      <c r="BLS355" s="35"/>
      <c r="BLT355" s="35"/>
      <c r="BLU355" s="35"/>
      <c r="BLV355" s="35"/>
      <c r="BLW355" s="35"/>
      <c r="BLX355" s="35"/>
      <c r="BLY355" s="35"/>
      <c r="BLZ355" s="35"/>
      <c r="BMA355" s="35"/>
      <c r="BMB355" s="35"/>
      <c r="BMC355" s="35"/>
      <c r="BMD355" s="35"/>
      <c r="BME355" s="35"/>
      <c r="BMF355" s="35"/>
      <c r="BMG355" s="35"/>
      <c r="BMH355" s="35"/>
      <c r="BMI355" s="35"/>
      <c r="BMJ355" s="35"/>
      <c r="BMK355" s="35"/>
      <c r="BML355" s="35"/>
      <c r="BMM355" s="35"/>
      <c r="BMN355" s="35"/>
      <c r="BMO355" s="35"/>
      <c r="BMP355" s="35"/>
      <c r="BMQ355" s="35"/>
      <c r="BMR355" s="35"/>
      <c r="BMS355" s="35"/>
      <c r="BMT355" s="35"/>
      <c r="BMU355" s="35"/>
      <c r="BMV355" s="35"/>
      <c r="BMW355" s="35"/>
      <c r="BMX355" s="35"/>
      <c r="BMY355" s="35"/>
      <c r="BMZ355" s="35"/>
      <c r="BNA355" s="35"/>
      <c r="BNB355" s="35"/>
      <c r="BNC355" s="35"/>
      <c r="BND355" s="35"/>
      <c r="BNE355" s="35"/>
      <c r="BNF355" s="35"/>
      <c r="BNG355" s="35"/>
      <c r="BNH355" s="35"/>
      <c r="BNI355" s="35"/>
      <c r="BNJ355" s="35"/>
      <c r="BNK355" s="35"/>
      <c r="BNL355" s="35"/>
      <c r="BNM355" s="35"/>
      <c r="BNN355" s="35"/>
      <c r="BNO355" s="35"/>
      <c r="BNP355" s="35"/>
      <c r="BNQ355" s="35"/>
      <c r="BNR355" s="35"/>
      <c r="BNS355" s="35"/>
      <c r="BNT355" s="35"/>
      <c r="BNU355" s="35"/>
      <c r="BNV355" s="35"/>
      <c r="BNW355" s="35"/>
      <c r="BNX355" s="35"/>
      <c r="BNY355" s="35"/>
      <c r="BNZ355" s="35"/>
      <c r="BOA355" s="35"/>
      <c r="BOB355" s="35"/>
      <c r="BOC355" s="35"/>
      <c r="BOD355" s="35"/>
      <c r="BOE355" s="35"/>
      <c r="BOF355" s="35"/>
      <c r="BOG355" s="35"/>
      <c r="BOH355" s="35"/>
      <c r="BOI355" s="35"/>
      <c r="BOJ355" s="35"/>
      <c r="BOK355" s="35"/>
      <c r="BOL355" s="35"/>
      <c r="BOM355" s="35"/>
      <c r="BON355" s="35"/>
      <c r="BOO355" s="35"/>
      <c r="BOP355" s="35"/>
      <c r="BOQ355" s="35"/>
      <c r="BOR355" s="35"/>
      <c r="BOS355" s="35"/>
      <c r="BOT355" s="35"/>
      <c r="BOU355" s="35"/>
      <c r="BOV355" s="35"/>
      <c r="BOW355" s="35"/>
      <c r="BOX355" s="35"/>
      <c r="BOY355" s="35"/>
      <c r="BOZ355" s="35"/>
      <c r="BPA355" s="35"/>
      <c r="BPB355" s="35"/>
      <c r="BPC355" s="35"/>
      <c r="BPD355" s="35"/>
      <c r="BPE355" s="35"/>
      <c r="BPF355" s="35"/>
      <c r="BPG355" s="35"/>
      <c r="BPH355" s="35"/>
      <c r="BPI355" s="35"/>
      <c r="BPJ355" s="35"/>
      <c r="BPK355" s="35"/>
      <c r="BPL355" s="35"/>
      <c r="BPM355" s="35"/>
      <c r="BPN355" s="35"/>
      <c r="BPO355" s="35"/>
      <c r="BPP355" s="35"/>
      <c r="BPQ355" s="35"/>
      <c r="BPR355" s="35"/>
      <c r="BPS355" s="35"/>
      <c r="BPT355" s="35"/>
      <c r="BPU355" s="35"/>
      <c r="BPV355" s="35"/>
      <c r="BPW355" s="35"/>
      <c r="BPX355" s="35"/>
      <c r="BPY355" s="35"/>
      <c r="BPZ355" s="35"/>
      <c r="BQA355" s="35"/>
      <c r="BQB355" s="35"/>
      <c r="BQC355" s="35"/>
      <c r="BQD355" s="35"/>
      <c r="BQE355" s="35"/>
      <c r="BQF355" s="35"/>
      <c r="BQG355" s="35"/>
      <c r="BQH355" s="35"/>
      <c r="BQI355" s="35"/>
      <c r="BQJ355" s="35"/>
      <c r="BQK355" s="35"/>
      <c r="BQL355" s="35"/>
      <c r="BQM355" s="35"/>
      <c r="BQN355" s="35"/>
      <c r="BQO355" s="35"/>
      <c r="BQP355" s="35"/>
      <c r="BQQ355" s="35"/>
      <c r="BQR355" s="35"/>
      <c r="BQS355" s="35"/>
      <c r="BQT355" s="35"/>
      <c r="BQU355" s="35"/>
      <c r="BQV355" s="35"/>
      <c r="BQW355" s="35"/>
      <c r="BQX355" s="35"/>
      <c r="BQY355" s="35"/>
      <c r="BQZ355" s="35"/>
      <c r="BRA355" s="35"/>
      <c r="BRB355" s="35"/>
      <c r="BRC355" s="35"/>
      <c r="BRD355" s="35"/>
      <c r="BRE355" s="35"/>
      <c r="BRF355" s="35"/>
      <c r="BRG355" s="35"/>
      <c r="BRH355" s="35"/>
      <c r="BRI355" s="35"/>
      <c r="BRJ355" s="35"/>
      <c r="BRK355" s="35"/>
      <c r="BRL355" s="35"/>
      <c r="BRM355" s="35"/>
      <c r="BRN355" s="35"/>
      <c r="BRO355" s="35"/>
      <c r="BRP355" s="35"/>
      <c r="BRQ355" s="35"/>
      <c r="BRR355" s="35"/>
      <c r="BRS355" s="35"/>
      <c r="BRT355" s="35"/>
      <c r="BRU355" s="35"/>
      <c r="BRV355" s="35"/>
      <c r="BRW355" s="35"/>
      <c r="BRX355" s="35"/>
      <c r="BRY355" s="35"/>
      <c r="BRZ355" s="35"/>
      <c r="BSA355" s="35"/>
      <c r="BSB355" s="35"/>
      <c r="BSC355" s="35"/>
      <c r="BSD355" s="35"/>
      <c r="BSE355" s="35"/>
      <c r="BSF355" s="35"/>
      <c r="BSG355" s="35"/>
      <c r="BSH355" s="35"/>
      <c r="BSI355" s="35"/>
      <c r="BSJ355" s="35"/>
      <c r="BSK355" s="35"/>
      <c r="BSL355" s="35"/>
      <c r="BSM355" s="35"/>
      <c r="BSN355" s="35"/>
      <c r="BSO355" s="35"/>
      <c r="BSP355" s="35"/>
      <c r="BSQ355" s="35"/>
      <c r="BSR355" s="35"/>
      <c r="BSS355" s="35"/>
      <c r="BST355" s="35"/>
      <c r="BSU355" s="35"/>
      <c r="BSV355" s="35"/>
      <c r="BSW355" s="35"/>
      <c r="BSX355" s="35"/>
      <c r="BSY355" s="35"/>
      <c r="BSZ355" s="35"/>
      <c r="BTA355" s="35"/>
      <c r="BTB355" s="35"/>
      <c r="BTC355" s="35"/>
      <c r="BTD355" s="35"/>
      <c r="BTE355" s="35"/>
      <c r="BTF355" s="35"/>
      <c r="BTG355" s="35"/>
      <c r="BTH355" s="35"/>
      <c r="BTI355" s="35"/>
      <c r="BTJ355" s="35"/>
      <c r="BTK355" s="35"/>
      <c r="BTL355" s="35"/>
      <c r="BTM355" s="35"/>
      <c r="BTN355" s="35"/>
      <c r="BTO355" s="35"/>
      <c r="BTP355" s="35"/>
      <c r="BTQ355" s="35"/>
      <c r="BTR355" s="35"/>
      <c r="BTS355" s="35"/>
      <c r="BTT355" s="35"/>
      <c r="BTU355" s="35"/>
      <c r="BTV355" s="35"/>
      <c r="BTW355" s="35"/>
      <c r="BTX355" s="35"/>
      <c r="BTY355" s="35"/>
      <c r="BTZ355" s="35"/>
      <c r="BUA355" s="35"/>
      <c r="BUB355" s="35"/>
      <c r="BUC355" s="35"/>
      <c r="BUD355" s="35"/>
      <c r="BUE355" s="35"/>
      <c r="BUF355" s="35"/>
      <c r="BUG355" s="35"/>
      <c r="BUH355" s="35"/>
      <c r="BUI355" s="35"/>
      <c r="BUJ355" s="35"/>
      <c r="BUK355" s="35"/>
      <c r="BUL355" s="35"/>
      <c r="BUM355" s="35"/>
      <c r="BUN355" s="35"/>
      <c r="BUO355" s="35"/>
      <c r="BUP355" s="35"/>
      <c r="BUQ355" s="35"/>
      <c r="BUR355" s="35"/>
      <c r="BUS355" s="35"/>
      <c r="BUT355" s="35"/>
      <c r="BUU355" s="35"/>
      <c r="BUV355" s="35"/>
      <c r="BUW355" s="35"/>
      <c r="BUX355" s="35"/>
      <c r="BUY355" s="35"/>
      <c r="BUZ355" s="35"/>
      <c r="BVA355" s="35"/>
      <c r="BVB355" s="35"/>
      <c r="BVC355" s="35"/>
      <c r="BVD355" s="35"/>
      <c r="BVE355" s="35"/>
      <c r="BVF355" s="35"/>
      <c r="BVG355" s="35"/>
      <c r="BVH355" s="35"/>
      <c r="BVI355" s="35"/>
      <c r="BVJ355" s="35"/>
      <c r="BVK355" s="35"/>
      <c r="BVL355" s="35"/>
      <c r="BVM355" s="35"/>
      <c r="BVN355" s="35"/>
      <c r="BVO355" s="35"/>
      <c r="BVP355" s="35"/>
      <c r="BVQ355" s="35"/>
      <c r="BVR355" s="35"/>
      <c r="BVS355" s="35"/>
      <c r="BVT355" s="35"/>
      <c r="BVU355" s="35"/>
      <c r="BVV355" s="35"/>
      <c r="BVW355" s="35"/>
      <c r="BVX355" s="35"/>
      <c r="BVY355" s="35"/>
      <c r="BVZ355" s="35"/>
      <c r="BWA355" s="35"/>
      <c r="BWB355" s="35"/>
      <c r="BWC355" s="35"/>
      <c r="BWD355" s="35"/>
      <c r="BWE355" s="35"/>
      <c r="BWF355" s="35"/>
      <c r="BWG355" s="35"/>
      <c r="BWH355" s="35"/>
      <c r="BWI355" s="35"/>
      <c r="BWJ355" s="35"/>
      <c r="BWK355" s="35"/>
      <c r="BWL355" s="35"/>
      <c r="BWM355" s="35"/>
      <c r="BWN355" s="35"/>
      <c r="BWO355" s="35"/>
      <c r="BWP355" s="35"/>
      <c r="BWQ355" s="35"/>
      <c r="BWR355" s="35"/>
      <c r="BWS355" s="35"/>
      <c r="BWT355" s="35"/>
      <c r="BWU355" s="35"/>
      <c r="BWV355" s="35"/>
      <c r="BWW355" s="35"/>
      <c r="BWX355" s="35"/>
      <c r="BWY355" s="35"/>
      <c r="BWZ355" s="35"/>
      <c r="BXA355" s="35"/>
      <c r="BXB355" s="35"/>
      <c r="BXC355" s="35"/>
      <c r="BXD355" s="35"/>
      <c r="BXE355" s="35"/>
      <c r="BXF355" s="35"/>
      <c r="BXG355" s="35"/>
      <c r="BXH355" s="35"/>
      <c r="BXI355" s="35"/>
      <c r="BXJ355" s="35"/>
      <c r="BXK355" s="35"/>
      <c r="BXL355" s="35"/>
      <c r="BXM355" s="35"/>
      <c r="BXN355" s="35"/>
      <c r="BXO355" s="35"/>
      <c r="BXP355" s="35"/>
      <c r="BXQ355" s="35"/>
      <c r="BXR355" s="35"/>
      <c r="BXS355" s="35"/>
      <c r="BXT355" s="35"/>
      <c r="BXU355" s="35"/>
      <c r="BXV355" s="35"/>
      <c r="BXW355" s="35"/>
      <c r="BXX355" s="35"/>
      <c r="BXY355" s="35"/>
      <c r="BXZ355" s="35"/>
      <c r="BYA355" s="35"/>
      <c r="BYB355" s="35"/>
      <c r="BYC355" s="35"/>
      <c r="BYD355" s="35"/>
      <c r="BYE355" s="35"/>
      <c r="BYF355" s="35"/>
      <c r="BYG355" s="35"/>
      <c r="BYH355" s="35"/>
      <c r="BYI355" s="35"/>
      <c r="BYJ355" s="35"/>
      <c r="BYK355" s="35"/>
      <c r="BYL355" s="35"/>
      <c r="BYM355" s="35"/>
      <c r="BYN355" s="35"/>
      <c r="BYO355" s="35"/>
      <c r="BYP355" s="35"/>
      <c r="BYQ355" s="35"/>
      <c r="BYR355" s="35"/>
      <c r="BYS355" s="35"/>
      <c r="BYT355" s="35"/>
      <c r="BYU355" s="35"/>
      <c r="BYV355" s="35"/>
      <c r="BYW355" s="35"/>
      <c r="BYX355" s="35"/>
      <c r="BYY355" s="35"/>
      <c r="BYZ355" s="35"/>
      <c r="BZA355" s="35"/>
      <c r="BZB355" s="35"/>
      <c r="BZC355" s="35"/>
      <c r="BZD355" s="35"/>
      <c r="BZE355" s="35"/>
      <c r="BZF355" s="35"/>
      <c r="BZG355" s="35"/>
      <c r="BZH355" s="35"/>
      <c r="BZI355" s="35"/>
      <c r="BZJ355" s="35"/>
      <c r="BZK355" s="35"/>
      <c r="BZL355" s="35"/>
      <c r="BZM355" s="35"/>
      <c r="BZN355" s="35"/>
      <c r="BZO355" s="35"/>
      <c r="BZP355" s="35"/>
      <c r="BZQ355" s="35"/>
      <c r="BZR355" s="35"/>
      <c r="BZS355" s="35"/>
      <c r="BZT355" s="35"/>
      <c r="BZU355" s="35"/>
      <c r="BZV355" s="35"/>
      <c r="BZW355" s="35"/>
      <c r="BZX355" s="35"/>
      <c r="BZY355" s="35"/>
      <c r="BZZ355" s="35"/>
      <c r="CAA355" s="35"/>
      <c r="CAB355" s="35"/>
      <c r="CAC355" s="35"/>
      <c r="CAD355" s="35"/>
      <c r="CAE355" s="35"/>
      <c r="CAF355" s="35"/>
      <c r="CAG355" s="35"/>
      <c r="CAH355" s="35"/>
      <c r="CAI355" s="35"/>
      <c r="CAJ355" s="35"/>
      <c r="CAK355" s="35"/>
      <c r="CAL355" s="35"/>
      <c r="CAM355" s="35"/>
      <c r="CAN355" s="35"/>
      <c r="CAO355" s="35"/>
      <c r="CAP355" s="35"/>
      <c r="CAQ355" s="35"/>
      <c r="CAR355" s="35"/>
      <c r="CAS355" s="35"/>
      <c r="CAT355" s="35"/>
      <c r="CAU355" s="35"/>
      <c r="CAV355" s="35"/>
      <c r="CAW355" s="35"/>
      <c r="CAX355" s="35"/>
      <c r="CAY355" s="35"/>
      <c r="CAZ355" s="35"/>
      <c r="CBA355" s="35"/>
      <c r="CBB355" s="35"/>
      <c r="CBC355" s="35"/>
      <c r="CBD355" s="35"/>
      <c r="CBE355" s="35"/>
      <c r="CBF355" s="35"/>
      <c r="CBG355" s="35"/>
      <c r="CBH355" s="35"/>
      <c r="CBI355" s="35"/>
      <c r="CBJ355" s="35"/>
      <c r="CBK355" s="35"/>
      <c r="CBL355" s="35"/>
      <c r="CBM355" s="35"/>
      <c r="CBN355" s="35"/>
      <c r="CBO355" s="35"/>
      <c r="CBP355" s="35"/>
      <c r="CBQ355" s="35"/>
      <c r="CBR355" s="35"/>
      <c r="CBS355" s="35"/>
      <c r="CBT355" s="35"/>
      <c r="CBU355" s="35"/>
      <c r="CBV355" s="35"/>
      <c r="CBW355" s="35"/>
      <c r="CBX355" s="35"/>
      <c r="CBY355" s="35"/>
      <c r="CBZ355" s="35"/>
      <c r="CCA355" s="35"/>
      <c r="CCB355" s="35"/>
      <c r="CCC355" s="35"/>
      <c r="CCD355" s="35"/>
      <c r="CCE355" s="35"/>
      <c r="CCF355" s="35"/>
      <c r="CCG355" s="35"/>
      <c r="CCH355" s="35"/>
      <c r="CCI355" s="35"/>
      <c r="CCJ355" s="35"/>
      <c r="CCK355" s="35"/>
      <c r="CCL355" s="35"/>
      <c r="CCM355" s="35"/>
      <c r="CCN355" s="35"/>
      <c r="CCO355" s="35"/>
      <c r="CCP355" s="35"/>
      <c r="CCQ355" s="35"/>
      <c r="CCR355" s="35"/>
      <c r="CCS355" s="35"/>
      <c r="CCT355" s="35"/>
      <c r="CCU355" s="35"/>
      <c r="CCV355" s="35"/>
      <c r="CCW355" s="35"/>
      <c r="CCX355" s="35"/>
      <c r="CCY355" s="35"/>
      <c r="CCZ355" s="35"/>
      <c r="CDA355" s="35"/>
      <c r="CDB355" s="35"/>
      <c r="CDC355" s="35"/>
      <c r="CDD355" s="35"/>
      <c r="CDE355" s="35"/>
      <c r="CDF355" s="35"/>
      <c r="CDG355" s="35"/>
      <c r="CDH355" s="35"/>
      <c r="CDI355" s="35"/>
      <c r="CDJ355" s="35"/>
      <c r="CDK355" s="35"/>
      <c r="CDL355" s="35"/>
      <c r="CDM355" s="35"/>
      <c r="CDN355" s="35"/>
      <c r="CDO355" s="35"/>
      <c r="CDP355" s="35"/>
      <c r="CDQ355" s="35"/>
      <c r="CDR355" s="35"/>
      <c r="CDS355" s="35"/>
      <c r="CDT355" s="35"/>
      <c r="CDU355" s="35"/>
      <c r="CDV355" s="35"/>
      <c r="CDW355" s="35"/>
      <c r="CDX355" s="35"/>
      <c r="CDY355" s="35"/>
      <c r="CDZ355" s="35"/>
      <c r="CEA355" s="35"/>
      <c r="CEB355" s="35"/>
      <c r="CEC355" s="35"/>
      <c r="CED355" s="35"/>
      <c r="CEE355" s="35"/>
      <c r="CEF355" s="35"/>
      <c r="CEG355" s="35"/>
      <c r="CEH355" s="35"/>
      <c r="CEI355" s="35"/>
      <c r="CEJ355" s="35"/>
      <c r="CEK355" s="35"/>
      <c r="CEL355" s="35"/>
      <c r="CEM355" s="35"/>
      <c r="CEN355" s="35"/>
      <c r="CEO355" s="35"/>
      <c r="CEP355" s="35"/>
      <c r="CEQ355" s="35"/>
      <c r="CER355" s="35"/>
      <c r="CES355" s="35"/>
      <c r="CET355" s="35"/>
      <c r="CEU355" s="35"/>
      <c r="CEV355" s="35"/>
      <c r="CEW355" s="35"/>
      <c r="CEX355" s="35"/>
      <c r="CEY355" s="35"/>
      <c r="CEZ355" s="35"/>
      <c r="CFA355" s="35"/>
      <c r="CFB355" s="35"/>
      <c r="CFC355" s="35"/>
      <c r="CFD355" s="35"/>
      <c r="CFE355" s="35"/>
      <c r="CFF355" s="35"/>
      <c r="CFG355" s="35"/>
      <c r="CFH355" s="35"/>
      <c r="CFI355" s="35"/>
      <c r="CFJ355" s="35"/>
      <c r="CFK355" s="35"/>
      <c r="CFL355" s="35"/>
      <c r="CFM355" s="35"/>
      <c r="CFN355" s="35"/>
      <c r="CFO355" s="35"/>
      <c r="CFP355" s="35"/>
      <c r="CFQ355" s="35"/>
      <c r="CFR355" s="35"/>
      <c r="CFS355" s="35"/>
      <c r="CFT355" s="35"/>
      <c r="CFU355" s="35"/>
      <c r="CFV355" s="35"/>
      <c r="CFW355" s="35"/>
      <c r="CFX355" s="35"/>
      <c r="CFY355" s="35"/>
      <c r="CFZ355" s="35"/>
      <c r="CGA355" s="35"/>
      <c r="CGB355" s="35"/>
      <c r="CGC355" s="35"/>
      <c r="CGD355" s="35"/>
      <c r="CGE355" s="35"/>
      <c r="CGF355" s="35"/>
      <c r="CGG355" s="35"/>
      <c r="CGH355" s="35"/>
      <c r="CGI355" s="35"/>
      <c r="CGJ355" s="35"/>
      <c r="CGK355" s="35"/>
      <c r="CGL355" s="35"/>
      <c r="CGM355" s="35"/>
      <c r="CGN355" s="35"/>
      <c r="CGO355" s="35"/>
      <c r="CGP355" s="35"/>
      <c r="CGQ355" s="35"/>
      <c r="CGR355" s="35"/>
      <c r="CGS355" s="35"/>
      <c r="CGT355" s="35"/>
      <c r="CGU355" s="35"/>
      <c r="CGV355" s="35"/>
      <c r="CGW355" s="35"/>
      <c r="CGX355" s="35"/>
      <c r="CGY355" s="35"/>
      <c r="CGZ355" s="35"/>
      <c r="CHA355" s="35"/>
      <c r="CHB355" s="35"/>
      <c r="CHC355" s="35"/>
      <c r="CHD355" s="35"/>
      <c r="CHE355" s="35"/>
      <c r="CHF355" s="35"/>
      <c r="CHG355" s="35"/>
      <c r="CHH355" s="35"/>
      <c r="CHI355" s="35"/>
      <c r="CHJ355" s="35"/>
      <c r="CHK355" s="35"/>
      <c r="CHL355" s="35"/>
      <c r="CHM355" s="35"/>
      <c r="CHN355" s="35"/>
      <c r="CHO355" s="35"/>
      <c r="CHP355" s="35"/>
      <c r="CHQ355" s="35"/>
      <c r="CHR355" s="35"/>
      <c r="CHS355" s="35"/>
      <c r="CHT355" s="35"/>
      <c r="CHU355" s="35"/>
      <c r="CHV355" s="35"/>
      <c r="CHW355" s="35"/>
      <c r="CHX355" s="35"/>
      <c r="CHY355" s="35"/>
      <c r="CHZ355" s="35"/>
      <c r="CIA355" s="35"/>
      <c r="CIB355" s="35"/>
      <c r="CIC355" s="35"/>
      <c r="CID355" s="35"/>
      <c r="CIE355" s="35"/>
      <c r="CIF355" s="35"/>
      <c r="CIG355" s="35"/>
      <c r="CIH355" s="35"/>
      <c r="CII355" s="35"/>
      <c r="CIJ355" s="35"/>
      <c r="CIK355" s="35"/>
      <c r="CIL355" s="35"/>
      <c r="CIM355" s="35"/>
      <c r="CIN355" s="35"/>
      <c r="CIO355" s="35"/>
      <c r="CIP355" s="35"/>
      <c r="CIQ355" s="35"/>
      <c r="CIR355" s="35"/>
      <c r="CIS355" s="35"/>
      <c r="CIT355" s="35"/>
      <c r="CIU355" s="35"/>
      <c r="CIV355" s="35"/>
      <c r="CIW355" s="35"/>
      <c r="CIX355" s="35"/>
      <c r="CIY355" s="35"/>
      <c r="CIZ355" s="35"/>
      <c r="CJA355" s="35"/>
      <c r="CJB355" s="35"/>
      <c r="CJC355" s="35"/>
      <c r="CJD355" s="35"/>
      <c r="CJE355" s="35"/>
      <c r="CJF355" s="35"/>
      <c r="CJG355" s="35"/>
      <c r="CJH355" s="35"/>
      <c r="CJI355" s="35"/>
      <c r="CJJ355" s="35"/>
      <c r="CJK355" s="35"/>
      <c r="CJL355" s="35"/>
      <c r="CJM355" s="35"/>
      <c r="CJN355" s="35"/>
      <c r="CJO355" s="35"/>
      <c r="CJP355" s="35"/>
      <c r="CJQ355" s="35"/>
      <c r="CJR355" s="35"/>
      <c r="CJS355" s="35"/>
      <c r="CJT355" s="35"/>
      <c r="CJU355" s="35"/>
      <c r="CJV355" s="35"/>
      <c r="CJW355" s="35"/>
      <c r="CJX355" s="35"/>
      <c r="CJY355" s="35"/>
      <c r="CJZ355" s="35"/>
      <c r="CKA355" s="35"/>
      <c r="CKB355" s="35"/>
      <c r="CKC355" s="35"/>
      <c r="CKD355" s="35"/>
      <c r="CKE355" s="35"/>
      <c r="CKF355" s="35"/>
      <c r="CKG355" s="35"/>
      <c r="CKH355" s="35"/>
      <c r="CKI355" s="35"/>
      <c r="CKJ355" s="35"/>
      <c r="CKK355" s="35"/>
      <c r="CKL355" s="35"/>
      <c r="CKM355" s="35"/>
      <c r="CKN355" s="35"/>
      <c r="CKO355" s="35"/>
      <c r="CKP355" s="35"/>
      <c r="CKQ355" s="35"/>
      <c r="CKR355" s="35"/>
      <c r="CKS355" s="35"/>
      <c r="CKT355" s="35"/>
      <c r="CKU355" s="35"/>
      <c r="CKV355" s="35"/>
      <c r="CKW355" s="35"/>
      <c r="CKX355" s="35"/>
      <c r="CKY355" s="35"/>
      <c r="CKZ355" s="35"/>
      <c r="CLA355" s="35"/>
      <c r="CLB355" s="35"/>
      <c r="CLC355" s="35"/>
      <c r="CLD355" s="35"/>
      <c r="CLE355" s="35"/>
      <c r="CLF355" s="35"/>
      <c r="CLG355" s="35"/>
      <c r="CLH355" s="35"/>
      <c r="CLI355" s="35"/>
      <c r="CLJ355" s="35"/>
      <c r="CLK355" s="35"/>
      <c r="CLL355" s="35"/>
      <c r="CLM355" s="35"/>
      <c r="CLN355" s="35"/>
      <c r="CLO355" s="35"/>
      <c r="CLP355" s="35"/>
      <c r="CLQ355" s="35"/>
      <c r="CLR355" s="35"/>
      <c r="CLS355" s="35"/>
      <c r="CLT355" s="35"/>
      <c r="CLU355" s="35"/>
      <c r="CLV355" s="35"/>
      <c r="CLW355" s="35"/>
      <c r="CLX355" s="35"/>
      <c r="CLY355" s="35"/>
      <c r="CLZ355" s="35"/>
      <c r="CMA355" s="35"/>
      <c r="CMB355" s="35"/>
      <c r="CMC355" s="35"/>
      <c r="CMD355" s="35"/>
      <c r="CME355" s="35"/>
      <c r="CMF355" s="35"/>
      <c r="CMG355" s="35"/>
      <c r="CMH355" s="35"/>
      <c r="CMI355" s="35"/>
      <c r="CMJ355" s="35"/>
      <c r="CMK355" s="35"/>
      <c r="CML355" s="35"/>
      <c r="CMM355" s="35"/>
      <c r="CMN355" s="35"/>
      <c r="CMO355" s="35"/>
      <c r="CMP355" s="35"/>
      <c r="CMQ355" s="35"/>
      <c r="CMR355" s="35"/>
      <c r="CMS355" s="35"/>
      <c r="CMT355" s="35"/>
      <c r="CMU355" s="35"/>
      <c r="CMV355" s="35"/>
      <c r="CMW355" s="35"/>
      <c r="CMX355" s="35"/>
      <c r="CMY355" s="35"/>
      <c r="CMZ355" s="35"/>
      <c r="CNA355" s="35"/>
      <c r="CNB355" s="35"/>
      <c r="CNC355" s="35"/>
      <c r="CND355" s="35"/>
      <c r="CNE355" s="35"/>
      <c r="CNF355" s="35"/>
      <c r="CNG355" s="35"/>
      <c r="CNH355" s="35"/>
      <c r="CNI355" s="35"/>
      <c r="CNJ355" s="35"/>
      <c r="CNK355" s="35"/>
      <c r="CNL355" s="35"/>
      <c r="CNM355" s="35"/>
      <c r="CNN355" s="35"/>
      <c r="CNO355" s="35"/>
      <c r="CNP355" s="35"/>
      <c r="CNQ355" s="35"/>
      <c r="CNR355" s="35"/>
      <c r="CNS355" s="35"/>
      <c r="CNT355" s="35"/>
      <c r="CNU355" s="35"/>
      <c r="CNV355" s="35"/>
      <c r="CNW355" s="35"/>
      <c r="CNX355" s="35"/>
      <c r="CNY355" s="35"/>
      <c r="CNZ355" s="35"/>
      <c r="COA355" s="35"/>
      <c r="COB355" s="35"/>
      <c r="COC355" s="35"/>
      <c r="COD355" s="35"/>
      <c r="COE355" s="35"/>
      <c r="COF355" s="35"/>
      <c r="COG355" s="35"/>
      <c r="COH355" s="35"/>
      <c r="COI355" s="35"/>
      <c r="COJ355" s="35"/>
      <c r="COK355" s="35"/>
      <c r="COL355" s="35"/>
      <c r="COM355" s="35"/>
      <c r="CON355" s="35"/>
      <c r="COO355" s="35"/>
      <c r="COP355" s="35"/>
      <c r="COQ355" s="35"/>
      <c r="COR355" s="35"/>
      <c r="COS355" s="35"/>
      <c r="COT355" s="35"/>
      <c r="COU355" s="35"/>
      <c r="COV355" s="35"/>
      <c r="COW355" s="35"/>
      <c r="COX355" s="35"/>
      <c r="COY355" s="35"/>
      <c r="COZ355" s="35"/>
      <c r="CPA355" s="35"/>
      <c r="CPB355" s="35"/>
      <c r="CPC355" s="35"/>
      <c r="CPD355" s="35"/>
      <c r="CPE355" s="35"/>
      <c r="CPF355" s="35"/>
      <c r="CPG355" s="35"/>
      <c r="CPH355" s="35"/>
      <c r="CPI355" s="35"/>
      <c r="CPJ355" s="35"/>
      <c r="CPK355" s="35"/>
      <c r="CPL355" s="35"/>
      <c r="CPM355" s="35"/>
      <c r="CPN355" s="35"/>
      <c r="CPO355" s="35"/>
      <c r="CPP355" s="35"/>
      <c r="CPQ355" s="35"/>
      <c r="CPR355" s="35"/>
      <c r="CPS355" s="35"/>
      <c r="CPT355" s="35"/>
      <c r="CPU355" s="35"/>
      <c r="CPV355" s="35"/>
      <c r="CPW355" s="35"/>
      <c r="CPX355" s="35"/>
      <c r="CPY355" s="35"/>
      <c r="CPZ355" s="35"/>
      <c r="CQA355" s="35"/>
      <c r="CQB355" s="35"/>
      <c r="CQC355" s="35"/>
      <c r="CQD355" s="35"/>
      <c r="CQE355" s="35"/>
      <c r="CQF355" s="35"/>
      <c r="CQG355" s="35"/>
      <c r="CQH355" s="35"/>
      <c r="CQI355" s="35"/>
      <c r="CQJ355" s="35"/>
      <c r="CQK355" s="35"/>
      <c r="CQL355" s="35"/>
      <c r="CQM355" s="35"/>
      <c r="CQN355" s="35"/>
      <c r="CQO355" s="35"/>
      <c r="CQP355" s="35"/>
      <c r="CQQ355" s="35"/>
      <c r="CQR355" s="35"/>
      <c r="CQS355" s="35"/>
      <c r="CQT355" s="35"/>
      <c r="CQU355" s="35"/>
      <c r="CQV355" s="35"/>
      <c r="CQW355" s="35"/>
      <c r="CQX355" s="35"/>
      <c r="CQY355" s="35"/>
      <c r="CQZ355" s="35"/>
      <c r="CRA355" s="35"/>
      <c r="CRB355" s="35"/>
      <c r="CRC355" s="35"/>
      <c r="CRD355" s="35"/>
      <c r="CRE355" s="35"/>
      <c r="CRF355" s="35"/>
      <c r="CRG355" s="35"/>
      <c r="CRH355" s="35"/>
      <c r="CRI355" s="35"/>
      <c r="CRJ355" s="35"/>
      <c r="CRK355" s="35"/>
      <c r="CRL355" s="35"/>
      <c r="CRM355" s="35"/>
      <c r="CRN355" s="35"/>
      <c r="CRO355" s="35"/>
      <c r="CRP355" s="35"/>
      <c r="CRQ355" s="35"/>
      <c r="CRR355" s="35"/>
      <c r="CRS355" s="35"/>
      <c r="CRT355" s="35"/>
      <c r="CRU355" s="35"/>
      <c r="CRV355" s="35"/>
      <c r="CRW355" s="35"/>
      <c r="CRX355" s="35"/>
      <c r="CRY355" s="35"/>
      <c r="CRZ355" s="35"/>
      <c r="CSA355" s="35"/>
      <c r="CSB355" s="35"/>
      <c r="CSC355" s="35"/>
      <c r="CSD355" s="35"/>
      <c r="CSE355" s="35"/>
      <c r="CSF355" s="35"/>
      <c r="CSG355" s="35"/>
      <c r="CSH355" s="35"/>
      <c r="CSI355" s="35"/>
      <c r="CSJ355" s="35"/>
      <c r="CSK355" s="35"/>
      <c r="CSL355" s="35"/>
      <c r="CSM355" s="35"/>
      <c r="CSN355" s="35"/>
      <c r="CSO355" s="35"/>
      <c r="CSP355" s="35"/>
      <c r="CSQ355" s="35"/>
      <c r="CSR355" s="35"/>
      <c r="CSS355" s="35"/>
      <c r="CST355" s="35"/>
      <c r="CSU355" s="35"/>
      <c r="CSV355" s="35"/>
      <c r="CSW355" s="35"/>
      <c r="CSX355" s="35"/>
      <c r="CSY355" s="35"/>
      <c r="CSZ355" s="35"/>
      <c r="CTA355" s="35"/>
      <c r="CTB355" s="35"/>
      <c r="CTC355" s="35"/>
      <c r="CTD355" s="35"/>
      <c r="CTE355" s="35"/>
      <c r="CTF355" s="35"/>
      <c r="CTG355" s="35"/>
      <c r="CTH355" s="35"/>
      <c r="CTI355" s="35"/>
      <c r="CTJ355" s="35"/>
      <c r="CTK355" s="35"/>
      <c r="CTL355" s="35"/>
      <c r="CTM355" s="35"/>
      <c r="CTN355" s="35"/>
      <c r="CTO355" s="35"/>
      <c r="CTP355" s="35"/>
      <c r="CTQ355" s="35"/>
      <c r="CTR355" s="35"/>
      <c r="CTS355" s="35"/>
      <c r="CTT355" s="35"/>
      <c r="CTU355" s="35"/>
      <c r="CTV355" s="35"/>
      <c r="CTW355" s="35"/>
      <c r="CTX355" s="35"/>
      <c r="CTY355" s="35"/>
      <c r="CTZ355" s="35"/>
      <c r="CUA355" s="35"/>
      <c r="CUB355" s="35"/>
      <c r="CUC355" s="35"/>
      <c r="CUD355" s="35"/>
      <c r="CUE355" s="35"/>
      <c r="CUF355" s="35"/>
      <c r="CUG355" s="35"/>
      <c r="CUH355" s="35"/>
      <c r="CUI355" s="35"/>
      <c r="CUJ355" s="35"/>
      <c r="CUK355" s="35"/>
      <c r="CUL355" s="35"/>
      <c r="CUM355" s="35"/>
      <c r="CUN355" s="35"/>
      <c r="CUO355" s="35"/>
      <c r="CUP355" s="35"/>
      <c r="CUQ355" s="35"/>
      <c r="CUR355" s="35"/>
      <c r="CUS355" s="35"/>
      <c r="CUT355" s="35"/>
      <c r="CUU355" s="35"/>
      <c r="CUV355" s="35"/>
      <c r="CUW355" s="35"/>
      <c r="CUX355" s="35"/>
      <c r="CUY355" s="35"/>
      <c r="CUZ355" s="35"/>
      <c r="CVA355" s="35"/>
      <c r="CVB355" s="35"/>
      <c r="CVC355" s="35"/>
      <c r="CVD355" s="35"/>
      <c r="CVE355" s="35"/>
      <c r="CVF355" s="35"/>
      <c r="CVG355" s="35"/>
      <c r="CVH355" s="35"/>
      <c r="CVI355" s="35"/>
      <c r="CVJ355" s="35"/>
      <c r="CVK355" s="35"/>
      <c r="CVL355" s="35"/>
      <c r="CVM355" s="35"/>
      <c r="CVN355" s="35"/>
      <c r="CVO355" s="35"/>
      <c r="CVP355" s="35"/>
      <c r="CVQ355" s="35"/>
      <c r="CVR355" s="35"/>
      <c r="CVS355" s="35"/>
      <c r="CVT355" s="35"/>
      <c r="CVU355" s="35"/>
      <c r="CVV355" s="35"/>
      <c r="CVW355" s="35"/>
      <c r="CVX355" s="35"/>
      <c r="CVY355" s="35"/>
      <c r="CVZ355" s="35"/>
      <c r="CWA355" s="35"/>
      <c r="CWB355" s="35"/>
      <c r="CWC355" s="35"/>
      <c r="CWD355" s="35"/>
      <c r="CWE355" s="35"/>
      <c r="CWF355" s="35"/>
      <c r="CWG355" s="35"/>
      <c r="CWH355" s="35"/>
      <c r="CWI355" s="35"/>
      <c r="CWJ355" s="35"/>
      <c r="CWK355" s="35"/>
      <c r="CWL355" s="35"/>
      <c r="CWM355" s="35"/>
      <c r="CWN355" s="35"/>
      <c r="CWO355" s="35"/>
      <c r="CWP355" s="35"/>
      <c r="CWQ355" s="35"/>
      <c r="CWR355" s="35"/>
      <c r="CWS355" s="35"/>
      <c r="CWT355" s="35"/>
      <c r="CWU355" s="35"/>
      <c r="CWV355" s="35"/>
      <c r="CWW355" s="35"/>
      <c r="CWX355" s="35"/>
      <c r="CWY355" s="35"/>
      <c r="CWZ355" s="35"/>
      <c r="CXA355" s="35"/>
      <c r="CXB355" s="35"/>
      <c r="CXC355" s="35"/>
      <c r="CXD355" s="35"/>
      <c r="CXE355" s="35"/>
      <c r="CXF355" s="35"/>
      <c r="CXG355" s="35"/>
      <c r="CXH355" s="35"/>
      <c r="CXI355" s="35"/>
      <c r="CXJ355" s="35"/>
      <c r="CXK355" s="35"/>
      <c r="CXL355" s="35"/>
      <c r="CXM355" s="35"/>
      <c r="CXN355" s="35"/>
      <c r="CXO355" s="35"/>
      <c r="CXP355" s="35"/>
      <c r="CXQ355" s="35"/>
      <c r="CXR355" s="35"/>
      <c r="CXS355" s="35"/>
      <c r="CXT355" s="35"/>
      <c r="CXU355" s="35"/>
      <c r="CXV355" s="35"/>
      <c r="CXW355" s="35"/>
      <c r="CXX355" s="35"/>
      <c r="CXY355" s="35"/>
      <c r="CXZ355" s="35"/>
      <c r="CYA355" s="35"/>
      <c r="CYB355" s="35"/>
      <c r="CYC355" s="35"/>
      <c r="CYD355" s="35"/>
      <c r="CYE355" s="35"/>
      <c r="CYF355" s="35"/>
      <c r="CYG355" s="35"/>
      <c r="CYH355" s="35"/>
      <c r="CYI355" s="35"/>
      <c r="CYJ355" s="35"/>
      <c r="CYK355" s="35"/>
      <c r="CYL355" s="35"/>
      <c r="CYM355" s="35"/>
      <c r="CYN355" s="35"/>
      <c r="CYO355" s="35"/>
      <c r="CYP355" s="35"/>
      <c r="CYQ355" s="35"/>
      <c r="CYR355" s="35"/>
      <c r="CYS355" s="35"/>
      <c r="CYT355" s="35"/>
      <c r="CYU355" s="35"/>
      <c r="CYV355" s="35"/>
      <c r="CYW355" s="35"/>
      <c r="CYX355" s="35"/>
      <c r="CYY355" s="35"/>
      <c r="CYZ355" s="35"/>
      <c r="CZA355" s="35"/>
      <c r="CZB355" s="35"/>
      <c r="CZC355" s="35"/>
      <c r="CZD355" s="35"/>
      <c r="CZE355" s="35"/>
      <c r="CZF355" s="35"/>
      <c r="CZG355" s="35"/>
      <c r="CZH355" s="35"/>
      <c r="CZI355" s="35"/>
      <c r="CZJ355" s="35"/>
      <c r="CZK355" s="35"/>
      <c r="CZL355" s="35"/>
      <c r="CZM355" s="35"/>
      <c r="CZN355" s="35"/>
      <c r="CZO355" s="35"/>
      <c r="CZP355" s="35"/>
      <c r="CZQ355" s="35"/>
      <c r="CZR355" s="35"/>
      <c r="CZS355" s="35"/>
      <c r="CZT355" s="35"/>
      <c r="CZU355" s="35"/>
      <c r="CZV355" s="35"/>
      <c r="CZW355" s="35"/>
      <c r="CZX355" s="35"/>
      <c r="CZY355" s="35"/>
      <c r="CZZ355" s="35"/>
      <c r="DAA355" s="35"/>
      <c r="DAB355" s="35"/>
      <c r="DAC355" s="35"/>
      <c r="DAD355" s="35"/>
      <c r="DAE355" s="35"/>
      <c r="DAF355" s="35"/>
      <c r="DAG355" s="35"/>
      <c r="DAH355" s="35"/>
      <c r="DAI355" s="35"/>
      <c r="DAJ355" s="35"/>
      <c r="DAK355" s="35"/>
      <c r="DAL355" s="35"/>
      <c r="DAM355" s="35"/>
      <c r="DAN355" s="35"/>
      <c r="DAO355" s="35"/>
      <c r="DAP355" s="35"/>
      <c r="DAQ355" s="35"/>
      <c r="DAR355" s="35"/>
      <c r="DAS355" s="35"/>
      <c r="DAT355" s="35"/>
      <c r="DAU355" s="35"/>
      <c r="DAV355" s="35"/>
      <c r="DAW355" s="35"/>
      <c r="DAX355" s="35"/>
      <c r="DAY355" s="35"/>
      <c r="DAZ355" s="35"/>
      <c r="DBA355" s="35"/>
      <c r="DBB355" s="35"/>
      <c r="DBC355" s="35"/>
      <c r="DBD355" s="35"/>
      <c r="DBE355" s="35"/>
      <c r="DBF355" s="35"/>
      <c r="DBG355" s="35"/>
      <c r="DBH355" s="35"/>
      <c r="DBI355" s="35"/>
      <c r="DBJ355" s="35"/>
      <c r="DBK355" s="35"/>
      <c r="DBL355" s="35"/>
      <c r="DBM355" s="35"/>
      <c r="DBN355" s="35"/>
      <c r="DBO355" s="35"/>
      <c r="DBP355" s="35"/>
      <c r="DBQ355" s="35"/>
      <c r="DBR355" s="35"/>
      <c r="DBS355" s="35"/>
      <c r="DBT355" s="35"/>
      <c r="DBU355" s="35"/>
      <c r="DBV355" s="35"/>
      <c r="DBW355" s="35"/>
      <c r="DBX355" s="35"/>
      <c r="DBY355" s="35"/>
      <c r="DBZ355" s="35"/>
      <c r="DCA355" s="35"/>
      <c r="DCB355" s="35"/>
      <c r="DCC355" s="35"/>
      <c r="DCD355" s="35"/>
      <c r="DCE355" s="35"/>
      <c r="DCF355" s="35"/>
      <c r="DCG355" s="35"/>
      <c r="DCH355" s="35"/>
      <c r="DCI355" s="35"/>
      <c r="DCJ355" s="35"/>
      <c r="DCK355" s="35"/>
      <c r="DCL355" s="35"/>
      <c r="DCM355" s="35"/>
      <c r="DCN355" s="35"/>
      <c r="DCO355" s="35"/>
      <c r="DCP355" s="35"/>
      <c r="DCQ355" s="35"/>
      <c r="DCR355" s="35"/>
      <c r="DCS355" s="35"/>
      <c r="DCT355" s="35"/>
      <c r="DCU355" s="35"/>
      <c r="DCV355" s="35"/>
      <c r="DCW355" s="35"/>
      <c r="DCX355" s="35"/>
      <c r="DCY355" s="35"/>
      <c r="DCZ355" s="35"/>
      <c r="DDA355" s="35"/>
      <c r="DDB355" s="35"/>
      <c r="DDC355" s="35"/>
      <c r="DDD355" s="35"/>
      <c r="DDE355" s="35"/>
      <c r="DDF355" s="35"/>
      <c r="DDG355" s="35"/>
      <c r="DDH355" s="35"/>
      <c r="DDI355" s="35"/>
      <c r="DDJ355" s="35"/>
      <c r="DDK355" s="35"/>
      <c r="DDL355" s="35"/>
      <c r="DDM355" s="35"/>
      <c r="DDN355" s="35"/>
      <c r="DDO355" s="35"/>
      <c r="DDP355" s="35"/>
      <c r="DDQ355" s="35"/>
      <c r="DDR355" s="35"/>
      <c r="DDS355" s="35"/>
      <c r="DDT355" s="35"/>
      <c r="DDU355" s="35"/>
      <c r="DDV355" s="35"/>
      <c r="DDW355" s="35"/>
      <c r="DDX355" s="35"/>
      <c r="DDY355" s="35"/>
      <c r="DDZ355" s="35"/>
      <c r="DEA355" s="35"/>
      <c r="DEB355" s="35"/>
      <c r="DEC355" s="35"/>
      <c r="DED355" s="35"/>
      <c r="DEE355" s="35"/>
      <c r="DEF355" s="35"/>
      <c r="DEG355" s="35"/>
      <c r="DEH355" s="35"/>
      <c r="DEI355" s="35"/>
      <c r="DEJ355" s="35"/>
      <c r="DEK355" s="35"/>
      <c r="DEL355" s="35"/>
      <c r="DEM355" s="35"/>
      <c r="DEN355" s="35"/>
      <c r="DEO355" s="35"/>
      <c r="DEP355" s="35"/>
      <c r="DEQ355" s="35"/>
      <c r="DER355" s="35"/>
      <c r="DES355" s="35"/>
      <c r="DET355" s="35"/>
      <c r="DEU355" s="35"/>
      <c r="DEV355" s="35"/>
      <c r="DEW355" s="35"/>
      <c r="DEX355" s="35"/>
      <c r="DEY355" s="35"/>
      <c r="DEZ355" s="35"/>
      <c r="DFA355" s="35"/>
      <c r="DFB355" s="35"/>
      <c r="DFC355" s="35"/>
      <c r="DFD355" s="35"/>
      <c r="DFE355" s="35"/>
      <c r="DFF355" s="35"/>
      <c r="DFG355" s="35"/>
      <c r="DFH355" s="35"/>
      <c r="DFI355" s="35"/>
      <c r="DFJ355" s="35"/>
      <c r="DFK355" s="35"/>
      <c r="DFL355" s="35"/>
      <c r="DFM355" s="35"/>
      <c r="DFN355" s="35"/>
      <c r="DFO355" s="35"/>
      <c r="DFP355" s="35"/>
      <c r="DFQ355" s="35"/>
      <c r="DFR355" s="35"/>
      <c r="DFS355" s="35"/>
      <c r="DFT355" s="35"/>
      <c r="DFU355" s="35"/>
      <c r="DFV355" s="35"/>
      <c r="DFW355" s="35"/>
      <c r="DFX355" s="35"/>
      <c r="DFY355" s="35"/>
      <c r="DFZ355" s="35"/>
      <c r="DGA355" s="35"/>
      <c r="DGB355" s="35"/>
      <c r="DGC355" s="35"/>
      <c r="DGD355" s="35"/>
      <c r="DGE355" s="35"/>
      <c r="DGF355" s="35"/>
      <c r="DGG355" s="35"/>
      <c r="DGH355" s="35"/>
      <c r="DGI355" s="35"/>
      <c r="DGJ355" s="35"/>
      <c r="DGK355" s="35"/>
      <c r="DGL355" s="35"/>
      <c r="DGM355" s="35"/>
      <c r="DGN355" s="35"/>
      <c r="DGO355" s="35"/>
      <c r="DGP355" s="35"/>
      <c r="DGQ355" s="35"/>
      <c r="DGR355" s="35"/>
      <c r="DGS355" s="35"/>
      <c r="DGT355" s="35"/>
      <c r="DGU355" s="35"/>
      <c r="DGV355" s="35"/>
      <c r="DGW355" s="35"/>
      <c r="DGX355" s="35"/>
      <c r="DGY355" s="35"/>
      <c r="DGZ355" s="35"/>
      <c r="DHA355" s="35"/>
      <c r="DHB355" s="35"/>
      <c r="DHC355" s="35"/>
      <c r="DHD355" s="35"/>
      <c r="DHE355" s="35"/>
      <c r="DHF355" s="35"/>
      <c r="DHG355" s="35"/>
      <c r="DHH355" s="35"/>
      <c r="DHI355" s="35"/>
      <c r="DHJ355" s="35"/>
      <c r="DHK355" s="35"/>
      <c r="DHL355" s="35"/>
      <c r="DHM355" s="35"/>
      <c r="DHN355" s="35"/>
      <c r="DHO355" s="35"/>
      <c r="DHP355" s="35"/>
      <c r="DHQ355" s="35"/>
      <c r="DHR355" s="35"/>
      <c r="DHS355" s="35"/>
      <c r="DHT355" s="35"/>
      <c r="DHU355" s="35"/>
      <c r="DHV355" s="35"/>
      <c r="DHW355" s="35"/>
      <c r="DHX355" s="35"/>
      <c r="DHY355" s="35"/>
      <c r="DHZ355" s="35"/>
      <c r="DIA355" s="35"/>
      <c r="DIB355" s="35"/>
      <c r="DIC355" s="35"/>
      <c r="DID355" s="35"/>
      <c r="DIE355" s="35"/>
      <c r="DIF355" s="35"/>
      <c r="DIG355" s="35"/>
      <c r="DIH355" s="35"/>
      <c r="DII355" s="35"/>
      <c r="DIJ355" s="35"/>
      <c r="DIK355" s="35"/>
      <c r="DIL355" s="35"/>
      <c r="DIM355" s="35"/>
      <c r="DIN355" s="35"/>
      <c r="DIO355" s="35"/>
      <c r="DIP355" s="35"/>
      <c r="DIQ355" s="35"/>
      <c r="DIR355" s="35"/>
      <c r="DIS355" s="35"/>
      <c r="DIT355" s="35"/>
      <c r="DIU355" s="35"/>
      <c r="DIV355" s="35"/>
      <c r="DIW355" s="35"/>
      <c r="DIX355" s="35"/>
      <c r="DIY355" s="35"/>
      <c r="DIZ355" s="35"/>
      <c r="DJA355" s="35"/>
      <c r="DJB355" s="35"/>
      <c r="DJC355" s="35"/>
      <c r="DJD355" s="35"/>
      <c r="DJE355" s="35"/>
      <c r="DJF355" s="35"/>
      <c r="DJG355" s="35"/>
      <c r="DJH355" s="35"/>
      <c r="DJI355" s="35"/>
      <c r="DJJ355" s="35"/>
      <c r="DJK355" s="35"/>
      <c r="DJL355" s="35"/>
      <c r="DJM355" s="35"/>
      <c r="DJN355" s="35"/>
      <c r="DJO355" s="35"/>
      <c r="DJP355" s="35"/>
      <c r="DJQ355" s="35"/>
      <c r="DJR355" s="35"/>
      <c r="DJS355" s="35"/>
      <c r="DJT355" s="35"/>
      <c r="DJU355" s="35"/>
      <c r="DJV355" s="35"/>
      <c r="DJW355" s="35"/>
      <c r="DJX355" s="35"/>
      <c r="DJY355" s="35"/>
      <c r="DJZ355" s="35"/>
      <c r="DKA355" s="35"/>
      <c r="DKB355" s="35"/>
      <c r="DKC355" s="35"/>
      <c r="DKD355" s="35"/>
      <c r="DKE355" s="35"/>
      <c r="DKF355" s="35"/>
      <c r="DKG355" s="35"/>
      <c r="DKH355" s="35"/>
      <c r="DKI355" s="35"/>
      <c r="DKJ355" s="35"/>
      <c r="DKK355" s="35"/>
      <c r="DKL355" s="35"/>
      <c r="DKM355" s="35"/>
      <c r="DKN355" s="35"/>
      <c r="DKO355" s="35"/>
      <c r="DKP355" s="35"/>
      <c r="DKQ355" s="35"/>
      <c r="DKR355" s="35"/>
      <c r="DKS355" s="35"/>
      <c r="DKT355" s="35"/>
      <c r="DKU355" s="35"/>
      <c r="DKV355" s="35"/>
      <c r="DKW355" s="35"/>
      <c r="DKX355" s="35"/>
      <c r="DKY355" s="35"/>
      <c r="DKZ355" s="35"/>
      <c r="DLA355" s="35"/>
      <c r="DLB355" s="35"/>
      <c r="DLC355" s="35"/>
      <c r="DLD355" s="35"/>
      <c r="DLE355" s="35"/>
      <c r="DLF355" s="35"/>
      <c r="DLG355" s="35"/>
      <c r="DLH355" s="35"/>
      <c r="DLI355" s="35"/>
      <c r="DLJ355" s="35"/>
      <c r="DLK355" s="35"/>
      <c r="DLL355" s="35"/>
      <c r="DLM355" s="35"/>
      <c r="DLN355" s="35"/>
      <c r="DLO355" s="35"/>
      <c r="DLP355" s="35"/>
      <c r="DLQ355" s="35"/>
      <c r="DLR355" s="35"/>
      <c r="DLS355" s="35"/>
      <c r="DLT355" s="35"/>
      <c r="DLU355" s="35"/>
      <c r="DLV355" s="35"/>
      <c r="DLW355" s="35"/>
      <c r="DLX355" s="35"/>
      <c r="DLY355" s="35"/>
      <c r="DLZ355" s="35"/>
      <c r="DMA355" s="35"/>
      <c r="DMB355" s="35"/>
      <c r="DMC355" s="35"/>
      <c r="DMD355" s="35"/>
      <c r="DME355" s="35"/>
      <c r="DMF355" s="35"/>
      <c r="DMG355" s="35"/>
      <c r="DMH355" s="35"/>
      <c r="DMI355" s="35"/>
      <c r="DMJ355" s="35"/>
      <c r="DMK355" s="35"/>
      <c r="DML355" s="35"/>
      <c r="DMM355" s="35"/>
      <c r="DMN355" s="35"/>
      <c r="DMO355" s="35"/>
      <c r="DMP355" s="35"/>
      <c r="DMQ355" s="35"/>
      <c r="DMR355" s="35"/>
      <c r="DMS355" s="35"/>
      <c r="DMT355" s="35"/>
      <c r="DMU355" s="35"/>
      <c r="DMV355" s="35"/>
      <c r="DMW355" s="35"/>
      <c r="DMX355" s="35"/>
      <c r="DMY355" s="35"/>
      <c r="DMZ355" s="35"/>
      <c r="DNA355" s="35"/>
      <c r="DNB355" s="35"/>
      <c r="DNC355" s="35"/>
      <c r="DND355" s="35"/>
      <c r="DNE355" s="35"/>
      <c r="DNF355" s="35"/>
      <c r="DNG355" s="35"/>
      <c r="DNH355" s="35"/>
      <c r="DNI355" s="35"/>
      <c r="DNJ355" s="35"/>
      <c r="DNK355" s="35"/>
      <c r="DNL355" s="35"/>
      <c r="DNM355" s="35"/>
      <c r="DNN355" s="35"/>
      <c r="DNO355" s="35"/>
      <c r="DNP355" s="35"/>
      <c r="DNQ355" s="35"/>
      <c r="DNR355" s="35"/>
      <c r="DNS355" s="35"/>
      <c r="DNT355" s="35"/>
      <c r="DNU355" s="35"/>
      <c r="DNV355" s="35"/>
      <c r="DNW355" s="35"/>
      <c r="DNX355" s="35"/>
      <c r="DNY355" s="35"/>
      <c r="DNZ355" s="35"/>
      <c r="DOA355" s="35"/>
      <c r="DOB355" s="35"/>
      <c r="DOC355" s="35"/>
      <c r="DOD355" s="35"/>
      <c r="DOE355" s="35"/>
      <c r="DOF355" s="35"/>
      <c r="DOG355" s="35"/>
      <c r="DOH355" s="35"/>
      <c r="DOI355" s="35"/>
      <c r="DOJ355" s="35"/>
      <c r="DOK355" s="35"/>
      <c r="DOL355" s="35"/>
      <c r="DOM355" s="35"/>
      <c r="DON355" s="35"/>
      <c r="DOO355" s="35"/>
      <c r="DOP355" s="35"/>
      <c r="DOQ355" s="35"/>
      <c r="DOR355" s="35"/>
      <c r="DOS355" s="35"/>
      <c r="DOT355" s="35"/>
      <c r="DOU355" s="35"/>
      <c r="DOV355" s="35"/>
      <c r="DOW355" s="35"/>
      <c r="DOX355" s="35"/>
      <c r="DOY355" s="35"/>
      <c r="DOZ355" s="35"/>
      <c r="DPA355" s="35"/>
      <c r="DPB355" s="35"/>
      <c r="DPC355" s="35"/>
      <c r="DPD355" s="35"/>
      <c r="DPE355" s="35"/>
      <c r="DPF355" s="35"/>
      <c r="DPG355" s="35"/>
      <c r="DPH355" s="35"/>
      <c r="DPI355" s="35"/>
      <c r="DPJ355" s="35"/>
      <c r="DPK355" s="35"/>
      <c r="DPL355" s="35"/>
      <c r="DPM355" s="35"/>
      <c r="DPN355" s="35"/>
      <c r="DPO355" s="35"/>
      <c r="DPP355" s="35"/>
      <c r="DPQ355" s="35"/>
      <c r="DPR355" s="35"/>
      <c r="DPS355" s="35"/>
      <c r="DPT355" s="35"/>
      <c r="DPU355" s="35"/>
      <c r="DPV355" s="35"/>
      <c r="DPW355" s="35"/>
      <c r="DPX355" s="35"/>
      <c r="DPY355" s="35"/>
      <c r="DPZ355" s="35"/>
      <c r="DQA355" s="35"/>
      <c r="DQB355" s="35"/>
      <c r="DQC355" s="35"/>
      <c r="DQD355" s="35"/>
      <c r="DQE355" s="35"/>
      <c r="DQF355" s="35"/>
      <c r="DQG355" s="35"/>
      <c r="DQH355" s="35"/>
      <c r="DQI355" s="35"/>
      <c r="DQJ355" s="35"/>
      <c r="DQK355" s="35"/>
      <c r="DQL355" s="35"/>
      <c r="DQM355" s="35"/>
      <c r="DQN355" s="35"/>
      <c r="DQO355" s="35"/>
      <c r="DQP355" s="35"/>
      <c r="DQQ355" s="35"/>
      <c r="DQR355" s="35"/>
      <c r="DQS355" s="35"/>
      <c r="DQT355" s="35"/>
      <c r="DQU355" s="35"/>
      <c r="DQV355" s="35"/>
      <c r="DQW355" s="35"/>
      <c r="DQX355" s="35"/>
      <c r="DQY355" s="35"/>
      <c r="DQZ355" s="35"/>
      <c r="DRA355" s="35"/>
      <c r="DRB355" s="35"/>
      <c r="DRC355" s="35"/>
      <c r="DRD355" s="35"/>
      <c r="DRE355" s="35"/>
      <c r="DRF355" s="35"/>
      <c r="DRG355" s="35"/>
      <c r="DRH355" s="35"/>
      <c r="DRI355" s="35"/>
      <c r="DRJ355" s="35"/>
      <c r="DRK355" s="35"/>
      <c r="DRL355" s="35"/>
      <c r="DRM355" s="35"/>
      <c r="DRN355" s="35"/>
      <c r="DRO355" s="35"/>
      <c r="DRP355" s="35"/>
      <c r="DRQ355" s="35"/>
      <c r="DRR355" s="35"/>
      <c r="DRS355" s="35"/>
      <c r="DRT355" s="35"/>
      <c r="DRU355" s="35"/>
      <c r="DRV355" s="35"/>
      <c r="DRW355" s="35"/>
      <c r="DRX355" s="35"/>
      <c r="DRY355" s="35"/>
      <c r="DRZ355" s="35"/>
      <c r="DSA355" s="35"/>
      <c r="DSB355" s="35"/>
      <c r="DSC355" s="35"/>
      <c r="DSD355" s="35"/>
      <c r="DSE355" s="35"/>
      <c r="DSF355" s="35"/>
      <c r="DSG355" s="35"/>
      <c r="DSH355" s="35"/>
      <c r="DSI355" s="35"/>
      <c r="DSJ355" s="35"/>
      <c r="DSK355" s="35"/>
      <c r="DSL355" s="35"/>
      <c r="DSM355" s="35"/>
      <c r="DSN355" s="35"/>
      <c r="DSO355" s="35"/>
      <c r="DSP355" s="35"/>
      <c r="DSQ355" s="35"/>
      <c r="DSR355" s="35"/>
      <c r="DSS355" s="35"/>
      <c r="DST355" s="35"/>
      <c r="DSU355" s="35"/>
      <c r="DSV355" s="35"/>
      <c r="DSW355" s="35"/>
      <c r="DSX355" s="35"/>
      <c r="DSY355" s="35"/>
      <c r="DSZ355" s="35"/>
      <c r="DTA355" s="35"/>
      <c r="DTB355" s="35"/>
      <c r="DTC355" s="35"/>
      <c r="DTD355" s="35"/>
      <c r="DTE355" s="35"/>
      <c r="DTF355" s="35"/>
      <c r="DTG355" s="35"/>
      <c r="DTH355" s="35"/>
      <c r="DTI355" s="35"/>
      <c r="DTJ355" s="35"/>
      <c r="DTK355" s="35"/>
      <c r="DTL355" s="35"/>
      <c r="DTM355" s="35"/>
      <c r="DTN355" s="35"/>
      <c r="DTO355" s="35"/>
      <c r="DTP355" s="35"/>
      <c r="DTQ355" s="35"/>
      <c r="DTR355" s="35"/>
      <c r="DTS355" s="35"/>
      <c r="DTT355" s="35"/>
      <c r="DTU355" s="35"/>
      <c r="DTV355" s="35"/>
      <c r="DTW355" s="35"/>
      <c r="DTX355" s="35"/>
      <c r="DTY355" s="35"/>
      <c r="DTZ355" s="35"/>
      <c r="DUA355" s="35"/>
      <c r="DUB355" s="35"/>
      <c r="DUC355" s="35"/>
      <c r="DUD355" s="35"/>
      <c r="DUE355" s="35"/>
      <c r="DUF355" s="35"/>
      <c r="DUG355" s="35"/>
      <c r="DUH355" s="35"/>
      <c r="DUI355" s="35"/>
      <c r="DUJ355" s="35"/>
      <c r="DUK355" s="35"/>
      <c r="DUL355" s="35"/>
      <c r="DUM355" s="35"/>
      <c r="DUN355" s="35"/>
      <c r="DUO355" s="35"/>
      <c r="DUP355" s="35"/>
      <c r="DUQ355" s="35"/>
      <c r="DUR355" s="35"/>
      <c r="DUS355" s="35"/>
      <c r="DUT355" s="35"/>
      <c r="DUU355" s="35"/>
      <c r="DUV355" s="35"/>
      <c r="DUW355" s="35"/>
      <c r="DUX355" s="35"/>
      <c r="DUY355" s="35"/>
      <c r="DUZ355" s="35"/>
      <c r="DVA355" s="35"/>
      <c r="DVB355" s="35"/>
      <c r="DVC355" s="35"/>
      <c r="DVD355" s="35"/>
      <c r="DVE355" s="35"/>
      <c r="DVF355" s="35"/>
      <c r="DVG355" s="35"/>
      <c r="DVH355" s="35"/>
      <c r="DVI355" s="35"/>
      <c r="DVJ355" s="35"/>
      <c r="DVK355" s="35"/>
      <c r="DVL355" s="35"/>
      <c r="DVM355" s="35"/>
      <c r="DVN355" s="35"/>
      <c r="DVO355" s="35"/>
      <c r="DVP355" s="35"/>
      <c r="DVQ355" s="35"/>
      <c r="DVR355" s="35"/>
      <c r="DVS355" s="35"/>
      <c r="DVT355" s="35"/>
      <c r="DVU355" s="35"/>
      <c r="DVV355" s="35"/>
      <c r="DVW355" s="35"/>
      <c r="DVX355" s="35"/>
      <c r="DVY355" s="35"/>
      <c r="DVZ355" s="35"/>
      <c r="DWA355" s="35"/>
      <c r="DWB355" s="35"/>
      <c r="DWC355" s="35"/>
      <c r="DWD355" s="35"/>
      <c r="DWE355" s="35"/>
      <c r="DWF355" s="35"/>
      <c r="DWG355" s="35"/>
      <c r="DWH355" s="35"/>
      <c r="DWI355" s="35"/>
      <c r="DWJ355" s="35"/>
      <c r="DWK355" s="35"/>
      <c r="DWL355" s="35"/>
      <c r="DWM355" s="35"/>
      <c r="DWN355" s="35"/>
      <c r="DWO355" s="35"/>
      <c r="DWP355" s="35"/>
      <c r="DWQ355" s="35"/>
      <c r="DWR355" s="35"/>
      <c r="DWS355" s="35"/>
      <c r="DWT355" s="35"/>
      <c r="DWU355" s="35"/>
      <c r="DWV355" s="35"/>
      <c r="DWW355" s="35"/>
      <c r="DWX355" s="35"/>
      <c r="DWY355" s="35"/>
      <c r="DWZ355" s="35"/>
      <c r="DXA355" s="35"/>
      <c r="DXB355" s="35"/>
      <c r="DXC355" s="35"/>
      <c r="DXD355" s="35"/>
      <c r="DXE355" s="35"/>
      <c r="DXF355" s="35"/>
      <c r="DXG355" s="35"/>
      <c r="DXH355" s="35"/>
      <c r="DXI355" s="35"/>
      <c r="DXJ355" s="35"/>
      <c r="DXK355" s="35"/>
      <c r="DXL355" s="35"/>
      <c r="DXM355" s="35"/>
      <c r="DXN355" s="35"/>
      <c r="DXO355" s="35"/>
      <c r="DXP355" s="35"/>
      <c r="DXQ355" s="35"/>
      <c r="DXR355" s="35"/>
      <c r="DXS355" s="35"/>
      <c r="DXT355" s="35"/>
      <c r="DXU355" s="35"/>
      <c r="DXV355" s="35"/>
      <c r="DXW355" s="35"/>
      <c r="DXX355" s="35"/>
      <c r="DXY355" s="35"/>
      <c r="DXZ355" s="35"/>
      <c r="DYA355" s="35"/>
      <c r="DYB355" s="35"/>
      <c r="DYC355" s="35"/>
      <c r="DYD355" s="35"/>
      <c r="DYE355" s="35"/>
      <c r="DYF355" s="35"/>
      <c r="DYG355" s="35"/>
      <c r="DYH355" s="35"/>
      <c r="DYI355" s="35"/>
      <c r="DYJ355" s="35"/>
      <c r="DYK355" s="35"/>
      <c r="DYL355" s="35"/>
      <c r="DYM355" s="35"/>
      <c r="DYN355" s="35"/>
      <c r="DYO355" s="35"/>
      <c r="DYP355" s="35"/>
      <c r="DYQ355" s="35"/>
      <c r="DYR355" s="35"/>
      <c r="DYS355" s="35"/>
      <c r="DYT355" s="35"/>
      <c r="DYU355" s="35"/>
      <c r="DYV355" s="35"/>
      <c r="DYW355" s="35"/>
      <c r="DYX355" s="35"/>
      <c r="DYY355" s="35"/>
      <c r="DYZ355" s="35"/>
      <c r="DZA355" s="35"/>
      <c r="DZB355" s="35"/>
      <c r="DZC355" s="35"/>
      <c r="DZD355" s="35"/>
      <c r="DZE355" s="35"/>
      <c r="DZF355" s="35"/>
      <c r="DZG355" s="35"/>
      <c r="DZH355" s="35"/>
      <c r="DZI355" s="35"/>
      <c r="DZJ355" s="35"/>
      <c r="DZK355" s="35"/>
      <c r="DZL355" s="35"/>
      <c r="DZM355" s="35"/>
      <c r="DZN355" s="35"/>
      <c r="DZO355" s="35"/>
      <c r="DZP355" s="35"/>
      <c r="DZQ355" s="35"/>
      <c r="DZR355" s="35"/>
      <c r="DZS355" s="35"/>
      <c r="DZT355" s="35"/>
      <c r="DZU355" s="35"/>
      <c r="DZV355" s="35"/>
      <c r="DZW355" s="35"/>
      <c r="DZX355" s="35"/>
      <c r="DZY355" s="35"/>
      <c r="DZZ355" s="35"/>
      <c r="EAA355" s="35"/>
      <c r="EAB355" s="35"/>
      <c r="EAC355" s="35"/>
      <c r="EAD355" s="35"/>
      <c r="EAE355" s="35"/>
      <c r="EAF355" s="35"/>
      <c r="EAG355" s="35"/>
      <c r="EAH355" s="35"/>
      <c r="EAI355" s="35"/>
      <c r="EAJ355" s="35"/>
      <c r="EAK355" s="35"/>
      <c r="EAL355" s="35"/>
      <c r="EAM355" s="35"/>
      <c r="EAN355" s="35"/>
      <c r="EAO355" s="35"/>
      <c r="EAP355" s="35"/>
      <c r="EAQ355" s="35"/>
      <c r="EAR355" s="35"/>
      <c r="EAS355" s="35"/>
      <c r="EAT355" s="35"/>
      <c r="EAU355" s="35"/>
      <c r="EAV355" s="35"/>
      <c r="EAW355" s="35"/>
      <c r="EAX355" s="35"/>
      <c r="EAY355" s="35"/>
      <c r="EAZ355" s="35"/>
      <c r="EBA355" s="35"/>
      <c r="EBB355" s="35"/>
      <c r="EBC355" s="35"/>
      <c r="EBD355" s="35"/>
      <c r="EBE355" s="35"/>
      <c r="EBF355" s="35"/>
      <c r="EBG355" s="35"/>
      <c r="EBH355" s="35"/>
      <c r="EBI355" s="35"/>
      <c r="EBJ355" s="35"/>
      <c r="EBK355" s="35"/>
      <c r="EBL355" s="35"/>
      <c r="EBM355" s="35"/>
      <c r="EBN355" s="35"/>
      <c r="EBO355" s="35"/>
      <c r="EBP355" s="35"/>
      <c r="EBQ355" s="35"/>
      <c r="EBR355" s="35"/>
      <c r="EBS355" s="35"/>
      <c r="EBT355" s="35"/>
      <c r="EBU355" s="35"/>
      <c r="EBV355" s="35"/>
      <c r="EBW355" s="35"/>
      <c r="EBX355" s="35"/>
      <c r="EBY355" s="35"/>
      <c r="EBZ355" s="35"/>
      <c r="ECA355" s="35"/>
      <c r="ECB355" s="35"/>
      <c r="ECC355" s="35"/>
      <c r="ECD355" s="35"/>
      <c r="ECE355" s="35"/>
      <c r="ECF355" s="35"/>
      <c r="ECG355" s="35"/>
      <c r="ECH355" s="35"/>
      <c r="ECI355" s="35"/>
      <c r="ECJ355" s="35"/>
      <c r="ECK355" s="35"/>
      <c r="ECL355" s="35"/>
      <c r="ECM355" s="35"/>
      <c r="ECN355" s="35"/>
      <c r="ECO355" s="35"/>
      <c r="ECP355" s="35"/>
      <c r="ECQ355" s="35"/>
      <c r="ECR355" s="35"/>
      <c r="ECS355" s="35"/>
      <c r="ECT355" s="35"/>
      <c r="ECU355" s="35"/>
      <c r="ECV355" s="35"/>
      <c r="ECW355" s="35"/>
      <c r="ECX355" s="35"/>
      <c r="ECY355" s="35"/>
      <c r="ECZ355" s="35"/>
      <c r="EDA355" s="35"/>
      <c r="EDB355" s="35"/>
      <c r="EDC355" s="35"/>
      <c r="EDD355" s="35"/>
      <c r="EDE355" s="35"/>
      <c r="EDF355" s="35"/>
      <c r="EDG355" s="35"/>
      <c r="EDH355" s="35"/>
      <c r="EDI355" s="35"/>
      <c r="EDJ355" s="35"/>
      <c r="EDK355" s="35"/>
      <c r="EDL355" s="35"/>
      <c r="EDM355" s="35"/>
      <c r="EDN355" s="35"/>
      <c r="EDO355" s="35"/>
      <c r="EDP355" s="35"/>
      <c r="EDQ355" s="35"/>
      <c r="EDR355" s="35"/>
      <c r="EDS355" s="35"/>
      <c r="EDT355" s="35"/>
      <c r="EDU355" s="35"/>
      <c r="EDV355" s="35"/>
      <c r="EDW355" s="35"/>
      <c r="EDX355" s="35"/>
      <c r="EDY355" s="35"/>
      <c r="EDZ355" s="35"/>
      <c r="EEA355" s="35"/>
      <c r="EEB355" s="35"/>
      <c r="EEC355" s="35"/>
      <c r="EED355" s="35"/>
      <c r="EEE355" s="35"/>
      <c r="EEF355" s="35"/>
      <c r="EEG355" s="35"/>
      <c r="EEH355" s="35"/>
      <c r="EEI355" s="35"/>
      <c r="EEJ355" s="35"/>
      <c r="EEK355" s="35"/>
      <c r="EEL355" s="35"/>
      <c r="EEM355" s="35"/>
      <c r="EEN355" s="35"/>
      <c r="EEO355" s="35"/>
      <c r="EEP355" s="35"/>
      <c r="EEQ355" s="35"/>
      <c r="EER355" s="35"/>
      <c r="EES355" s="35"/>
      <c r="EET355" s="35"/>
      <c r="EEU355" s="35"/>
      <c r="EEV355" s="35"/>
      <c r="EEW355" s="35"/>
      <c r="EEX355" s="35"/>
      <c r="EEY355" s="35"/>
      <c r="EEZ355" s="35"/>
      <c r="EFA355" s="35"/>
      <c r="EFB355" s="35"/>
      <c r="EFC355" s="35"/>
      <c r="EFD355" s="35"/>
      <c r="EFE355" s="35"/>
      <c r="EFF355" s="35"/>
      <c r="EFG355" s="35"/>
      <c r="EFH355" s="35"/>
      <c r="EFI355" s="35"/>
      <c r="EFJ355" s="35"/>
      <c r="EFK355" s="35"/>
      <c r="EFL355" s="35"/>
      <c r="EFM355" s="35"/>
      <c r="EFN355" s="35"/>
      <c r="EFO355" s="35"/>
      <c r="EFP355" s="35"/>
      <c r="EFQ355" s="35"/>
      <c r="EFR355" s="35"/>
      <c r="EFS355" s="35"/>
      <c r="EFT355" s="35"/>
      <c r="EFU355" s="35"/>
      <c r="EFV355" s="35"/>
      <c r="EFW355" s="35"/>
      <c r="EFX355" s="35"/>
      <c r="EFY355" s="35"/>
      <c r="EFZ355" s="35"/>
      <c r="EGA355" s="35"/>
      <c r="EGB355" s="35"/>
      <c r="EGC355" s="35"/>
      <c r="EGD355" s="35"/>
      <c r="EGE355" s="35"/>
      <c r="EGF355" s="35"/>
      <c r="EGG355" s="35"/>
      <c r="EGH355" s="35"/>
      <c r="EGI355" s="35"/>
      <c r="EGJ355" s="35"/>
      <c r="EGK355" s="35"/>
      <c r="EGL355" s="35"/>
      <c r="EGM355" s="35"/>
      <c r="EGN355" s="35"/>
      <c r="EGO355" s="35"/>
      <c r="EGP355" s="35"/>
      <c r="EGQ355" s="35"/>
      <c r="EGR355" s="35"/>
      <c r="EGS355" s="35"/>
      <c r="EGT355" s="35"/>
      <c r="EGU355" s="35"/>
      <c r="EGV355" s="35"/>
      <c r="EGW355" s="35"/>
      <c r="EGX355" s="35"/>
      <c r="EGY355" s="35"/>
      <c r="EGZ355" s="35"/>
      <c r="EHA355" s="35"/>
      <c r="EHB355" s="35"/>
      <c r="EHC355" s="35"/>
      <c r="EHD355" s="35"/>
      <c r="EHE355" s="35"/>
      <c r="EHF355" s="35"/>
      <c r="EHG355" s="35"/>
      <c r="EHH355" s="35"/>
      <c r="EHI355" s="35"/>
      <c r="EHJ355" s="35"/>
      <c r="EHK355" s="35"/>
      <c r="EHL355" s="35"/>
      <c r="EHM355" s="35"/>
      <c r="EHN355" s="35"/>
      <c r="EHO355" s="35"/>
      <c r="EHP355" s="35"/>
      <c r="EHQ355" s="35"/>
      <c r="EHR355" s="35"/>
      <c r="EHS355" s="35"/>
      <c r="EHT355" s="35"/>
      <c r="EHU355" s="35"/>
      <c r="EHV355" s="35"/>
      <c r="EHW355" s="35"/>
      <c r="EHX355" s="35"/>
      <c r="EHY355" s="35"/>
      <c r="EHZ355" s="35"/>
      <c r="EIA355" s="35"/>
      <c r="EIB355" s="35"/>
      <c r="EIC355" s="35"/>
      <c r="EID355" s="35"/>
      <c r="EIE355" s="35"/>
      <c r="EIF355" s="35"/>
      <c r="EIG355" s="35"/>
      <c r="EIH355" s="35"/>
      <c r="EII355" s="35"/>
      <c r="EIJ355" s="35"/>
      <c r="EIK355" s="35"/>
      <c r="EIL355" s="35"/>
      <c r="EIM355" s="35"/>
      <c r="EIN355" s="35"/>
      <c r="EIO355" s="35"/>
      <c r="EIP355" s="35"/>
      <c r="EIQ355" s="35"/>
      <c r="EIR355" s="35"/>
      <c r="EIS355" s="35"/>
      <c r="EIT355" s="35"/>
      <c r="EIU355" s="35"/>
      <c r="EIV355" s="35"/>
      <c r="EIW355" s="35"/>
      <c r="EIX355" s="35"/>
      <c r="EIY355" s="35"/>
      <c r="EIZ355" s="35"/>
      <c r="EJA355" s="35"/>
      <c r="EJB355" s="35"/>
      <c r="EJC355" s="35"/>
      <c r="EJD355" s="35"/>
      <c r="EJE355" s="35"/>
      <c r="EJF355" s="35"/>
      <c r="EJG355" s="35"/>
      <c r="EJH355" s="35"/>
      <c r="EJI355" s="35"/>
      <c r="EJJ355" s="35"/>
      <c r="EJK355" s="35"/>
      <c r="EJL355" s="35"/>
      <c r="EJM355" s="35"/>
      <c r="EJN355" s="35"/>
      <c r="EJO355" s="35"/>
      <c r="EJP355" s="35"/>
      <c r="EJQ355" s="35"/>
      <c r="EJR355" s="35"/>
      <c r="EJS355" s="35"/>
      <c r="EJT355" s="35"/>
      <c r="EJU355" s="35"/>
      <c r="EJV355" s="35"/>
      <c r="EJW355" s="35"/>
      <c r="EJX355" s="35"/>
      <c r="EJY355" s="35"/>
      <c r="EJZ355" s="35"/>
      <c r="EKA355" s="35"/>
      <c r="EKB355" s="35"/>
      <c r="EKC355" s="35"/>
      <c r="EKD355" s="35"/>
      <c r="EKE355" s="35"/>
      <c r="EKF355" s="35"/>
      <c r="EKG355" s="35"/>
      <c r="EKH355" s="35"/>
      <c r="EKI355" s="35"/>
      <c r="EKJ355" s="35"/>
      <c r="EKK355" s="35"/>
      <c r="EKL355" s="35"/>
      <c r="EKM355" s="35"/>
      <c r="EKN355" s="35"/>
      <c r="EKO355" s="35"/>
      <c r="EKP355" s="35"/>
      <c r="EKQ355" s="35"/>
      <c r="EKR355" s="35"/>
      <c r="EKS355" s="35"/>
      <c r="EKT355" s="35"/>
      <c r="EKU355" s="35"/>
      <c r="EKV355" s="35"/>
      <c r="EKW355" s="35"/>
      <c r="EKX355" s="35"/>
      <c r="EKY355" s="35"/>
      <c r="EKZ355" s="35"/>
      <c r="ELA355" s="35"/>
      <c r="ELB355" s="35"/>
      <c r="ELC355" s="35"/>
      <c r="ELD355" s="35"/>
      <c r="ELE355" s="35"/>
      <c r="ELF355" s="35"/>
      <c r="ELG355" s="35"/>
      <c r="ELH355" s="35"/>
      <c r="ELI355" s="35"/>
      <c r="ELJ355" s="35"/>
      <c r="ELK355" s="35"/>
      <c r="ELL355" s="35"/>
      <c r="ELM355" s="35"/>
      <c r="ELN355" s="35"/>
      <c r="ELO355" s="35"/>
      <c r="ELP355" s="35"/>
      <c r="ELQ355" s="35"/>
      <c r="ELR355" s="35"/>
      <c r="ELS355" s="35"/>
      <c r="ELT355" s="35"/>
      <c r="ELU355" s="35"/>
      <c r="ELV355" s="35"/>
      <c r="ELW355" s="35"/>
      <c r="ELX355" s="35"/>
      <c r="ELY355" s="35"/>
      <c r="ELZ355" s="35"/>
      <c r="EMA355" s="35"/>
      <c r="EMB355" s="35"/>
      <c r="EMC355" s="35"/>
      <c r="EMD355" s="35"/>
      <c r="EME355" s="35"/>
      <c r="EMF355" s="35"/>
      <c r="EMG355" s="35"/>
      <c r="EMH355" s="35"/>
      <c r="EMI355" s="35"/>
      <c r="EMJ355" s="35"/>
      <c r="EMK355" s="35"/>
      <c r="EML355" s="35"/>
      <c r="EMM355" s="35"/>
      <c r="EMN355" s="35"/>
      <c r="EMO355" s="35"/>
      <c r="EMP355" s="35"/>
      <c r="EMQ355" s="35"/>
      <c r="EMR355" s="35"/>
      <c r="EMS355" s="35"/>
      <c r="EMT355" s="35"/>
      <c r="EMU355" s="35"/>
      <c r="EMV355" s="35"/>
      <c r="EMW355" s="35"/>
      <c r="EMX355" s="35"/>
      <c r="EMY355" s="35"/>
      <c r="EMZ355" s="35"/>
      <c r="ENA355" s="35"/>
      <c r="ENB355" s="35"/>
      <c r="ENC355" s="35"/>
      <c r="END355" s="35"/>
      <c r="ENE355" s="35"/>
      <c r="ENF355" s="35"/>
      <c r="ENG355" s="35"/>
      <c r="ENH355" s="35"/>
      <c r="ENI355" s="35"/>
      <c r="ENJ355" s="35"/>
      <c r="ENK355" s="35"/>
      <c r="ENL355" s="35"/>
      <c r="ENM355" s="35"/>
      <c r="ENN355" s="35"/>
      <c r="ENO355" s="35"/>
      <c r="ENP355" s="35"/>
      <c r="ENQ355" s="35"/>
      <c r="ENR355" s="35"/>
      <c r="ENS355" s="35"/>
      <c r="ENT355" s="35"/>
      <c r="ENU355" s="35"/>
      <c r="ENV355" s="35"/>
      <c r="ENW355" s="35"/>
      <c r="ENX355" s="35"/>
      <c r="ENY355" s="35"/>
      <c r="ENZ355" s="35"/>
      <c r="EOA355" s="35"/>
      <c r="EOB355" s="35"/>
      <c r="EOC355" s="35"/>
      <c r="EOD355" s="35"/>
      <c r="EOE355" s="35"/>
      <c r="EOF355" s="35"/>
      <c r="EOG355" s="35"/>
      <c r="EOH355" s="35"/>
      <c r="EOI355" s="35"/>
      <c r="EOJ355" s="35"/>
      <c r="EOK355" s="35"/>
      <c r="EOL355" s="35"/>
      <c r="EOM355" s="35"/>
      <c r="EON355" s="35"/>
      <c r="EOO355" s="35"/>
      <c r="EOP355" s="35"/>
      <c r="EOQ355" s="35"/>
      <c r="EOR355" s="35"/>
      <c r="EOS355" s="35"/>
      <c r="EOT355" s="35"/>
      <c r="EOU355" s="35"/>
      <c r="EOV355" s="35"/>
      <c r="EOW355" s="35"/>
      <c r="EOX355" s="35"/>
      <c r="EOY355" s="35"/>
      <c r="EOZ355" s="35"/>
      <c r="EPA355" s="35"/>
      <c r="EPB355" s="35"/>
      <c r="EPC355" s="35"/>
      <c r="EPD355" s="35"/>
      <c r="EPE355" s="35"/>
      <c r="EPF355" s="35"/>
      <c r="EPG355" s="35"/>
      <c r="EPH355" s="35"/>
      <c r="EPI355" s="35"/>
      <c r="EPJ355" s="35"/>
      <c r="EPK355" s="35"/>
      <c r="EPL355" s="35"/>
      <c r="EPM355" s="35"/>
      <c r="EPN355" s="35"/>
      <c r="EPO355" s="35"/>
      <c r="EPP355" s="35"/>
      <c r="EPQ355" s="35"/>
      <c r="EPR355" s="35"/>
      <c r="EPS355" s="35"/>
      <c r="EPT355" s="35"/>
      <c r="EPU355" s="35"/>
      <c r="EPV355" s="35"/>
      <c r="EPW355" s="35"/>
      <c r="EPX355" s="35"/>
      <c r="EPY355" s="35"/>
      <c r="EPZ355" s="35"/>
      <c r="EQA355" s="35"/>
      <c r="EQB355" s="35"/>
      <c r="EQC355" s="35"/>
      <c r="EQD355" s="35"/>
      <c r="EQE355" s="35"/>
      <c r="EQF355" s="35"/>
      <c r="EQG355" s="35"/>
      <c r="EQH355" s="35"/>
      <c r="EQI355" s="35"/>
      <c r="EQJ355" s="35"/>
      <c r="EQK355" s="35"/>
      <c r="EQL355" s="35"/>
      <c r="EQM355" s="35"/>
      <c r="EQN355" s="35"/>
      <c r="EQO355" s="35"/>
      <c r="EQP355" s="35"/>
      <c r="EQQ355" s="35"/>
      <c r="EQR355" s="35"/>
      <c r="EQS355" s="35"/>
      <c r="EQT355" s="35"/>
      <c r="EQU355" s="35"/>
      <c r="EQV355" s="35"/>
      <c r="EQW355" s="35"/>
      <c r="EQX355" s="35"/>
      <c r="EQY355" s="35"/>
      <c r="EQZ355" s="35"/>
      <c r="ERA355" s="35"/>
      <c r="ERB355" s="35"/>
      <c r="ERC355" s="35"/>
      <c r="ERD355" s="35"/>
      <c r="ERE355" s="35"/>
      <c r="ERF355" s="35"/>
      <c r="ERG355" s="35"/>
      <c r="ERH355" s="35"/>
      <c r="ERI355" s="35"/>
      <c r="ERJ355" s="35"/>
      <c r="ERK355" s="35"/>
      <c r="ERL355" s="35"/>
      <c r="ERM355" s="35"/>
      <c r="ERN355" s="35"/>
      <c r="ERO355" s="35"/>
      <c r="ERP355" s="35"/>
      <c r="ERQ355" s="35"/>
      <c r="ERR355" s="35"/>
      <c r="ERS355" s="35"/>
      <c r="ERT355" s="35"/>
      <c r="ERU355" s="35"/>
      <c r="ERV355" s="35"/>
      <c r="ERW355" s="35"/>
      <c r="ERX355" s="35"/>
      <c r="ERY355" s="35"/>
      <c r="ERZ355" s="35"/>
      <c r="ESA355" s="35"/>
      <c r="ESB355" s="35"/>
      <c r="ESC355" s="35"/>
      <c r="ESD355" s="35"/>
      <c r="ESE355" s="35"/>
      <c r="ESF355" s="35"/>
      <c r="ESG355" s="35"/>
      <c r="ESH355" s="35"/>
      <c r="ESI355" s="35"/>
      <c r="ESJ355" s="35"/>
      <c r="ESK355" s="35"/>
      <c r="ESL355" s="35"/>
      <c r="ESM355" s="35"/>
      <c r="ESN355" s="35"/>
      <c r="ESO355" s="35"/>
      <c r="ESP355" s="35"/>
      <c r="ESQ355" s="35"/>
      <c r="ESR355" s="35"/>
      <c r="ESS355" s="35"/>
      <c r="EST355" s="35"/>
      <c r="ESU355" s="35"/>
      <c r="ESV355" s="35"/>
      <c r="ESW355" s="35"/>
      <c r="ESX355" s="35"/>
      <c r="ESY355" s="35"/>
      <c r="ESZ355" s="35"/>
      <c r="ETA355" s="35"/>
      <c r="ETB355" s="35"/>
      <c r="ETC355" s="35"/>
      <c r="ETD355" s="35"/>
      <c r="ETE355" s="35"/>
      <c r="ETF355" s="35"/>
      <c r="ETG355" s="35"/>
      <c r="ETH355" s="35"/>
      <c r="ETI355" s="35"/>
      <c r="ETJ355" s="35"/>
      <c r="ETK355" s="35"/>
      <c r="ETL355" s="35"/>
      <c r="ETM355" s="35"/>
      <c r="ETN355" s="35"/>
      <c r="ETO355" s="35"/>
      <c r="ETP355" s="35"/>
      <c r="ETQ355" s="35"/>
      <c r="ETR355" s="35"/>
      <c r="ETS355" s="35"/>
      <c r="ETT355" s="35"/>
      <c r="ETU355" s="35"/>
      <c r="ETV355" s="35"/>
      <c r="ETW355" s="35"/>
      <c r="ETX355" s="35"/>
      <c r="ETY355" s="35"/>
      <c r="ETZ355" s="35"/>
      <c r="EUA355" s="35"/>
      <c r="EUB355" s="35"/>
      <c r="EUC355" s="35"/>
      <c r="EUD355" s="35"/>
      <c r="EUE355" s="35"/>
      <c r="EUF355" s="35"/>
      <c r="EUG355" s="35"/>
      <c r="EUH355" s="35"/>
      <c r="EUI355" s="35"/>
      <c r="EUJ355" s="35"/>
      <c r="EUK355" s="35"/>
      <c r="EUL355" s="35"/>
      <c r="EUM355" s="35"/>
      <c r="EUN355" s="35"/>
      <c r="EUO355" s="35"/>
      <c r="EUP355" s="35"/>
      <c r="EUQ355" s="35"/>
      <c r="EUR355" s="35"/>
      <c r="EUS355" s="35"/>
      <c r="EUT355" s="35"/>
      <c r="EUU355" s="35"/>
      <c r="EUV355" s="35"/>
      <c r="EUW355" s="35"/>
      <c r="EUX355" s="35"/>
      <c r="EUY355" s="35"/>
      <c r="EUZ355" s="35"/>
      <c r="EVA355" s="35"/>
      <c r="EVB355" s="35"/>
      <c r="EVC355" s="35"/>
      <c r="EVD355" s="35"/>
      <c r="EVE355" s="35"/>
      <c r="EVF355" s="35"/>
      <c r="EVG355" s="35"/>
      <c r="EVH355" s="35"/>
      <c r="EVI355" s="35"/>
      <c r="EVJ355" s="35"/>
      <c r="EVK355" s="35"/>
      <c r="EVL355" s="35"/>
      <c r="EVM355" s="35"/>
      <c r="EVN355" s="35"/>
      <c r="EVO355" s="35"/>
      <c r="EVP355" s="35"/>
      <c r="EVQ355" s="35"/>
      <c r="EVR355" s="35"/>
      <c r="EVS355" s="35"/>
      <c r="EVT355" s="35"/>
      <c r="EVU355" s="35"/>
      <c r="EVV355" s="35"/>
      <c r="EVW355" s="35"/>
      <c r="EVX355" s="35"/>
      <c r="EVY355" s="35"/>
      <c r="EVZ355" s="35"/>
      <c r="EWA355" s="35"/>
      <c r="EWB355" s="35"/>
      <c r="EWC355" s="35"/>
      <c r="EWD355" s="35"/>
      <c r="EWE355" s="35"/>
      <c r="EWF355" s="35"/>
      <c r="EWG355" s="35"/>
      <c r="EWH355" s="35"/>
      <c r="EWI355" s="35"/>
      <c r="EWJ355" s="35"/>
      <c r="EWK355" s="35"/>
      <c r="EWL355" s="35"/>
      <c r="EWM355" s="35"/>
      <c r="EWN355" s="35"/>
      <c r="EWO355" s="35"/>
      <c r="EWP355" s="35"/>
      <c r="EWQ355" s="35"/>
      <c r="EWR355" s="35"/>
      <c r="EWS355" s="35"/>
      <c r="EWT355" s="35"/>
      <c r="EWU355" s="35"/>
      <c r="EWV355" s="35"/>
      <c r="EWW355" s="35"/>
      <c r="EWX355" s="35"/>
      <c r="EWY355" s="35"/>
      <c r="EWZ355" s="35"/>
      <c r="EXA355" s="35"/>
      <c r="EXB355" s="35"/>
      <c r="EXC355" s="35"/>
      <c r="EXD355" s="35"/>
      <c r="EXE355" s="35"/>
      <c r="EXF355" s="35"/>
      <c r="EXG355" s="35"/>
      <c r="EXH355" s="35"/>
      <c r="EXI355" s="35"/>
      <c r="EXJ355" s="35"/>
      <c r="EXK355" s="35"/>
      <c r="EXL355" s="35"/>
      <c r="EXM355" s="35"/>
      <c r="EXN355" s="35"/>
      <c r="EXO355" s="35"/>
      <c r="EXP355" s="35"/>
      <c r="EXQ355" s="35"/>
      <c r="EXR355" s="35"/>
      <c r="EXS355" s="35"/>
      <c r="EXT355" s="35"/>
      <c r="EXU355" s="35"/>
      <c r="EXV355" s="35"/>
      <c r="EXW355" s="35"/>
      <c r="EXX355" s="35"/>
      <c r="EXY355" s="35"/>
      <c r="EXZ355" s="35"/>
      <c r="EYA355" s="35"/>
      <c r="EYB355" s="35"/>
      <c r="EYC355" s="35"/>
      <c r="EYD355" s="35"/>
      <c r="EYE355" s="35"/>
      <c r="EYF355" s="35"/>
      <c r="EYG355" s="35"/>
      <c r="EYH355" s="35"/>
      <c r="EYI355" s="35"/>
      <c r="EYJ355" s="35"/>
      <c r="EYK355" s="35"/>
      <c r="EYL355" s="35"/>
      <c r="EYM355" s="35"/>
      <c r="EYN355" s="35"/>
      <c r="EYO355" s="35"/>
      <c r="EYP355" s="35"/>
      <c r="EYQ355" s="35"/>
      <c r="EYR355" s="35"/>
      <c r="EYS355" s="35"/>
      <c r="EYT355" s="35"/>
      <c r="EYU355" s="35"/>
      <c r="EYV355" s="35"/>
      <c r="EYW355" s="35"/>
      <c r="EYX355" s="35"/>
      <c r="EYY355" s="35"/>
      <c r="EYZ355" s="35"/>
      <c r="EZA355" s="35"/>
      <c r="EZB355" s="35"/>
      <c r="EZC355" s="35"/>
      <c r="EZD355" s="35"/>
      <c r="EZE355" s="35"/>
      <c r="EZF355" s="35"/>
      <c r="EZG355" s="35"/>
      <c r="EZH355" s="35"/>
      <c r="EZI355" s="35"/>
      <c r="EZJ355" s="35"/>
      <c r="EZK355" s="35"/>
      <c r="EZL355" s="35"/>
      <c r="EZM355" s="35"/>
      <c r="EZN355" s="35"/>
      <c r="EZO355" s="35"/>
      <c r="EZP355" s="35"/>
      <c r="EZQ355" s="35"/>
      <c r="EZR355" s="35"/>
      <c r="EZS355" s="35"/>
      <c r="EZT355" s="35"/>
      <c r="EZU355" s="35"/>
      <c r="EZV355" s="35"/>
      <c r="EZW355" s="35"/>
      <c r="EZX355" s="35"/>
      <c r="EZY355" s="35"/>
      <c r="EZZ355" s="35"/>
      <c r="FAA355" s="35"/>
      <c r="FAB355" s="35"/>
      <c r="FAC355" s="35"/>
      <c r="FAD355" s="35"/>
      <c r="FAE355" s="35"/>
      <c r="FAF355" s="35"/>
      <c r="FAG355" s="35"/>
      <c r="FAH355" s="35"/>
      <c r="FAI355" s="35"/>
      <c r="FAJ355" s="35"/>
      <c r="FAK355" s="35"/>
      <c r="FAL355" s="35"/>
      <c r="FAM355" s="35"/>
      <c r="FAN355" s="35"/>
      <c r="FAO355" s="35"/>
      <c r="FAP355" s="35"/>
      <c r="FAQ355" s="35"/>
      <c r="FAR355" s="35"/>
      <c r="FAS355" s="35"/>
      <c r="FAT355" s="35"/>
      <c r="FAU355" s="35"/>
      <c r="FAV355" s="35"/>
      <c r="FAW355" s="35"/>
      <c r="FAX355" s="35"/>
      <c r="FAY355" s="35"/>
      <c r="FAZ355" s="35"/>
      <c r="FBA355" s="35"/>
      <c r="FBB355" s="35"/>
      <c r="FBC355" s="35"/>
      <c r="FBD355" s="35"/>
      <c r="FBE355" s="35"/>
      <c r="FBF355" s="35"/>
      <c r="FBG355" s="35"/>
      <c r="FBH355" s="35"/>
      <c r="FBI355" s="35"/>
      <c r="FBJ355" s="35"/>
      <c r="FBK355" s="35"/>
      <c r="FBL355" s="35"/>
      <c r="FBM355" s="35"/>
      <c r="FBN355" s="35"/>
      <c r="FBO355" s="35"/>
      <c r="FBP355" s="35"/>
      <c r="FBQ355" s="35"/>
      <c r="FBR355" s="35"/>
      <c r="FBS355" s="35"/>
      <c r="FBT355" s="35"/>
      <c r="FBU355" s="35"/>
      <c r="FBV355" s="35"/>
      <c r="FBW355" s="35"/>
      <c r="FBX355" s="35"/>
      <c r="FBY355" s="35"/>
      <c r="FBZ355" s="35"/>
      <c r="FCA355" s="35"/>
      <c r="FCB355" s="35"/>
      <c r="FCC355" s="35"/>
      <c r="FCD355" s="35"/>
      <c r="FCE355" s="35"/>
      <c r="FCF355" s="35"/>
      <c r="FCG355" s="35"/>
      <c r="FCH355" s="35"/>
      <c r="FCI355" s="35"/>
      <c r="FCJ355" s="35"/>
      <c r="FCK355" s="35"/>
      <c r="FCL355" s="35"/>
      <c r="FCM355" s="35"/>
      <c r="FCN355" s="35"/>
      <c r="FCO355" s="35"/>
      <c r="FCP355" s="35"/>
      <c r="FCQ355" s="35"/>
      <c r="FCR355" s="35"/>
      <c r="FCS355" s="35"/>
      <c r="FCT355" s="35"/>
      <c r="FCU355" s="35"/>
      <c r="FCV355" s="35"/>
      <c r="FCW355" s="35"/>
      <c r="FCX355" s="35"/>
      <c r="FCY355" s="35"/>
      <c r="FCZ355" s="35"/>
      <c r="FDA355" s="35"/>
      <c r="FDB355" s="35"/>
      <c r="FDC355" s="35"/>
      <c r="FDD355" s="35"/>
      <c r="FDE355" s="35"/>
      <c r="FDF355" s="35"/>
      <c r="FDG355" s="35"/>
      <c r="FDH355" s="35"/>
      <c r="FDI355" s="35"/>
      <c r="FDJ355" s="35"/>
      <c r="FDK355" s="35"/>
      <c r="FDL355" s="35"/>
      <c r="FDM355" s="35"/>
      <c r="FDN355" s="35"/>
      <c r="FDO355" s="35"/>
      <c r="FDP355" s="35"/>
      <c r="FDQ355" s="35"/>
      <c r="FDR355" s="35"/>
      <c r="FDS355" s="35"/>
      <c r="FDT355" s="35"/>
      <c r="FDU355" s="35"/>
      <c r="FDV355" s="35"/>
      <c r="FDW355" s="35"/>
      <c r="FDX355" s="35"/>
      <c r="FDY355" s="35"/>
      <c r="FDZ355" s="35"/>
      <c r="FEA355" s="35"/>
      <c r="FEB355" s="35"/>
      <c r="FEC355" s="35"/>
      <c r="FED355" s="35"/>
      <c r="FEE355" s="35"/>
      <c r="FEF355" s="35"/>
      <c r="FEG355" s="35"/>
      <c r="FEH355" s="35"/>
      <c r="FEI355" s="35"/>
      <c r="FEJ355" s="35"/>
      <c r="FEK355" s="35"/>
      <c r="FEL355" s="35"/>
      <c r="FEM355" s="35"/>
      <c r="FEN355" s="35"/>
      <c r="FEO355" s="35"/>
      <c r="FEP355" s="35"/>
      <c r="FEQ355" s="35"/>
      <c r="FER355" s="35"/>
      <c r="FES355" s="35"/>
      <c r="FET355" s="35"/>
      <c r="FEU355" s="35"/>
      <c r="FEV355" s="35"/>
      <c r="FEW355" s="35"/>
      <c r="FEX355" s="35"/>
      <c r="FEY355" s="35"/>
      <c r="FEZ355" s="35"/>
      <c r="FFA355" s="35"/>
      <c r="FFB355" s="35"/>
      <c r="FFC355" s="35"/>
      <c r="FFD355" s="35"/>
      <c r="FFE355" s="35"/>
      <c r="FFF355" s="35"/>
      <c r="FFG355" s="35"/>
      <c r="FFH355" s="35"/>
      <c r="FFI355" s="35"/>
      <c r="FFJ355" s="35"/>
      <c r="FFK355" s="35"/>
      <c r="FFL355" s="35"/>
      <c r="FFM355" s="35"/>
      <c r="FFN355" s="35"/>
      <c r="FFO355" s="35"/>
      <c r="FFP355" s="35"/>
      <c r="FFQ355" s="35"/>
      <c r="FFR355" s="35"/>
      <c r="FFS355" s="35"/>
      <c r="FFT355" s="35"/>
      <c r="FFU355" s="35"/>
      <c r="FFV355" s="35"/>
      <c r="FFW355" s="35"/>
      <c r="FFX355" s="35"/>
      <c r="FFY355" s="35"/>
      <c r="FFZ355" s="35"/>
      <c r="FGA355" s="35"/>
      <c r="FGB355" s="35"/>
      <c r="FGC355" s="35"/>
      <c r="FGD355" s="35"/>
      <c r="FGE355" s="35"/>
      <c r="FGF355" s="35"/>
      <c r="FGG355" s="35"/>
      <c r="FGH355" s="35"/>
      <c r="FGI355" s="35"/>
      <c r="FGJ355" s="35"/>
      <c r="FGK355" s="35"/>
      <c r="FGL355" s="35"/>
      <c r="FGM355" s="35"/>
      <c r="FGN355" s="35"/>
      <c r="FGO355" s="35"/>
      <c r="FGP355" s="35"/>
      <c r="FGQ355" s="35"/>
      <c r="FGR355" s="35"/>
      <c r="FGS355" s="35"/>
      <c r="FGT355" s="35"/>
      <c r="FGU355" s="35"/>
      <c r="FGV355" s="35"/>
      <c r="FGW355" s="35"/>
      <c r="FGX355" s="35"/>
      <c r="FGY355" s="35"/>
      <c r="FGZ355" s="35"/>
      <c r="FHA355" s="35"/>
      <c r="FHB355" s="35"/>
      <c r="FHC355" s="35"/>
      <c r="FHD355" s="35"/>
      <c r="FHE355" s="35"/>
      <c r="FHF355" s="35"/>
      <c r="FHG355" s="35"/>
      <c r="FHH355" s="35"/>
      <c r="FHI355" s="35"/>
      <c r="FHJ355" s="35"/>
      <c r="FHK355" s="35"/>
      <c r="FHL355" s="35"/>
      <c r="FHM355" s="35"/>
      <c r="FHN355" s="35"/>
      <c r="FHO355" s="35"/>
      <c r="FHP355" s="35"/>
      <c r="FHQ355" s="35"/>
      <c r="FHR355" s="35"/>
      <c r="FHS355" s="35"/>
      <c r="FHT355" s="35"/>
      <c r="FHU355" s="35"/>
      <c r="FHV355" s="35"/>
      <c r="FHW355" s="35"/>
      <c r="FHX355" s="35"/>
      <c r="FHY355" s="35"/>
      <c r="FHZ355" s="35"/>
      <c r="FIA355" s="35"/>
      <c r="FIB355" s="35"/>
      <c r="FIC355" s="35"/>
      <c r="FID355" s="35"/>
      <c r="FIE355" s="35"/>
      <c r="FIF355" s="35"/>
      <c r="FIG355" s="35"/>
      <c r="FIH355" s="35"/>
      <c r="FII355" s="35"/>
      <c r="FIJ355" s="35"/>
      <c r="FIK355" s="35"/>
      <c r="FIL355" s="35"/>
      <c r="FIM355" s="35"/>
      <c r="FIN355" s="35"/>
      <c r="FIO355" s="35"/>
      <c r="FIP355" s="35"/>
      <c r="FIQ355" s="35"/>
      <c r="FIR355" s="35"/>
      <c r="FIS355" s="35"/>
      <c r="FIT355" s="35"/>
      <c r="FIU355" s="35"/>
      <c r="FIV355" s="35"/>
      <c r="FIW355" s="35"/>
      <c r="FIX355" s="35"/>
      <c r="FIY355" s="35"/>
      <c r="FIZ355" s="35"/>
      <c r="FJA355" s="35"/>
      <c r="FJB355" s="35"/>
      <c r="FJC355" s="35"/>
      <c r="FJD355" s="35"/>
      <c r="FJE355" s="35"/>
      <c r="FJF355" s="35"/>
      <c r="FJG355" s="35"/>
      <c r="FJH355" s="35"/>
      <c r="FJI355" s="35"/>
      <c r="FJJ355" s="35"/>
      <c r="FJK355" s="35"/>
      <c r="FJL355" s="35"/>
      <c r="FJM355" s="35"/>
      <c r="FJN355" s="35"/>
      <c r="FJO355" s="35"/>
      <c r="FJP355" s="35"/>
      <c r="FJQ355" s="35"/>
      <c r="FJR355" s="35"/>
      <c r="FJS355" s="35"/>
      <c r="FJT355" s="35"/>
      <c r="FJU355" s="35"/>
      <c r="FJV355" s="35"/>
      <c r="FJW355" s="35"/>
      <c r="FJX355" s="35"/>
      <c r="FJY355" s="35"/>
      <c r="FJZ355" s="35"/>
      <c r="FKA355" s="35"/>
      <c r="FKB355" s="35"/>
      <c r="FKC355" s="35"/>
      <c r="FKD355" s="35"/>
      <c r="FKE355" s="35"/>
      <c r="FKF355" s="35"/>
      <c r="FKG355" s="35"/>
      <c r="FKH355" s="35"/>
      <c r="FKI355" s="35"/>
      <c r="FKJ355" s="35"/>
      <c r="FKK355" s="35"/>
      <c r="FKL355" s="35"/>
      <c r="FKM355" s="35"/>
      <c r="FKN355" s="35"/>
      <c r="FKO355" s="35"/>
      <c r="FKP355" s="35"/>
      <c r="FKQ355" s="35"/>
      <c r="FKR355" s="35"/>
      <c r="FKS355" s="35"/>
      <c r="FKT355" s="35"/>
      <c r="FKU355" s="35"/>
      <c r="FKV355" s="35"/>
      <c r="FKW355" s="35"/>
      <c r="FKX355" s="35"/>
      <c r="FKY355" s="35"/>
      <c r="FKZ355" s="35"/>
      <c r="FLA355" s="35"/>
      <c r="FLB355" s="35"/>
      <c r="FLC355" s="35"/>
      <c r="FLD355" s="35"/>
      <c r="FLE355" s="35"/>
      <c r="FLF355" s="35"/>
      <c r="FLG355" s="35"/>
      <c r="FLH355" s="35"/>
      <c r="FLI355" s="35"/>
      <c r="FLJ355" s="35"/>
      <c r="FLK355" s="35"/>
      <c r="FLL355" s="35"/>
      <c r="FLM355" s="35"/>
      <c r="FLN355" s="35"/>
      <c r="FLO355" s="35"/>
      <c r="FLP355" s="35"/>
      <c r="FLQ355" s="35"/>
      <c r="FLR355" s="35"/>
      <c r="FLS355" s="35"/>
      <c r="FLT355" s="35"/>
      <c r="FLU355" s="35"/>
      <c r="FLV355" s="35"/>
      <c r="FLW355" s="35"/>
      <c r="FLX355" s="35"/>
      <c r="FLY355" s="35"/>
      <c r="FLZ355" s="35"/>
      <c r="FMA355" s="35"/>
      <c r="FMB355" s="35"/>
      <c r="FMC355" s="35"/>
      <c r="FMD355" s="35"/>
      <c r="FME355" s="35"/>
      <c r="FMF355" s="35"/>
      <c r="FMG355" s="35"/>
      <c r="FMH355" s="35"/>
      <c r="FMI355" s="35"/>
      <c r="FMJ355" s="35"/>
      <c r="FMK355" s="35"/>
      <c r="FML355" s="35"/>
      <c r="FMM355" s="35"/>
      <c r="FMN355" s="35"/>
      <c r="FMO355" s="35"/>
      <c r="FMP355" s="35"/>
      <c r="FMQ355" s="35"/>
      <c r="FMR355" s="35"/>
      <c r="FMS355" s="35"/>
      <c r="FMT355" s="35"/>
      <c r="FMU355" s="35"/>
      <c r="FMV355" s="35"/>
      <c r="FMW355" s="35"/>
      <c r="FMX355" s="35"/>
      <c r="FMY355" s="35"/>
      <c r="FMZ355" s="35"/>
      <c r="FNA355" s="35"/>
      <c r="FNB355" s="35"/>
      <c r="FNC355" s="35"/>
      <c r="FND355" s="35"/>
      <c r="FNE355" s="35"/>
      <c r="FNF355" s="35"/>
      <c r="FNG355" s="35"/>
      <c r="FNH355" s="35"/>
      <c r="FNI355" s="35"/>
      <c r="FNJ355" s="35"/>
      <c r="FNK355" s="35"/>
      <c r="FNL355" s="35"/>
      <c r="FNM355" s="35"/>
      <c r="FNN355" s="35"/>
      <c r="FNO355" s="35"/>
      <c r="FNP355" s="35"/>
      <c r="FNQ355" s="35"/>
      <c r="FNR355" s="35"/>
      <c r="FNS355" s="35"/>
      <c r="FNT355" s="35"/>
      <c r="FNU355" s="35"/>
      <c r="FNV355" s="35"/>
      <c r="FNW355" s="35"/>
      <c r="FNX355" s="35"/>
      <c r="FNY355" s="35"/>
      <c r="FNZ355" s="35"/>
      <c r="FOA355" s="35"/>
      <c r="FOB355" s="35"/>
      <c r="FOC355" s="35"/>
      <c r="FOD355" s="35"/>
      <c r="FOE355" s="35"/>
      <c r="FOF355" s="35"/>
      <c r="FOG355" s="35"/>
      <c r="FOH355" s="35"/>
      <c r="FOI355" s="35"/>
      <c r="FOJ355" s="35"/>
      <c r="FOK355" s="35"/>
      <c r="FOL355" s="35"/>
      <c r="FOM355" s="35"/>
      <c r="FON355" s="35"/>
      <c r="FOO355" s="35"/>
      <c r="FOP355" s="35"/>
      <c r="FOQ355" s="35"/>
      <c r="FOR355" s="35"/>
      <c r="FOS355" s="35"/>
      <c r="FOT355" s="35"/>
      <c r="FOU355" s="35"/>
      <c r="FOV355" s="35"/>
      <c r="FOW355" s="35"/>
      <c r="FOX355" s="35"/>
      <c r="FOY355" s="35"/>
      <c r="FOZ355" s="35"/>
      <c r="FPA355" s="35"/>
      <c r="FPB355" s="35"/>
      <c r="FPC355" s="35"/>
      <c r="FPD355" s="35"/>
      <c r="FPE355" s="35"/>
      <c r="FPF355" s="35"/>
      <c r="FPG355" s="35"/>
      <c r="FPH355" s="35"/>
      <c r="FPI355" s="35"/>
      <c r="FPJ355" s="35"/>
      <c r="FPK355" s="35"/>
      <c r="FPL355" s="35"/>
      <c r="FPM355" s="35"/>
      <c r="FPN355" s="35"/>
      <c r="FPO355" s="35"/>
      <c r="FPP355" s="35"/>
      <c r="FPQ355" s="35"/>
      <c r="FPR355" s="35"/>
      <c r="FPS355" s="35"/>
      <c r="FPT355" s="35"/>
      <c r="FPU355" s="35"/>
      <c r="FPV355" s="35"/>
      <c r="FPW355" s="35"/>
      <c r="FPX355" s="35"/>
      <c r="FPY355" s="35"/>
      <c r="FPZ355" s="35"/>
      <c r="FQA355" s="35"/>
      <c r="FQB355" s="35"/>
      <c r="FQC355" s="35"/>
      <c r="FQD355" s="35"/>
      <c r="FQE355" s="35"/>
      <c r="FQF355" s="35"/>
      <c r="FQG355" s="35"/>
      <c r="FQH355" s="35"/>
      <c r="FQI355" s="35"/>
      <c r="FQJ355" s="35"/>
      <c r="FQK355" s="35"/>
      <c r="FQL355" s="35"/>
      <c r="FQM355" s="35"/>
      <c r="FQN355" s="35"/>
      <c r="FQO355" s="35"/>
      <c r="FQP355" s="35"/>
      <c r="FQQ355" s="35"/>
      <c r="FQR355" s="35"/>
      <c r="FQS355" s="35"/>
      <c r="FQT355" s="35"/>
      <c r="FQU355" s="35"/>
      <c r="FQV355" s="35"/>
      <c r="FQW355" s="35"/>
      <c r="FQX355" s="35"/>
      <c r="FQY355" s="35"/>
      <c r="FQZ355" s="35"/>
      <c r="FRA355" s="35"/>
      <c r="FRB355" s="35"/>
      <c r="FRC355" s="35"/>
      <c r="FRD355" s="35"/>
      <c r="FRE355" s="35"/>
      <c r="FRF355" s="35"/>
      <c r="FRG355" s="35"/>
      <c r="FRH355" s="35"/>
      <c r="FRI355" s="35"/>
      <c r="FRJ355" s="35"/>
      <c r="FRK355" s="35"/>
      <c r="FRL355" s="35"/>
      <c r="FRM355" s="35"/>
      <c r="FRN355" s="35"/>
      <c r="FRO355" s="35"/>
      <c r="FRP355" s="35"/>
      <c r="FRQ355" s="35"/>
      <c r="FRR355" s="35"/>
      <c r="FRS355" s="35"/>
      <c r="FRT355" s="35"/>
      <c r="FRU355" s="35"/>
      <c r="FRV355" s="35"/>
      <c r="FRW355" s="35"/>
      <c r="FRX355" s="35"/>
      <c r="FRY355" s="35"/>
      <c r="FRZ355" s="35"/>
      <c r="FSA355" s="35"/>
      <c r="FSB355" s="35"/>
      <c r="FSC355" s="35"/>
      <c r="FSD355" s="35"/>
      <c r="FSE355" s="35"/>
      <c r="FSF355" s="35"/>
      <c r="FSG355" s="35"/>
      <c r="FSH355" s="35"/>
      <c r="FSI355" s="35"/>
      <c r="FSJ355" s="35"/>
      <c r="FSK355" s="35"/>
      <c r="FSL355" s="35"/>
      <c r="FSM355" s="35"/>
      <c r="FSN355" s="35"/>
      <c r="FSO355" s="35"/>
      <c r="FSP355" s="35"/>
      <c r="FSQ355" s="35"/>
      <c r="FSR355" s="35"/>
      <c r="FSS355" s="35"/>
      <c r="FST355" s="35"/>
      <c r="FSU355" s="35"/>
      <c r="FSV355" s="35"/>
      <c r="FSW355" s="35"/>
      <c r="FSX355" s="35"/>
      <c r="FSY355" s="35"/>
      <c r="FSZ355" s="35"/>
      <c r="FTA355" s="35"/>
      <c r="FTB355" s="35"/>
      <c r="FTC355" s="35"/>
      <c r="FTD355" s="35"/>
      <c r="FTE355" s="35"/>
      <c r="FTF355" s="35"/>
      <c r="FTG355" s="35"/>
      <c r="FTH355" s="35"/>
      <c r="FTI355" s="35"/>
      <c r="FTJ355" s="35"/>
      <c r="FTK355" s="35"/>
      <c r="FTL355" s="35"/>
      <c r="FTM355" s="35"/>
      <c r="FTN355" s="35"/>
      <c r="FTO355" s="35"/>
      <c r="FTP355" s="35"/>
      <c r="FTQ355" s="35"/>
      <c r="FTR355" s="35"/>
      <c r="FTS355" s="35"/>
      <c r="FTT355" s="35"/>
      <c r="FTU355" s="35"/>
      <c r="FTV355" s="35"/>
      <c r="FTW355" s="35"/>
      <c r="FTX355" s="35"/>
      <c r="FTY355" s="35"/>
      <c r="FTZ355" s="35"/>
      <c r="FUA355" s="35"/>
      <c r="FUB355" s="35"/>
      <c r="FUC355" s="35"/>
      <c r="FUD355" s="35"/>
      <c r="FUE355" s="35"/>
      <c r="FUF355" s="35"/>
      <c r="FUG355" s="35"/>
      <c r="FUH355" s="35"/>
      <c r="FUI355" s="35"/>
      <c r="FUJ355" s="35"/>
      <c r="FUK355" s="35"/>
      <c r="FUL355" s="35"/>
      <c r="FUM355" s="35"/>
      <c r="FUN355" s="35"/>
      <c r="FUO355" s="35"/>
      <c r="FUP355" s="35"/>
      <c r="FUQ355" s="35"/>
      <c r="FUR355" s="35"/>
      <c r="FUS355" s="35"/>
      <c r="FUT355" s="35"/>
      <c r="FUU355" s="35"/>
      <c r="FUV355" s="35"/>
      <c r="FUW355" s="35"/>
      <c r="FUX355" s="35"/>
      <c r="FUY355" s="35"/>
      <c r="FUZ355" s="35"/>
      <c r="FVA355" s="35"/>
      <c r="FVB355" s="35"/>
      <c r="FVC355" s="35"/>
      <c r="FVD355" s="35"/>
      <c r="FVE355" s="35"/>
      <c r="FVF355" s="35"/>
      <c r="FVG355" s="35"/>
      <c r="FVH355" s="35"/>
      <c r="FVI355" s="35"/>
      <c r="FVJ355" s="35"/>
      <c r="FVK355" s="35"/>
      <c r="FVL355" s="35"/>
      <c r="FVM355" s="35"/>
      <c r="FVN355" s="35"/>
      <c r="FVO355" s="35"/>
      <c r="FVP355" s="35"/>
      <c r="FVQ355" s="35"/>
      <c r="FVR355" s="35"/>
      <c r="FVS355" s="35"/>
      <c r="FVT355" s="35"/>
      <c r="FVU355" s="35"/>
      <c r="FVV355" s="35"/>
      <c r="FVW355" s="35"/>
      <c r="FVX355" s="35"/>
      <c r="FVY355" s="35"/>
      <c r="FVZ355" s="35"/>
      <c r="FWA355" s="35"/>
      <c r="FWB355" s="35"/>
      <c r="FWC355" s="35"/>
      <c r="FWD355" s="35"/>
      <c r="FWE355" s="35"/>
      <c r="FWF355" s="35"/>
      <c r="FWG355" s="35"/>
      <c r="FWH355" s="35"/>
      <c r="FWI355" s="35"/>
      <c r="FWJ355" s="35"/>
      <c r="FWK355" s="35"/>
      <c r="FWL355" s="35"/>
      <c r="FWM355" s="35"/>
      <c r="FWN355" s="35"/>
      <c r="FWO355" s="35"/>
      <c r="FWP355" s="35"/>
      <c r="FWQ355" s="35"/>
      <c r="FWR355" s="35"/>
      <c r="FWS355" s="35"/>
      <c r="FWT355" s="35"/>
      <c r="FWU355" s="35"/>
      <c r="FWV355" s="35"/>
      <c r="FWW355" s="35"/>
      <c r="FWX355" s="35"/>
      <c r="FWY355" s="35"/>
      <c r="FWZ355" s="35"/>
      <c r="FXA355" s="35"/>
      <c r="FXB355" s="35"/>
      <c r="FXC355" s="35"/>
      <c r="FXD355" s="35"/>
      <c r="FXE355" s="35"/>
      <c r="FXF355" s="35"/>
      <c r="FXG355" s="35"/>
      <c r="FXH355" s="35"/>
      <c r="FXI355" s="35"/>
      <c r="FXJ355" s="35"/>
      <c r="FXK355" s="35"/>
      <c r="FXL355" s="35"/>
      <c r="FXM355" s="35"/>
      <c r="FXN355" s="35"/>
      <c r="FXO355" s="35"/>
      <c r="FXP355" s="35"/>
      <c r="FXQ355" s="35"/>
      <c r="FXR355" s="35"/>
      <c r="FXS355" s="35"/>
      <c r="FXT355" s="35"/>
      <c r="FXU355" s="35"/>
      <c r="FXV355" s="35"/>
      <c r="FXW355" s="35"/>
      <c r="FXX355" s="35"/>
      <c r="FXY355" s="35"/>
      <c r="FXZ355" s="35"/>
      <c r="FYA355" s="35"/>
      <c r="FYB355" s="35"/>
      <c r="FYC355" s="35"/>
      <c r="FYD355" s="35"/>
      <c r="FYE355" s="35"/>
      <c r="FYF355" s="35"/>
      <c r="FYG355" s="35"/>
      <c r="FYH355" s="35"/>
      <c r="FYI355" s="35"/>
      <c r="FYJ355" s="35"/>
      <c r="FYK355" s="35"/>
      <c r="FYL355" s="35"/>
      <c r="FYM355" s="35"/>
      <c r="FYN355" s="35"/>
      <c r="FYO355" s="35"/>
      <c r="FYP355" s="35"/>
      <c r="FYQ355" s="35"/>
      <c r="FYR355" s="35"/>
      <c r="FYS355" s="35"/>
      <c r="FYT355" s="35"/>
      <c r="FYU355" s="35"/>
      <c r="FYV355" s="35"/>
      <c r="FYW355" s="35"/>
      <c r="FYX355" s="35"/>
      <c r="FYY355" s="35"/>
      <c r="FYZ355" s="35"/>
      <c r="FZA355" s="35"/>
      <c r="FZB355" s="35"/>
      <c r="FZC355" s="35"/>
      <c r="FZD355" s="35"/>
      <c r="FZE355" s="35"/>
      <c r="FZF355" s="35"/>
      <c r="FZG355" s="35"/>
      <c r="FZH355" s="35"/>
      <c r="FZI355" s="35"/>
      <c r="FZJ355" s="35"/>
      <c r="FZK355" s="35"/>
      <c r="FZL355" s="35"/>
      <c r="FZM355" s="35"/>
      <c r="FZN355" s="35"/>
      <c r="FZO355" s="35"/>
      <c r="FZP355" s="35"/>
      <c r="FZQ355" s="35"/>
      <c r="FZR355" s="35"/>
      <c r="FZS355" s="35"/>
      <c r="FZT355" s="35"/>
      <c r="FZU355" s="35"/>
      <c r="FZV355" s="35"/>
      <c r="FZW355" s="35"/>
      <c r="FZX355" s="35"/>
      <c r="FZY355" s="35"/>
      <c r="FZZ355" s="35"/>
      <c r="GAA355" s="35"/>
      <c r="GAB355" s="35"/>
      <c r="GAC355" s="35"/>
      <c r="GAD355" s="35"/>
      <c r="GAE355" s="35"/>
      <c r="GAF355" s="35"/>
      <c r="GAG355" s="35"/>
      <c r="GAH355" s="35"/>
      <c r="GAI355" s="35"/>
      <c r="GAJ355" s="35"/>
      <c r="GAK355" s="35"/>
      <c r="GAL355" s="35"/>
      <c r="GAM355" s="35"/>
      <c r="GAN355" s="35"/>
      <c r="GAO355" s="35"/>
      <c r="GAP355" s="35"/>
      <c r="GAQ355" s="35"/>
      <c r="GAR355" s="35"/>
      <c r="GAS355" s="35"/>
      <c r="GAT355" s="35"/>
      <c r="GAU355" s="35"/>
      <c r="GAV355" s="35"/>
      <c r="GAW355" s="35"/>
      <c r="GAX355" s="35"/>
      <c r="GAY355" s="35"/>
      <c r="GAZ355" s="35"/>
      <c r="GBA355" s="35"/>
      <c r="GBB355" s="35"/>
      <c r="GBC355" s="35"/>
      <c r="GBD355" s="35"/>
      <c r="GBE355" s="35"/>
      <c r="GBF355" s="35"/>
      <c r="GBG355" s="35"/>
      <c r="GBH355" s="35"/>
      <c r="GBI355" s="35"/>
      <c r="GBJ355" s="35"/>
      <c r="GBK355" s="35"/>
      <c r="GBL355" s="35"/>
      <c r="GBM355" s="35"/>
      <c r="GBN355" s="35"/>
      <c r="GBO355" s="35"/>
      <c r="GBP355" s="35"/>
      <c r="GBQ355" s="35"/>
      <c r="GBR355" s="35"/>
      <c r="GBS355" s="35"/>
      <c r="GBT355" s="35"/>
      <c r="GBU355" s="35"/>
      <c r="GBV355" s="35"/>
      <c r="GBW355" s="35"/>
      <c r="GBX355" s="35"/>
      <c r="GBY355" s="35"/>
      <c r="GBZ355" s="35"/>
      <c r="GCA355" s="35"/>
      <c r="GCB355" s="35"/>
      <c r="GCC355" s="35"/>
      <c r="GCD355" s="35"/>
      <c r="GCE355" s="35"/>
      <c r="GCF355" s="35"/>
      <c r="GCG355" s="35"/>
      <c r="GCH355" s="35"/>
      <c r="GCI355" s="35"/>
      <c r="GCJ355" s="35"/>
      <c r="GCK355" s="35"/>
      <c r="GCL355" s="35"/>
      <c r="GCM355" s="35"/>
      <c r="GCN355" s="35"/>
      <c r="GCO355" s="35"/>
      <c r="GCP355" s="35"/>
      <c r="GCQ355" s="35"/>
      <c r="GCR355" s="35"/>
      <c r="GCS355" s="35"/>
      <c r="GCT355" s="35"/>
      <c r="GCU355" s="35"/>
      <c r="GCV355" s="35"/>
      <c r="GCW355" s="35"/>
      <c r="GCX355" s="35"/>
      <c r="GCY355" s="35"/>
      <c r="GCZ355" s="35"/>
      <c r="GDA355" s="35"/>
      <c r="GDB355" s="35"/>
      <c r="GDC355" s="35"/>
      <c r="GDD355" s="35"/>
      <c r="GDE355" s="35"/>
      <c r="GDF355" s="35"/>
      <c r="GDG355" s="35"/>
      <c r="GDH355" s="35"/>
      <c r="GDI355" s="35"/>
      <c r="GDJ355" s="35"/>
      <c r="GDK355" s="35"/>
      <c r="GDL355" s="35"/>
      <c r="GDM355" s="35"/>
      <c r="GDN355" s="35"/>
      <c r="GDO355" s="35"/>
      <c r="GDP355" s="35"/>
      <c r="GDQ355" s="35"/>
      <c r="GDR355" s="35"/>
      <c r="GDS355" s="35"/>
      <c r="GDT355" s="35"/>
      <c r="GDU355" s="35"/>
      <c r="GDV355" s="35"/>
      <c r="GDW355" s="35"/>
      <c r="GDX355" s="35"/>
      <c r="GDY355" s="35"/>
      <c r="GDZ355" s="35"/>
      <c r="GEA355" s="35"/>
      <c r="GEB355" s="35"/>
      <c r="GEC355" s="35"/>
      <c r="GED355" s="35"/>
      <c r="GEE355" s="35"/>
      <c r="GEF355" s="35"/>
      <c r="GEG355" s="35"/>
      <c r="GEH355" s="35"/>
      <c r="GEI355" s="35"/>
      <c r="GEJ355" s="35"/>
      <c r="GEK355" s="35"/>
      <c r="GEL355" s="35"/>
      <c r="GEM355" s="35"/>
      <c r="GEN355" s="35"/>
      <c r="GEO355" s="35"/>
      <c r="GEP355" s="35"/>
      <c r="GEQ355" s="35"/>
      <c r="GER355" s="35"/>
      <c r="GES355" s="35"/>
      <c r="GET355" s="35"/>
      <c r="GEU355" s="35"/>
      <c r="GEV355" s="35"/>
      <c r="GEW355" s="35"/>
      <c r="GEX355" s="35"/>
      <c r="GEY355" s="35"/>
      <c r="GEZ355" s="35"/>
      <c r="GFA355" s="35"/>
      <c r="GFB355" s="35"/>
      <c r="GFC355" s="35"/>
      <c r="GFD355" s="35"/>
      <c r="GFE355" s="35"/>
      <c r="GFF355" s="35"/>
      <c r="GFG355" s="35"/>
      <c r="GFH355" s="35"/>
      <c r="GFI355" s="35"/>
      <c r="GFJ355" s="35"/>
      <c r="GFK355" s="35"/>
      <c r="GFL355" s="35"/>
      <c r="GFM355" s="35"/>
      <c r="GFN355" s="35"/>
      <c r="GFO355" s="35"/>
      <c r="GFP355" s="35"/>
      <c r="GFQ355" s="35"/>
      <c r="GFR355" s="35"/>
      <c r="GFS355" s="35"/>
      <c r="GFT355" s="35"/>
      <c r="GFU355" s="35"/>
      <c r="GFV355" s="35"/>
      <c r="GFW355" s="35"/>
      <c r="GFX355" s="35"/>
      <c r="GFY355" s="35"/>
      <c r="GFZ355" s="35"/>
      <c r="GGA355" s="35"/>
      <c r="GGB355" s="35"/>
      <c r="GGC355" s="35"/>
      <c r="GGD355" s="35"/>
      <c r="GGE355" s="35"/>
      <c r="GGF355" s="35"/>
      <c r="GGG355" s="35"/>
      <c r="GGH355" s="35"/>
      <c r="GGI355" s="35"/>
      <c r="GGJ355" s="35"/>
      <c r="GGK355" s="35"/>
      <c r="GGL355" s="35"/>
      <c r="GGM355" s="35"/>
      <c r="GGN355" s="35"/>
      <c r="GGO355" s="35"/>
      <c r="GGP355" s="35"/>
      <c r="GGQ355" s="35"/>
      <c r="GGR355" s="35"/>
      <c r="GGS355" s="35"/>
      <c r="GGT355" s="35"/>
      <c r="GGU355" s="35"/>
      <c r="GGV355" s="35"/>
      <c r="GGW355" s="35"/>
      <c r="GGX355" s="35"/>
      <c r="GGY355" s="35"/>
      <c r="GGZ355" s="35"/>
      <c r="GHA355" s="35"/>
      <c r="GHB355" s="35"/>
      <c r="GHC355" s="35"/>
      <c r="GHD355" s="35"/>
      <c r="GHE355" s="35"/>
      <c r="GHF355" s="35"/>
      <c r="GHG355" s="35"/>
      <c r="GHH355" s="35"/>
      <c r="GHI355" s="35"/>
      <c r="GHJ355" s="35"/>
      <c r="GHK355" s="35"/>
      <c r="GHL355" s="35"/>
      <c r="GHM355" s="35"/>
      <c r="GHN355" s="35"/>
      <c r="GHO355" s="35"/>
      <c r="GHP355" s="35"/>
      <c r="GHQ355" s="35"/>
      <c r="GHR355" s="35"/>
      <c r="GHS355" s="35"/>
      <c r="GHT355" s="35"/>
      <c r="GHU355" s="35"/>
      <c r="GHV355" s="35"/>
      <c r="GHW355" s="35"/>
      <c r="GHX355" s="35"/>
      <c r="GHY355" s="35"/>
      <c r="GHZ355" s="35"/>
      <c r="GIA355" s="35"/>
      <c r="GIB355" s="35"/>
      <c r="GIC355" s="35"/>
      <c r="GID355" s="35"/>
      <c r="GIE355" s="35"/>
      <c r="GIF355" s="35"/>
      <c r="GIG355" s="35"/>
      <c r="GIH355" s="35"/>
      <c r="GII355" s="35"/>
      <c r="GIJ355" s="35"/>
      <c r="GIK355" s="35"/>
      <c r="GIL355" s="35"/>
      <c r="GIM355" s="35"/>
      <c r="GIN355" s="35"/>
      <c r="GIO355" s="35"/>
      <c r="GIP355" s="35"/>
      <c r="GIQ355" s="35"/>
      <c r="GIR355" s="35"/>
      <c r="GIS355" s="35"/>
      <c r="GIT355" s="35"/>
      <c r="GIU355" s="35"/>
      <c r="GIV355" s="35"/>
      <c r="GIW355" s="35"/>
      <c r="GIX355" s="35"/>
      <c r="GIY355" s="35"/>
      <c r="GIZ355" s="35"/>
      <c r="GJA355" s="35"/>
      <c r="GJB355" s="35"/>
      <c r="GJC355" s="35"/>
      <c r="GJD355" s="35"/>
      <c r="GJE355" s="35"/>
      <c r="GJF355" s="35"/>
      <c r="GJG355" s="35"/>
      <c r="GJH355" s="35"/>
      <c r="GJI355" s="35"/>
      <c r="GJJ355" s="35"/>
      <c r="GJK355" s="35"/>
      <c r="GJL355" s="35"/>
      <c r="GJM355" s="35"/>
      <c r="GJN355" s="35"/>
      <c r="GJO355" s="35"/>
      <c r="GJP355" s="35"/>
      <c r="GJQ355" s="35"/>
      <c r="GJR355" s="35"/>
      <c r="GJS355" s="35"/>
      <c r="GJT355" s="35"/>
      <c r="GJU355" s="35"/>
      <c r="GJV355" s="35"/>
      <c r="GJW355" s="35"/>
      <c r="GJX355" s="35"/>
      <c r="GJY355" s="35"/>
      <c r="GJZ355" s="35"/>
      <c r="GKA355" s="35"/>
      <c r="GKB355" s="35"/>
      <c r="GKC355" s="35"/>
      <c r="GKD355" s="35"/>
      <c r="GKE355" s="35"/>
      <c r="GKF355" s="35"/>
      <c r="GKG355" s="35"/>
      <c r="GKH355" s="35"/>
      <c r="GKI355" s="35"/>
      <c r="GKJ355" s="35"/>
      <c r="GKK355" s="35"/>
      <c r="GKL355" s="35"/>
      <c r="GKM355" s="35"/>
      <c r="GKN355" s="35"/>
      <c r="GKO355" s="35"/>
      <c r="GKP355" s="35"/>
      <c r="GKQ355" s="35"/>
      <c r="GKR355" s="35"/>
      <c r="GKS355" s="35"/>
      <c r="GKT355" s="35"/>
      <c r="GKU355" s="35"/>
      <c r="GKV355" s="35"/>
      <c r="GKW355" s="35"/>
      <c r="GKX355" s="35"/>
      <c r="GKY355" s="35"/>
      <c r="GKZ355" s="35"/>
      <c r="GLA355" s="35"/>
      <c r="GLB355" s="35"/>
      <c r="GLC355" s="35"/>
      <c r="GLD355" s="35"/>
      <c r="GLE355" s="35"/>
      <c r="GLF355" s="35"/>
      <c r="GLG355" s="35"/>
      <c r="GLH355" s="35"/>
      <c r="GLI355" s="35"/>
      <c r="GLJ355" s="35"/>
      <c r="GLK355" s="35"/>
      <c r="GLL355" s="35"/>
      <c r="GLM355" s="35"/>
      <c r="GLN355" s="35"/>
      <c r="GLO355" s="35"/>
      <c r="GLP355" s="35"/>
      <c r="GLQ355" s="35"/>
      <c r="GLR355" s="35"/>
      <c r="GLS355" s="35"/>
      <c r="GLT355" s="35"/>
      <c r="GLU355" s="35"/>
      <c r="GLV355" s="35"/>
      <c r="GLW355" s="35"/>
      <c r="GLX355" s="35"/>
      <c r="GLY355" s="35"/>
      <c r="GLZ355" s="35"/>
      <c r="GMA355" s="35"/>
      <c r="GMB355" s="35"/>
      <c r="GMC355" s="35"/>
      <c r="GMD355" s="35"/>
      <c r="GME355" s="35"/>
      <c r="GMF355" s="35"/>
      <c r="GMG355" s="35"/>
      <c r="GMH355" s="35"/>
      <c r="GMI355" s="35"/>
      <c r="GMJ355" s="35"/>
      <c r="GMK355" s="35"/>
      <c r="GML355" s="35"/>
      <c r="GMM355" s="35"/>
      <c r="GMN355" s="35"/>
      <c r="GMO355" s="35"/>
      <c r="GMP355" s="35"/>
      <c r="GMQ355" s="35"/>
      <c r="GMR355" s="35"/>
      <c r="GMS355" s="35"/>
      <c r="GMT355" s="35"/>
      <c r="GMU355" s="35"/>
      <c r="GMV355" s="35"/>
      <c r="GMW355" s="35"/>
      <c r="GMX355" s="35"/>
      <c r="GMY355" s="35"/>
      <c r="GMZ355" s="35"/>
      <c r="GNA355" s="35"/>
      <c r="GNB355" s="35"/>
      <c r="GNC355" s="35"/>
      <c r="GND355" s="35"/>
      <c r="GNE355" s="35"/>
      <c r="GNF355" s="35"/>
      <c r="GNG355" s="35"/>
      <c r="GNH355" s="35"/>
      <c r="GNI355" s="35"/>
      <c r="GNJ355" s="35"/>
      <c r="GNK355" s="35"/>
      <c r="GNL355" s="35"/>
      <c r="GNM355" s="35"/>
      <c r="GNN355" s="35"/>
      <c r="GNO355" s="35"/>
      <c r="GNP355" s="35"/>
      <c r="GNQ355" s="35"/>
      <c r="GNR355" s="35"/>
      <c r="GNS355" s="35"/>
      <c r="GNT355" s="35"/>
      <c r="GNU355" s="35"/>
      <c r="GNV355" s="35"/>
      <c r="GNW355" s="35"/>
      <c r="GNX355" s="35"/>
      <c r="GNY355" s="35"/>
      <c r="GNZ355" s="35"/>
      <c r="GOA355" s="35"/>
      <c r="GOB355" s="35"/>
      <c r="GOC355" s="35"/>
      <c r="GOD355" s="35"/>
      <c r="GOE355" s="35"/>
      <c r="GOF355" s="35"/>
      <c r="GOG355" s="35"/>
      <c r="GOH355" s="35"/>
      <c r="GOI355" s="35"/>
      <c r="GOJ355" s="35"/>
      <c r="GOK355" s="35"/>
      <c r="GOL355" s="35"/>
      <c r="GOM355" s="35"/>
      <c r="GON355" s="35"/>
      <c r="GOO355" s="35"/>
      <c r="GOP355" s="35"/>
      <c r="GOQ355" s="35"/>
      <c r="GOR355" s="35"/>
      <c r="GOS355" s="35"/>
      <c r="GOT355" s="35"/>
      <c r="GOU355" s="35"/>
      <c r="GOV355" s="35"/>
      <c r="GOW355" s="35"/>
      <c r="GOX355" s="35"/>
      <c r="GOY355" s="35"/>
      <c r="GOZ355" s="35"/>
      <c r="GPA355" s="35"/>
      <c r="GPB355" s="35"/>
      <c r="GPC355" s="35"/>
      <c r="GPD355" s="35"/>
      <c r="GPE355" s="35"/>
      <c r="GPF355" s="35"/>
      <c r="GPG355" s="35"/>
      <c r="GPH355" s="35"/>
      <c r="GPI355" s="35"/>
      <c r="GPJ355" s="35"/>
      <c r="GPK355" s="35"/>
      <c r="GPL355" s="35"/>
      <c r="GPM355" s="35"/>
      <c r="GPN355" s="35"/>
      <c r="GPO355" s="35"/>
      <c r="GPP355" s="35"/>
      <c r="GPQ355" s="35"/>
      <c r="GPR355" s="35"/>
      <c r="GPS355" s="35"/>
      <c r="GPT355" s="35"/>
      <c r="GPU355" s="35"/>
      <c r="GPV355" s="35"/>
      <c r="GPW355" s="35"/>
      <c r="GPX355" s="35"/>
      <c r="GPY355" s="35"/>
      <c r="GPZ355" s="35"/>
      <c r="GQA355" s="35"/>
      <c r="GQB355" s="35"/>
      <c r="GQC355" s="35"/>
      <c r="GQD355" s="35"/>
      <c r="GQE355" s="35"/>
      <c r="GQF355" s="35"/>
      <c r="GQG355" s="35"/>
      <c r="GQH355" s="35"/>
      <c r="GQI355" s="35"/>
      <c r="GQJ355" s="35"/>
      <c r="GQK355" s="35"/>
      <c r="GQL355" s="35"/>
      <c r="GQM355" s="35"/>
      <c r="GQN355" s="35"/>
      <c r="GQO355" s="35"/>
      <c r="GQP355" s="35"/>
      <c r="GQQ355" s="35"/>
      <c r="GQR355" s="35"/>
      <c r="GQS355" s="35"/>
      <c r="GQT355" s="35"/>
      <c r="GQU355" s="35"/>
      <c r="GQV355" s="35"/>
      <c r="GQW355" s="35"/>
      <c r="GQX355" s="35"/>
      <c r="GQY355" s="35"/>
      <c r="GQZ355" s="35"/>
      <c r="GRA355" s="35"/>
      <c r="GRB355" s="35"/>
      <c r="GRC355" s="35"/>
      <c r="GRD355" s="35"/>
      <c r="GRE355" s="35"/>
      <c r="GRF355" s="35"/>
      <c r="GRG355" s="35"/>
      <c r="GRH355" s="35"/>
      <c r="GRI355" s="35"/>
      <c r="GRJ355" s="35"/>
      <c r="GRK355" s="35"/>
      <c r="GRL355" s="35"/>
      <c r="GRM355" s="35"/>
      <c r="GRN355" s="35"/>
      <c r="GRO355" s="35"/>
      <c r="GRP355" s="35"/>
      <c r="GRQ355" s="35"/>
      <c r="GRR355" s="35"/>
      <c r="GRS355" s="35"/>
      <c r="GRT355" s="35"/>
      <c r="GRU355" s="35"/>
      <c r="GRV355" s="35"/>
      <c r="GRW355" s="35"/>
      <c r="GRX355" s="35"/>
      <c r="GRY355" s="35"/>
      <c r="GRZ355" s="35"/>
      <c r="GSA355" s="35"/>
      <c r="GSB355" s="35"/>
      <c r="GSC355" s="35"/>
      <c r="GSD355" s="35"/>
      <c r="GSE355" s="35"/>
      <c r="GSF355" s="35"/>
      <c r="GSG355" s="35"/>
      <c r="GSH355" s="35"/>
      <c r="GSI355" s="35"/>
      <c r="GSJ355" s="35"/>
      <c r="GSK355" s="35"/>
      <c r="GSL355" s="35"/>
      <c r="GSM355" s="35"/>
      <c r="GSN355" s="35"/>
      <c r="GSO355" s="35"/>
      <c r="GSP355" s="35"/>
      <c r="GSQ355" s="35"/>
      <c r="GSR355" s="35"/>
      <c r="GSS355" s="35"/>
      <c r="GST355" s="35"/>
      <c r="GSU355" s="35"/>
      <c r="GSV355" s="35"/>
      <c r="GSW355" s="35"/>
      <c r="GSX355" s="35"/>
      <c r="GSY355" s="35"/>
      <c r="GSZ355" s="35"/>
      <c r="GTA355" s="35"/>
      <c r="GTB355" s="35"/>
      <c r="GTC355" s="35"/>
      <c r="GTD355" s="35"/>
      <c r="GTE355" s="35"/>
      <c r="GTF355" s="35"/>
      <c r="GTG355" s="35"/>
      <c r="GTH355" s="35"/>
      <c r="GTI355" s="35"/>
      <c r="GTJ355" s="35"/>
      <c r="GTK355" s="35"/>
      <c r="GTL355" s="35"/>
      <c r="GTM355" s="35"/>
      <c r="GTN355" s="35"/>
      <c r="GTO355" s="35"/>
      <c r="GTP355" s="35"/>
      <c r="GTQ355" s="35"/>
      <c r="GTR355" s="35"/>
      <c r="GTS355" s="35"/>
      <c r="GTT355" s="35"/>
      <c r="GTU355" s="35"/>
      <c r="GTV355" s="35"/>
      <c r="GTW355" s="35"/>
      <c r="GTX355" s="35"/>
      <c r="GTY355" s="35"/>
      <c r="GTZ355" s="35"/>
      <c r="GUA355" s="35"/>
      <c r="GUB355" s="35"/>
      <c r="GUC355" s="35"/>
      <c r="GUD355" s="35"/>
      <c r="GUE355" s="35"/>
      <c r="GUF355" s="35"/>
      <c r="GUG355" s="35"/>
      <c r="GUH355" s="35"/>
      <c r="GUI355" s="35"/>
      <c r="GUJ355" s="35"/>
      <c r="GUK355" s="35"/>
      <c r="GUL355" s="35"/>
      <c r="GUM355" s="35"/>
      <c r="GUN355" s="35"/>
      <c r="GUO355" s="35"/>
      <c r="GUP355" s="35"/>
      <c r="GUQ355" s="35"/>
      <c r="GUR355" s="35"/>
      <c r="GUS355" s="35"/>
      <c r="GUT355" s="35"/>
      <c r="GUU355" s="35"/>
      <c r="GUV355" s="35"/>
      <c r="GUW355" s="35"/>
      <c r="GUX355" s="35"/>
      <c r="GUY355" s="35"/>
      <c r="GUZ355" s="35"/>
      <c r="GVA355" s="35"/>
      <c r="GVB355" s="35"/>
      <c r="GVC355" s="35"/>
      <c r="GVD355" s="35"/>
      <c r="GVE355" s="35"/>
      <c r="GVF355" s="35"/>
      <c r="GVG355" s="35"/>
      <c r="GVH355" s="35"/>
      <c r="GVI355" s="35"/>
      <c r="GVJ355" s="35"/>
      <c r="GVK355" s="35"/>
      <c r="GVL355" s="35"/>
      <c r="GVM355" s="35"/>
      <c r="GVN355" s="35"/>
      <c r="GVO355" s="35"/>
      <c r="GVP355" s="35"/>
      <c r="GVQ355" s="35"/>
      <c r="GVR355" s="35"/>
      <c r="GVS355" s="35"/>
      <c r="GVT355" s="35"/>
      <c r="GVU355" s="35"/>
      <c r="GVV355" s="35"/>
      <c r="GVW355" s="35"/>
      <c r="GVX355" s="35"/>
      <c r="GVY355" s="35"/>
      <c r="GVZ355" s="35"/>
      <c r="GWA355" s="35"/>
      <c r="GWB355" s="35"/>
      <c r="GWC355" s="35"/>
      <c r="GWD355" s="35"/>
      <c r="GWE355" s="35"/>
      <c r="GWF355" s="35"/>
      <c r="GWG355" s="35"/>
      <c r="GWH355" s="35"/>
      <c r="GWI355" s="35"/>
      <c r="GWJ355" s="35"/>
      <c r="GWK355" s="35"/>
      <c r="GWL355" s="35"/>
      <c r="GWM355" s="35"/>
      <c r="GWN355" s="35"/>
      <c r="GWO355" s="35"/>
      <c r="GWP355" s="35"/>
      <c r="GWQ355" s="35"/>
      <c r="GWR355" s="35"/>
      <c r="GWS355" s="35"/>
      <c r="GWT355" s="35"/>
      <c r="GWU355" s="35"/>
      <c r="GWV355" s="35"/>
      <c r="GWW355" s="35"/>
      <c r="GWX355" s="35"/>
      <c r="GWY355" s="35"/>
      <c r="GWZ355" s="35"/>
      <c r="GXA355" s="35"/>
      <c r="GXB355" s="35"/>
      <c r="GXC355" s="35"/>
      <c r="GXD355" s="35"/>
      <c r="GXE355" s="35"/>
      <c r="GXF355" s="35"/>
      <c r="GXG355" s="35"/>
      <c r="GXH355" s="35"/>
      <c r="GXI355" s="35"/>
      <c r="GXJ355" s="35"/>
      <c r="GXK355" s="35"/>
      <c r="GXL355" s="35"/>
      <c r="GXM355" s="35"/>
      <c r="GXN355" s="35"/>
      <c r="GXO355" s="35"/>
      <c r="GXP355" s="35"/>
      <c r="GXQ355" s="35"/>
      <c r="GXR355" s="35"/>
      <c r="GXS355" s="35"/>
      <c r="GXT355" s="35"/>
      <c r="GXU355" s="35"/>
      <c r="GXV355" s="35"/>
      <c r="GXW355" s="35"/>
      <c r="GXX355" s="35"/>
      <c r="GXY355" s="35"/>
      <c r="GXZ355" s="35"/>
      <c r="GYA355" s="35"/>
      <c r="GYB355" s="35"/>
      <c r="GYC355" s="35"/>
      <c r="GYD355" s="35"/>
      <c r="GYE355" s="35"/>
      <c r="GYF355" s="35"/>
      <c r="GYG355" s="35"/>
      <c r="GYH355" s="35"/>
      <c r="GYI355" s="35"/>
      <c r="GYJ355" s="35"/>
      <c r="GYK355" s="35"/>
      <c r="GYL355" s="35"/>
      <c r="GYM355" s="35"/>
      <c r="GYN355" s="35"/>
      <c r="GYO355" s="35"/>
      <c r="GYP355" s="35"/>
      <c r="GYQ355" s="35"/>
      <c r="GYR355" s="35"/>
      <c r="GYS355" s="35"/>
      <c r="GYT355" s="35"/>
      <c r="GYU355" s="35"/>
      <c r="GYV355" s="35"/>
      <c r="GYW355" s="35"/>
      <c r="GYX355" s="35"/>
      <c r="GYY355" s="35"/>
      <c r="GYZ355" s="35"/>
      <c r="GZA355" s="35"/>
      <c r="GZB355" s="35"/>
      <c r="GZC355" s="35"/>
      <c r="GZD355" s="35"/>
      <c r="GZE355" s="35"/>
      <c r="GZF355" s="35"/>
      <c r="GZG355" s="35"/>
      <c r="GZH355" s="35"/>
      <c r="GZI355" s="35"/>
      <c r="GZJ355" s="35"/>
      <c r="GZK355" s="35"/>
      <c r="GZL355" s="35"/>
      <c r="GZM355" s="35"/>
      <c r="GZN355" s="35"/>
      <c r="GZO355" s="35"/>
      <c r="GZP355" s="35"/>
      <c r="GZQ355" s="35"/>
      <c r="GZR355" s="35"/>
      <c r="GZS355" s="35"/>
      <c r="GZT355" s="35"/>
      <c r="GZU355" s="35"/>
      <c r="GZV355" s="35"/>
      <c r="GZW355" s="35"/>
      <c r="GZX355" s="35"/>
      <c r="GZY355" s="35"/>
      <c r="GZZ355" s="35"/>
      <c r="HAA355" s="35"/>
      <c r="HAB355" s="35"/>
      <c r="HAC355" s="35"/>
      <c r="HAD355" s="35"/>
      <c r="HAE355" s="35"/>
      <c r="HAF355" s="35"/>
      <c r="HAG355" s="35"/>
      <c r="HAH355" s="35"/>
      <c r="HAI355" s="35"/>
      <c r="HAJ355" s="35"/>
      <c r="HAK355" s="35"/>
      <c r="HAL355" s="35"/>
      <c r="HAM355" s="35"/>
      <c r="HAN355" s="35"/>
      <c r="HAO355" s="35"/>
      <c r="HAP355" s="35"/>
      <c r="HAQ355" s="35"/>
      <c r="HAR355" s="35"/>
      <c r="HAS355" s="35"/>
      <c r="HAT355" s="35"/>
      <c r="HAU355" s="35"/>
      <c r="HAV355" s="35"/>
      <c r="HAW355" s="35"/>
      <c r="HAX355" s="35"/>
      <c r="HAY355" s="35"/>
      <c r="HAZ355" s="35"/>
      <c r="HBA355" s="35"/>
      <c r="HBB355" s="35"/>
      <c r="HBC355" s="35"/>
      <c r="HBD355" s="35"/>
      <c r="HBE355" s="35"/>
      <c r="HBF355" s="35"/>
      <c r="HBG355" s="35"/>
      <c r="HBH355" s="35"/>
      <c r="HBI355" s="35"/>
      <c r="HBJ355" s="35"/>
      <c r="HBK355" s="35"/>
      <c r="HBL355" s="35"/>
      <c r="HBM355" s="35"/>
      <c r="HBN355" s="35"/>
      <c r="HBO355" s="35"/>
      <c r="HBP355" s="35"/>
      <c r="HBQ355" s="35"/>
      <c r="HBR355" s="35"/>
      <c r="HBS355" s="35"/>
      <c r="HBT355" s="35"/>
      <c r="HBU355" s="35"/>
      <c r="HBV355" s="35"/>
      <c r="HBW355" s="35"/>
      <c r="HBX355" s="35"/>
      <c r="HBY355" s="35"/>
      <c r="HBZ355" s="35"/>
      <c r="HCA355" s="35"/>
      <c r="HCB355" s="35"/>
      <c r="HCC355" s="35"/>
      <c r="HCD355" s="35"/>
      <c r="HCE355" s="35"/>
      <c r="HCF355" s="35"/>
      <c r="HCG355" s="35"/>
      <c r="HCH355" s="35"/>
      <c r="HCI355" s="35"/>
      <c r="HCJ355" s="35"/>
      <c r="HCK355" s="35"/>
      <c r="HCL355" s="35"/>
      <c r="HCM355" s="35"/>
      <c r="HCN355" s="35"/>
      <c r="HCO355" s="35"/>
      <c r="HCP355" s="35"/>
      <c r="HCQ355" s="35"/>
      <c r="HCR355" s="35"/>
      <c r="HCS355" s="35"/>
      <c r="HCT355" s="35"/>
      <c r="HCU355" s="35"/>
      <c r="HCV355" s="35"/>
      <c r="HCW355" s="35"/>
      <c r="HCX355" s="35"/>
      <c r="HCY355" s="35"/>
      <c r="HCZ355" s="35"/>
      <c r="HDA355" s="35"/>
      <c r="HDB355" s="35"/>
      <c r="HDC355" s="35"/>
      <c r="HDD355" s="35"/>
      <c r="HDE355" s="35"/>
      <c r="HDF355" s="35"/>
      <c r="HDG355" s="35"/>
      <c r="HDH355" s="35"/>
      <c r="HDI355" s="35"/>
      <c r="HDJ355" s="35"/>
      <c r="HDK355" s="35"/>
      <c r="HDL355" s="35"/>
      <c r="HDM355" s="35"/>
      <c r="HDN355" s="35"/>
      <c r="HDO355" s="35"/>
      <c r="HDP355" s="35"/>
      <c r="HDQ355" s="35"/>
      <c r="HDR355" s="35"/>
      <c r="HDS355" s="35"/>
      <c r="HDT355" s="35"/>
      <c r="HDU355" s="35"/>
      <c r="HDV355" s="35"/>
      <c r="HDW355" s="35"/>
      <c r="HDX355" s="35"/>
      <c r="HDY355" s="35"/>
      <c r="HDZ355" s="35"/>
      <c r="HEA355" s="35"/>
      <c r="HEB355" s="35"/>
      <c r="HEC355" s="35"/>
      <c r="HED355" s="35"/>
      <c r="HEE355" s="35"/>
      <c r="HEF355" s="35"/>
      <c r="HEG355" s="35"/>
      <c r="HEH355" s="35"/>
      <c r="HEI355" s="35"/>
      <c r="HEJ355" s="35"/>
      <c r="HEK355" s="35"/>
      <c r="HEL355" s="35"/>
      <c r="HEM355" s="35"/>
      <c r="HEN355" s="35"/>
      <c r="HEO355" s="35"/>
      <c r="HEP355" s="35"/>
      <c r="HEQ355" s="35"/>
      <c r="HER355" s="35"/>
      <c r="HES355" s="35"/>
      <c r="HET355" s="35"/>
      <c r="HEU355" s="35"/>
      <c r="HEV355" s="35"/>
      <c r="HEW355" s="35"/>
      <c r="HEX355" s="35"/>
      <c r="HEY355" s="35"/>
      <c r="HEZ355" s="35"/>
      <c r="HFA355" s="35"/>
      <c r="HFB355" s="35"/>
      <c r="HFC355" s="35"/>
      <c r="HFD355" s="35"/>
      <c r="HFE355" s="35"/>
      <c r="HFF355" s="35"/>
      <c r="HFG355" s="35"/>
      <c r="HFH355" s="35"/>
      <c r="HFI355" s="35"/>
      <c r="HFJ355" s="35"/>
      <c r="HFK355" s="35"/>
      <c r="HFL355" s="35"/>
      <c r="HFM355" s="35"/>
      <c r="HFN355" s="35"/>
      <c r="HFO355" s="35"/>
      <c r="HFP355" s="35"/>
      <c r="HFQ355" s="35"/>
      <c r="HFR355" s="35"/>
      <c r="HFS355" s="35"/>
      <c r="HFT355" s="35"/>
      <c r="HFU355" s="35"/>
      <c r="HFV355" s="35"/>
      <c r="HFW355" s="35"/>
      <c r="HFX355" s="35"/>
      <c r="HFY355" s="35"/>
      <c r="HFZ355" s="35"/>
      <c r="HGA355" s="35"/>
      <c r="HGB355" s="35"/>
      <c r="HGC355" s="35"/>
      <c r="HGD355" s="35"/>
      <c r="HGE355" s="35"/>
      <c r="HGF355" s="35"/>
      <c r="HGG355" s="35"/>
      <c r="HGH355" s="35"/>
      <c r="HGI355" s="35"/>
      <c r="HGJ355" s="35"/>
      <c r="HGK355" s="35"/>
      <c r="HGL355" s="35"/>
      <c r="HGM355" s="35"/>
      <c r="HGN355" s="35"/>
      <c r="HGO355" s="35"/>
      <c r="HGP355" s="35"/>
      <c r="HGQ355" s="35"/>
      <c r="HGR355" s="35"/>
      <c r="HGS355" s="35"/>
      <c r="HGT355" s="35"/>
      <c r="HGU355" s="35"/>
      <c r="HGV355" s="35"/>
      <c r="HGW355" s="35"/>
      <c r="HGX355" s="35"/>
      <c r="HGY355" s="35"/>
      <c r="HGZ355" s="35"/>
      <c r="HHA355" s="35"/>
      <c r="HHB355" s="35"/>
      <c r="HHC355" s="35"/>
      <c r="HHD355" s="35"/>
      <c r="HHE355" s="35"/>
      <c r="HHF355" s="35"/>
      <c r="HHG355" s="35"/>
      <c r="HHH355" s="35"/>
      <c r="HHI355" s="35"/>
      <c r="HHJ355" s="35"/>
      <c r="HHK355" s="35"/>
      <c r="HHL355" s="35"/>
      <c r="HHM355" s="35"/>
      <c r="HHN355" s="35"/>
      <c r="HHO355" s="35"/>
      <c r="HHP355" s="35"/>
      <c r="HHQ355" s="35"/>
      <c r="HHR355" s="35"/>
      <c r="HHS355" s="35"/>
      <c r="HHT355" s="35"/>
      <c r="HHU355" s="35"/>
      <c r="HHV355" s="35"/>
      <c r="HHW355" s="35"/>
      <c r="HHX355" s="35"/>
      <c r="HHY355" s="35"/>
      <c r="HHZ355" s="35"/>
      <c r="HIA355" s="35"/>
      <c r="HIB355" s="35"/>
      <c r="HIC355" s="35"/>
      <c r="HID355" s="35"/>
      <c r="HIE355" s="35"/>
      <c r="HIF355" s="35"/>
      <c r="HIG355" s="35"/>
      <c r="HIH355" s="35"/>
      <c r="HII355" s="35"/>
      <c r="HIJ355" s="35"/>
      <c r="HIK355" s="35"/>
      <c r="HIL355" s="35"/>
      <c r="HIM355" s="35"/>
      <c r="HIN355" s="35"/>
      <c r="HIO355" s="35"/>
      <c r="HIP355" s="35"/>
      <c r="HIQ355" s="35"/>
      <c r="HIR355" s="35"/>
      <c r="HIS355" s="35"/>
      <c r="HIT355" s="35"/>
      <c r="HIU355" s="35"/>
      <c r="HIV355" s="35"/>
      <c r="HIW355" s="35"/>
      <c r="HIX355" s="35"/>
      <c r="HIY355" s="35"/>
      <c r="HIZ355" s="35"/>
      <c r="HJA355" s="35"/>
      <c r="HJB355" s="35"/>
      <c r="HJC355" s="35"/>
      <c r="HJD355" s="35"/>
      <c r="HJE355" s="35"/>
      <c r="HJF355" s="35"/>
      <c r="HJG355" s="35"/>
      <c r="HJH355" s="35"/>
      <c r="HJI355" s="35"/>
      <c r="HJJ355" s="35"/>
      <c r="HJK355" s="35"/>
      <c r="HJL355" s="35"/>
      <c r="HJM355" s="35"/>
      <c r="HJN355" s="35"/>
      <c r="HJO355" s="35"/>
      <c r="HJP355" s="35"/>
      <c r="HJQ355" s="35"/>
      <c r="HJR355" s="35"/>
      <c r="HJS355" s="35"/>
      <c r="HJT355" s="35"/>
      <c r="HJU355" s="35"/>
      <c r="HJV355" s="35"/>
      <c r="HJW355" s="35"/>
      <c r="HJX355" s="35"/>
      <c r="HJY355" s="35"/>
      <c r="HJZ355" s="35"/>
      <c r="HKA355" s="35"/>
      <c r="HKB355" s="35"/>
      <c r="HKC355" s="35"/>
      <c r="HKD355" s="35"/>
      <c r="HKE355" s="35"/>
      <c r="HKF355" s="35"/>
      <c r="HKG355" s="35"/>
      <c r="HKH355" s="35"/>
      <c r="HKI355" s="35"/>
      <c r="HKJ355" s="35"/>
      <c r="HKK355" s="35"/>
      <c r="HKL355" s="35"/>
      <c r="HKM355" s="35"/>
      <c r="HKN355" s="35"/>
      <c r="HKO355" s="35"/>
      <c r="HKP355" s="35"/>
      <c r="HKQ355" s="35"/>
      <c r="HKR355" s="35"/>
      <c r="HKS355" s="35"/>
      <c r="HKT355" s="35"/>
      <c r="HKU355" s="35"/>
      <c r="HKV355" s="35"/>
      <c r="HKW355" s="35"/>
      <c r="HKX355" s="35"/>
      <c r="HKY355" s="35"/>
      <c r="HKZ355" s="35"/>
      <c r="HLA355" s="35"/>
      <c r="HLB355" s="35"/>
      <c r="HLC355" s="35"/>
      <c r="HLD355" s="35"/>
      <c r="HLE355" s="35"/>
      <c r="HLF355" s="35"/>
      <c r="HLG355" s="35"/>
      <c r="HLH355" s="35"/>
      <c r="HLI355" s="35"/>
      <c r="HLJ355" s="35"/>
      <c r="HLK355" s="35"/>
      <c r="HLL355" s="35"/>
      <c r="HLM355" s="35"/>
      <c r="HLN355" s="35"/>
      <c r="HLO355" s="35"/>
      <c r="HLP355" s="35"/>
      <c r="HLQ355" s="35"/>
      <c r="HLR355" s="35"/>
      <c r="HLS355" s="35"/>
      <c r="HLT355" s="35"/>
      <c r="HLU355" s="35"/>
      <c r="HLV355" s="35"/>
      <c r="HLW355" s="35"/>
      <c r="HLX355" s="35"/>
      <c r="HLY355" s="35"/>
      <c r="HLZ355" s="35"/>
      <c r="HMA355" s="35"/>
      <c r="HMB355" s="35"/>
      <c r="HMC355" s="35"/>
      <c r="HMD355" s="35"/>
      <c r="HME355" s="35"/>
      <c r="HMF355" s="35"/>
      <c r="HMG355" s="35"/>
      <c r="HMH355" s="35"/>
      <c r="HMI355" s="35"/>
      <c r="HMJ355" s="35"/>
      <c r="HMK355" s="35"/>
      <c r="HML355" s="35"/>
      <c r="HMM355" s="35"/>
      <c r="HMN355" s="35"/>
      <c r="HMO355" s="35"/>
      <c r="HMP355" s="35"/>
      <c r="HMQ355" s="35"/>
      <c r="HMR355" s="35"/>
      <c r="HMS355" s="35"/>
      <c r="HMT355" s="35"/>
      <c r="HMU355" s="35"/>
      <c r="HMV355" s="35"/>
      <c r="HMW355" s="35"/>
      <c r="HMX355" s="35"/>
      <c r="HMY355" s="35"/>
      <c r="HMZ355" s="35"/>
      <c r="HNA355" s="35"/>
      <c r="HNB355" s="35"/>
      <c r="HNC355" s="35"/>
      <c r="HND355" s="35"/>
      <c r="HNE355" s="35"/>
      <c r="HNF355" s="35"/>
      <c r="HNG355" s="35"/>
      <c r="HNH355" s="35"/>
      <c r="HNI355" s="35"/>
      <c r="HNJ355" s="35"/>
      <c r="HNK355" s="35"/>
      <c r="HNL355" s="35"/>
      <c r="HNM355" s="35"/>
      <c r="HNN355" s="35"/>
      <c r="HNO355" s="35"/>
      <c r="HNP355" s="35"/>
      <c r="HNQ355" s="35"/>
      <c r="HNR355" s="35"/>
      <c r="HNS355" s="35"/>
      <c r="HNT355" s="35"/>
      <c r="HNU355" s="35"/>
      <c r="HNV355" s="35"/>
      <c r="HNW355" s="35"/>
      <c r="HNX355" s="35"/>
      <c r="HNY355" s="35"/>
      <c r="HNZ355" s="35"/>
      <c r="HOA355" s="35"/>
      <c r="HOB355" s="35"/>
      <c r="HOC355" s="35"/>
      <c r="HOD355" s="35"/>
      <c r="HOE355" s="35"/>
      <c r="HOF355" s="35"/>
      <c r="HOG355" s="35"/>
      <c r="HOH355" s="35"/>
      <c r="HOI355" s="35"/>
      <c r="HOJ355" s="35"/>
      <c r="HOK355" s="35"/>
      <c r="HOL355" s="35"/>
      <c r="HOM355" s="35"/>
      <c r="HON355" s="35"/>
      <c r="HOO355" s="35"/>
      <c r="HOP355" s="35"/>
      <c r="HOQ355" s="35"/>
      <c r="HOR355" s="35"/>
      <c r="HOS355" s="35"/>
      <c r="HOT355" s="35"/>
      <c r="HOU355" s="35"/>
      <c r="HOV355" s="35"/>
      <c r="HOW355" s="35"/>
      <c r="HOX355" s="35"/>
      <c r="HOY355" s="35"/>
      <c r="HOZ355" s="35"/>
      <c r="HPA355" s="35"/>
      <c r="HPB355" s="35"/>
      <c r="HPC355" s="35"/>
      <c r="HPD355" s="35"/>
      <c r="HPE355" s="35"/>
      <c r="HPF355" s="35"/>
      <c r="HPG355" s="35"/>
      <c r="HPH355" s="35"/>
      <c r="HPI355" s="35"/>
      <c r="HPJ355" s="35"/>
      <c r="HPK355" s="35"/>
      <c r="HPL355" s="35"/>
      <c r="HPM355" s="35"/>
      <c r="HPN355" s="35"/>
      <c r="HPO355" s="35"/>
      <c r="HPP355" s="35"/>
      <c r="HPQ355" s="35"/>
      <c r="HPR355" s="35"/>
      <c r="HPS355" s="35"/>
      <c r="HPT355" s="35"/>
      <c r="HPU355" s="35"/>
      <c r="HPV355" s="35"/>
      <c r="HPW355" s="35"/>
      <c r="HPX355" s="35"/>
      <c r="HPY355" s="35"/>
      <c r="HPZ355" s="35"/>
      <c r="HQA355" s="35"/>
      <c r="HQB355" s="35"/>
      <c r="HQC355" s="35"/>
      <c r="HQD355" s="35"/>
      <c r="HQE355" s="35"/>
      <c r="HQF355" s="35"/>
      <c r="HQG355" s="35"/>
      <c r="HQH355" s="35"/>
      <c r="HQI355" s="35"/>
      <c r="HQJ355" s="35"/>
      <c r="HQK355" s="35"/>
      <c r="HQL355" s="35"/>
      <c r="HQM355" s="35"/>
      <c r="HQN355" s="35"/>
      <c r="HQO355" s="35"/>
      <c r="HQP355" s="35"/>
      <c r="HQQ355" s="35"/>
      <c r="HQR355" s="35"/>
      <c r="HQS355" s="35"/>
      <c r="HQT355" s="35"/>
      <c r="HQU355" s="35"/>
      <c r="HQV355" s="35"/>
      <c r="HQW355" s="35"/>
      <c r="HQX355" s="35"/>
      <c r="HQY355" s="35"/>
      <c r="HQZ355" s="35"/>
      <c r="HRA355" s="35"/>
      <c r="HRB355" s="35"/>
      <c r="HRC355" s="35"/>
      <c r="HRD355" s="35"/>
      <c r="HRE355" s="35"/>
      <c r="HRF355" s="35"/>
      <c r="HRG355" s="35"/>
      <c r="HRH355" s="35"/>
      <c r="HRI355" s="35"/>
      <c r="HRJ355" s="35"/>
      <c r="HRK355" s="35"/>
      <c r="HRL355" s="35"/>
      <c r="HRM355" s="35"/>
      <c r="HRN355" s="35"/>
      <c r="HRO355" s="35"/>
      <c r="HRP355" s="35"/>
      <c r="HRQ355" s="35"/>
      <c r="HRR355" s="35"/>
      <c r="HRS355" s="35"/>
      <c r="HRT355" s="35"/>
      <c r="HRU355" s="35"/>
      <c r="HRV355" s="35"/>
      <c r="HRW355" s="35"/>
      <c r="HRX355" s="35"/>
      <c r="HRY355" s="35"/>
      <c r="HRZ355" s="35"/>
      <c r="HSA355" s="35"/>
      <c r="HSB355" s="35"/>
      <c r="HSC355" s="35"/>
      <c r="HSD355" s="35"/>
      <c r="HSE355" s="35"/>
      <c r="HSF355" s="35"/>
      <c r="HSG355" s="35"/>
      <c r="HSH355" s="35"/>
      <c r="HSI355" s="35"/>
      <c r="HSJ355" s="35"/>
      <c r="HSK355" s="35"/>
      <c r="HSL355" s="35"/>
      <c r="HSM355" s="35"/>
      <c r="HSN355" s="35"/>
      <c r="HSO355" s="35"/>
      <c r="HSP355" s="35"/>
      <c r="HSQ355" s="35"/>
      <c r="HSR355" s="35"/>
      <c r="HSS355" s="35"/>
      <c r="HST355" s="35"/>
      <c r="HSU355" s="35"/>
      <c r="HSV355" s="35"/>
      <c r="HSW355" s="35"/>
      <c r="HSX355" s="35"/>
      <c r="HSY355" s="35"/>
      <c r="HSZ355" s="35"/>
      <c r="HTA355" s="35"/>
      <c r="HTB355" s="35"/>
      <c r="HTC355" s="35"/>
      <c r="HTD355" s="35"/>
      <c r="HTE355" s="35"/>
      <c r="HTF355" s="35"/>
      <c r="HTG355" s="35"/>
      <c r="HTH355" s="35"/>
      <c r="HTI355" s="35"/>
      <c r="HTJ355" s="35"/>
      <c r="HTK355" s="35"/>
      <c r="HTL355" s="35"/>
      <c r="HTM355" s="35"/>
      <c r="HTN355" s="35"/>
      <c r="HTO355" s="35"/>
      <c r="HTP355" s="35"/>
      <c r="HTQ355" s="35"/>
      <c r="HTR355" s="35"/>
      <c r="HTS355" s="35"/>
      <c r="HTT355" s="35"/>
      <c r="HTU355" s="35"/>
      <c r="HTV355" s="35"/>
      <c r="HTW355" s="35"/>
      <c r="HTX355" s="35"/>
      <c r="HTY355" s="35"/>
      <c r="HTZ355" s="35"/>
      <c r="HUA355" s="35"/>
      <c r="HUB355" s="35"/>
      <c r="HUC355" s="35"/>
      <c r="HUD355" s="35"/>
      <c r="HUE355" s="35"/>
      <c r="HUF355" s="35"/>
      <c r="HUG355" s="35"/>
      <c r="HUH355" s="35"/>
      <c r="HUI355" s="35"/>
      <c r="HUJ355" s="35"/>
      <c r="HUK355" s="35"/>
      <c r="HUL355" s="35"/>
      <c r="HUM355" s="35"/>
      <c r="HUN355" s="35"/>
      <c r="HUO355" s="35"/>
      <c r="HUP355" s="35"/>
      <c r="HUQ355" s="35"/>
      <c r="HUR355" s="35"/>
      <c r="HUS355" s="35"/>
      <c r="HUT355" s="35"/>
      <c r="HUU355" s="35"/>
      <c r="HUV355" s="35"/>
      <c r="HUW355" s="35"/>
      <c r="HUX355" s="35"/>
      <c r="HUY355" s="35"/>
      <c r="HUZ355" s="35"/>
      <c r="HVA355" s="35"/>
      <c r="HVB355" s="35"/>
      <c r="HVC355" s="35"/>
      <c r="HVD355" s="35"/>
      <c r="HVE355" s="35"/>
      <c r="HVF355" s="35"/>
      <c r="HVG355" s="35"/>
      <c r="HVH355" s="35"/>
      <c r="HVI355" s="35"/>
      <c r="HVJ355" s="35"/>
      <c r="HVK355" s="35"/>
      <c r="HVL355" s="35"/>
      <c r="HVM355" s="35"/>
      <c r="HVN355" s="35"/>
      <c r="HVO355" s="35"/>
      <c r="HVP355" s="35"/>
      <c r="HVQ355" s="35"/>
      <c r="HVR355" s="35"/>
      <c r="HVS355" s="35"/>
      <c r="HVT355" s="35"/>
      <c r="HVU355" s="35"/>
      <c r="HVV355" s="35"/>
      <c r="HVW355" s="35"/>
      <c r="HVX355" s="35"/>
      <c r="HVY355" s="35"/>
      <c r="HVZ355" s="35"/>
      <c r="HWA355" s="35"/>
      <c r="HWB355" s="35"/>
      <c r="HWC355" s="35"/>
      <c r="HWD355" s="35"/>
      <c r="HWE355" s="35"/>
      <c r="HWF355" s="35"/>
      <c r="HWG355" s="35"/>
      <c r="HWH355" s="35"/>
      <c r="HWI355" s="35"/>
      <c r="HWJ355" s="35"/>
      <c r="HWK355" s="35"/>
      <c r="HWL355" s="35"/>
      <c r="HWM355" s="35"/>
      <c r="HWN355" s="35"/>
      <c r="HWO355" s="35"/>
      <c r="HWP355" s="35"/>
      <c r="HWQ355" s="35"/>
      <c r="HWR355" s="35"/>
      <c r="HWS355" s="35"/>
      <c r="HWT355" s="35"/>
      <c r="HWU355" s="35"/>
      <c r="HWV355" s="35"/>
      <c r="HWW355" s="35"/>
      <c r="HWX355" s="35"/>
      <c r="HWY355" s="35"/>
      <c r="HWZ355" s="35"/>
      <c r="HXA355" s="35"/>
      <c r="HXB355" s="35"/>
      <c r="HXC355" s="35"/>
      <c r="HXD355" s="35"/>
      <c r="HXE355" s="35"/>
      <c r="HXF355" s="35"/>
      <c r="HXG355" s="35"/>
      <c r="HXH355" s="35"/>
      <c r="HXI355" s="35"/>
      <c r="HXJ355" s="35"/>
      <c r="HXK355" s="35"/>
      <c r="HXL355" s="35"/>
      <c r="HXM355" s="35"/>
      <c r="HXN355" s="35"/>
      <c r="HXO355" s="35"/>
      <c r="HXP355" s="35"/>
      <c r="HXQ355" s="35"/>
      <c r="HXR355" s="35"/>
      <c r="HXS355" s="35"/>
      <c r="HXT355" s="35"/>
      <c r="HXU355" s="35"/>
      <c r="HXV355" s="35"/>
      <c r="HXW355" s="35"/>
      <c r="HXX355" s="35"/>
      <c r="HXY355" s="35"/>
      <c r="HXZ355" s="35"/>
      <c r="HYA355" s="35"/>
      <c r="HYB355" s="35"/>
      <c r="HYC355" s="35"/>
      <c r="HYD355" s="35"/>
      <c r="HYE355" s="35"/>
      <c r="HYF355" s="35"/>
      <c r="HYG355" s="35"/>
      <c r="HYH355" s="35"/>
      <c r="HYI355" s="35"/>
      <c r="HYJ355" s="35"/>
      <c r="HYK355" s="35"/>
      <c r="HYL355" s="35"/>
      <c r="HYM355" s="35"/>
      <c r="HYN355" s="35"/>
      <c r="HYO355" s="35"/>
      <c r="HYP355" s="35"/>
      <c r="HYQ355" s="35"/>
      <c r="HYR355" s="35"/>
      <c r="HYS355" s="35"/>
      <c r="HYT355" s="35"/>
      <c r="HYU355" s="35"/>
      <c r="HYV355" s="35"/>
      <c r="HYW355" s="35"/>
      <c r="HYX355" s="35"/>
      <c r="HYY355" s="35"/>
      <c r="HYZ355" s="35"/>
      <c r="HZA355" s="35"/>
      <c r="HZB355" s="35"/>
      <c r="HZC355" s="35"/>
      <c r="HZD355" s="35"/>
      <c r="HZE355" s="35"/>
      <c r="HZF355" s="35"/>
      <c r="HZG355" s="35"/>
      <c r="HZH355" s="35"/>
      <c r="HZI355" s="35"/>
      <c r="HZJ355" s="35"/>
      <c r="HZK355" s="35"/>
      <c r="HZL355" s="35"/>
      <c r="HZM355" s="35"/>
      <c r="HZN355" s="35"/>
      <c r="HZO355" s="35"/>
      <c r="HZP355" s="35"/>
      <c r="HZQ355" s="35"/>
      <c r="HZR355" s="35"/>
      <c r="HZS355" s="35"/>
      <c r="HZT355" s="35"/>
      <c r="HZU355" s="35"/>
      <c r="HZV355" s="35"/>
      <c r="HZW355" s="35"/>
      <c r="HZX355" s="35"/>
      <c r="HZY355" s="35"/>
      <c r="HZZ355" s="35"/>
      <c r="IAA355" s="35"/>
      <c r="IAB355" s="35"/>
      <c r="IAC355" s="35"/>
      <c r="IAD355" s="35"/>
      <c r="IAE355" s="35"/>
      <c r="IAF355" s="35"/>
      <c r="IAG355" s="35"/>
      <c r="IAH355" s="35"/>
      <c r="IAI355" s="35"/>
      <c r="IAJ355" s="35"/>
      <c r="IAK355" s="35"/>
      <c r="IAL355" s="35"/>
      <c r="IAM355" s="35"/>
      <c r="IAN355" s="35"/>
      <c r="IAO355" s="35"/>
      <c r="IAP355" s="35"/>
      <c r="IAQ355" s="35"/>
      <c r="IAR355" s="35"/>
      <c r="IAS355" s="35"/>
      <c r="IAT355" s="35"/>
      <c r="IAU355" s="35"/>
      <c r="IAV355" s="35"/>
      <c r="IAW355" s="35"/>
      <c r="IAX355" s="35"/>
      <c r="IAY355" s="35"/>
      <c r="IAZ355" s="35"/>
      <c r="IBA355" s="35"/>
      <c r="IBB355" s="35"/>
      <c r="IBC355" s="35"/>
      <c r="IBD355" s="35"/>
      <c r="IBE355" s="35"/>
      <c r="IBF355" s="35"/>
      <c r="IBG355" s="35"/>
      <c r="IBH355" s="35"/>
      <c r="IBI355" s="35"/>
      <c r="IBJ355" s="35"/>
      <c r="IBK355" s="35"/>
      <c r="IBL355" s="35"/>
      <c r="IBM355" s="35"/>
      <c r="IBN355" s="35"/>
      <c r="IBO355" s="35"/>
      <c r="IBP355" s="35"/>
      <c r="IBQ355" s="35"/>
      <c r="IBR355" s="35"/>
      <c r="IBS355" s="35"/>
      <c r="IBT355" s="35"/>
      <c r="IBU355" s="35"/>
      <c r="IBV355" s="35"/>
      <c r="IBW355" s="35"/>
      <c r="IBX355" s="35"/>
      <c r="IBY355" s="35"/>
      <c r="IBZ355" s="35"/>
      <c r="ICA355" s="35"/>
      <c r="ICB355" s="35"/>
      <c r="ICC355" s="35"/>
      <c r="ICD355" s="35"/>
      <c r="ICE355" s="35"/>
      <c r="ICF355" s="35"/>
      <c r="ICG355" s="35"/>
      <c r="ICH355" s="35"/>
      <c r="ICI355" s="35"/>
      <c r="ICJ355" s="35"/>
      <c r="ICK355" s="35"/>
      <c r="ICL355" s="35"/>
      <c r="ICM355" s="35"/>
      <c r="ICN355" s="35"/>
      <c r="ICO355" s="35"/>
      <c r="ICP355" s="35"/>
      <c r="ICQ355" s="35"/>
      <c r="ICR355" s="35"/>
      <c r="ICS355" s="35"/>
      <c r="ICT355" s="35"/>
      <c r="ICU355" s="35"/>
      <c r="ICV355" s="35"/>
      <c r="ICW355" s="35"/>
      <c r="ICX355" s="35"/>
      <c r="ICY355" s="35"/>
      <c r="ICZ355" s="35"/>
      <c r="IDA355" s="35"/>
      <c r="IDB355" s="35"/>
      <c r="IDC355" s="35"/>
      <c r="IDD355" s="35"/>
      <c r="IDE355" s="35"/>
      <c r="IDF355" s="35"/>
      <c r="IDG355" s="35"/>
      <c r="IDH355" s="35"/>
      <c r="IDI355" s="35"/>
      <c r="IDJ355" s="35"/>
      <c r="IDK355" s="35"/>
      <c r="IDL355" s="35"/>
      <c r="IDM355" s="35"/>
      <c r="IDN355" s="35"/>
      <c r="IDO355" s="35"/>
      <c r="IDP355" s="35"/>
      <c r="IDQ355" s="35"/>
      <c r="IDR355" s="35"/>
      <c r="IDS355" s="35"/>
      <c r="IDT355" s="35"/>
      <c r="IDU355" s="35"/>
      <c r="IDV355" s="35"/>
      <c r="IDW355" s="35"/>
      <c r="IDX355" s="35"/>
      <c r="IDY355" s="35"/>
      <c r="IDZ355" s="35"/>
      <c r="IEA355" s="35"/>
      <c r="IEB355" s="35"/>
      <c r="IEC355" s="35"/>
      <c r="IED355" s="35"/>
      <c r="IEE355" s="35"/>
      <c r="IEF355" s="35"/>
      <c r="IEG355" s="35"/>
      <c r="IEH355" s="35"/>
      <c r="IEI355" s="35"/>
      <c r="IEJ355" s="35"/>
      <c r="IEK355" s="35"/>
      <c r="IEL355" s="35"/>
      <c r="IEM355" s="35"/>
      <c r="IEN355" s="35"/>
      <c r="IEO355" s="35"/>
      <c r="IEP355" s="35"/>
      <c r="IEQ355" s="35"/>
      <c r="IER355" s="35"/>
      <c r="IES355" s="35"/>
      <c r="IET355" s="35"/>
      <c r="IEU355" s="35"/>
      <c r="IEV355" s="35"/>
      <c r="IEW355" s="35"/>
      <c r="IEX355" s="35"/>
      <c r="IEY355" s="35"/>
      <c r="IEZ355" s="35"/>
      <c r="IFA355" s="35"/>
      <c r="IFB355" s="35"/>
      <c r="IFC355" s="35"/>
      <c r="IFD355" s="35"/>
      <c r="IFE355" s="35"/>
      <c r="IFF355" s="35"/>
      <c r="IFG355" s="35"/>
      <c r="IFH355" s="35"/>
      <c r="IFI355" s="35"/>
      <c r="IFJ355" s="35"/>
      <c r="IFK355" s="35"/>
      <c r="IFL355" s="35"/>
      <c r="IFM355" s="35"/>
      <c r="IFN355" s="35"/>
      <c r="IFO355" s="35"/>
      <c r="IFP355" s="35"/>
      <c r="IFQ355" s="35"/>
      <c r="IFR355" s="35"/>
      <c r="IFS355" s="35"/>
      <c r="IFT355" s="35"/>
      <c r="IFU355" s="35"/>
      <c r="IFV355" s="35"/>
      <c r="IFW355" s="35"/>
      <c r="IFX355" s="35"/>
      <c r="IFY355" s="35"/>
      <c r="IFZ355" s="35"/>
      <c r="IGA355" s="35"/>
      <c r="IGB355" s="35"/>
      <c r="IGC355" s="35"/>
      <c r="IGD355" s="35"/>
      <c r="IGE355" s="35"/>
      <c r="IGF355" s="35"/>
      <c r="IGG355" s="35"/>
      <c r="IGH355" s="35"/>
      <c r="IGI355" s="35"/>
      <c r="IGJ355" s="35"/>
      <c r="IGK355" s="35"/>
      <c r="IGL355" s="35"/>
      <c r="IGM355" s="35"/>
      <c r="IGN355" s="35"/>
      <c r="IGO355" s="35"/>
      <c r="IGP355" s="35"/>
      <c r="IGQ355" s="35"/>
      <c r="IGR355" s="35"/>
      <c r="IGS355" s="35"/>
      <c r="IGT355" s="35"/>
      <c r="IGU355" s="35"/>
      <c r="IGV355" s="35"/>
      <c r="IGW355" s="35"/>
      <c r="IGX355" s="35"/>
      <c r="IGY355" s="35"/>
      <c r="IGZ355" s="35"/>
      <c r="IHA355" s="35"/>
      <c r="IHB355" s="35"/>
      <c r="IHC355" s="35"/>
      <c r="IHD355" s="35"/>
      <c r="IHE355" s="35"/>
      <c r="IHF355" s="35"/>
      <c r="IHG355" s="35"/>
      <c r="IHH355" s="35"/>
      <c r="IHI355" s="35"/>
      <c r="IHJ355" s="35"/>
      <c r="IHK355" s="35"/>
      <c r="IHL355" s="35"/>
      <c r="IHM355" s="35"/>
      <c r="IHN355" s="35"/>
      <c r="IHO355" s="35"/>
      <c r="IHP355" s="35"/>
      <c r="IHQ355" s="35"/>
      <c r="IHR355" s="35"/>
      <c r="IHS355" s="35"/>
      <c r="IHT355" s="35"/>
      <c r="IHU355" s="35"/>
      <c r="IHV355" s="35"/>
      <c r="IHW355" s="35"/>
      <c r="IHX355" s="35"/>
      <c r="IHY355" s="35"/>
      <c r="IHZ355" s="35"/>
      <c r="IIA355" s="35"/>
      <c r="IIB355" s="35"/>
      <c r="IIC355" s="35"/>
      <c r="IID355" s="35"/>
      <c r="IIE355" s="35"/>
      <c r="IIF355" s="35"/>
      <c r="IIG355" s="35"/>
      <c r="IIH355" s="35"/>
      <c r="III355" s="35"/>
      <c r="IIJ355" s="35"/>
      <c r="IIK355" s="35"/>
      <c r="IIL355" s="35"/>
      <c r="IIM355" s="35"/>
      <c r="IIN355" s="35"/>
      <c r="IIO355" s="35"/>
      <c r="IIP355" s="35"/>
      <c r="IIQ355" s="35"/>
      <c r="IIR355" s="35"/>
      <c r="IIS355" s="35"/>
      <c r="IIT355" s="35"/>
      <c r="IIU355" s="35"/>
      <c r="IIV355" s="35"/>
      <c r="IIW355" s="35"/>
      <c r="IIX355" s="35"/>
      <c r="IIY355" s="35"/>
      <c r="IIZ355" s="35"/>
      <c r="IJA355" s="35"/>
      <c r="IJB355" s="35"/>
      <c r="IJC355" s="35"/>
      <c r="IJD355" s="35"/>
      <c r="IJE355" s="35"/>
      <c r="IJF355" s="35"/>
      <c r="IJG355" s="35"/>
      <c r="IJH355" s="35"/>
      <c r="IJI355" s="35"/>
      <c r="IJJ355" s="35"/>
      <c r="IJK355" s="35"/>
      <c r="IJL355" s="35"/>
      <c r="IJM355" s="35"/>
      <c r="IJN355" s="35"/>
      <c r="IJO355" s="35"/>
      <c r="IJP355" s="35"/>
      <c r="IJQ355" s="35"/>
      <c r="IJR355" s="35"/>
      <c r="IJS355" s="35"/>
      <c r="IJT355" s="35"/>
      <c r="IJU355" s="35"/>
      <c r="IJV355" s="35"/>
      <c r="IJW355" s="35"/>
      <c r="IJX355" s="35"/>
      <c r="IJY355" s="35"/>
      <c r="IJZ355" s="35"/>
      <c r="IKA355" s="35"/>
      <c r="IKB355" s="35"/>
      <c r="IKC355" s="35"/>
      <c r="IKD355" s="35"/>
      <c r="IKE355" s="35"/>
      <c r="IKF355" s="35"/>
      <c r="IKG355" s="35"/>
      <c r="IKH355" s="35"/>
      <c r="IKI355" s="35"/>
      <c r="IKJ355" s="35"/>
      <c r="IKK355" s="35"/>
      <c r="IKL355" s="35"/>
      <c r="IKM355" s="35"/>
      <c r="IKN355" s="35"/>
      <c r="IKO355" s="35"/>
      <c r="IKP355" s="35"/>
      <c r="IKQ355" s="35"/>
      <c r="IKR355" s="35"/>
      <c r="IKS355" s="35"/>
      <c r="IKT355" s="35"/>
      <c r="IKU355" s="35"/>
      <c r="IKV355" s="35"/>
      <c r="IKW355" s="35"/>
      <c r="IKX355" s="35"/>
      <c r="IKY355" s="35"/>
      <c r="IKZ355" s="35"/>
      <c r="ILA355" s="35"/>
      <c r="ILB355" s="35"/>
      <c r="ILC355" s="35"/>
      <c r="ILD355" s="35"/>
      <c r="ILE355" s="35"/>
      <c r="ILF355" s="35"/>
      <c r="ILG355" s="35"/>
      <c r="ILH355" s="35"/>
      <c r="ILI355" s="35"/>
      <c r="ILJ355" s="35"/>
      <c r="ILK355" s="35"/>
      <c r="ILL355" s="35"/>
      <c r="ILM355" s="35"/>
      <c r="ILN355" s="35"/>
      <c r="ILO355" s="35"/>
      <c r="ILP355" s="35"/>
      <c r="ILQ355" s="35"/>
      <c r="ILR355" s="35"/>
      <c r="ILS355" s="35"/>
      <c r="ILT355" s="35"/>
      <c r="ILU355" s="35"/>
      <c r="ILV355" s="35"/>
      <c r="ILW355" s="35"/>
      <c r="ILX355" s="35"/>
      <c r="ILY355" s="35"/>
      <c r="ILZ355" s="35"/>
      <c r="IMA355" s="35"/>
      <c r="IMB355" s="35"/>
      <c r="IMC355" s="35"/>
      <c r="IMD355" s="35"/>
      <c r="IME355" s="35"/>
      <c r="IMF355" s="35"/>
      <c r="IMG355" s="35"/>
      <c r="IMH355" s="35"/>
      <c r="IMI355" s="35"/>
      <c r="IMJ355" s="35"/>
      <c r="IMK355" s="35"/>
      <c r="IML355" s="35"/>
      <c r="IMM355" s="35"/>
      <c r="IMN355" s="35"/>
      <c r="IMO355" s="35"/>
      <c r="IMP355" s="35"/>
      <c r="IMQ355" s="35"/>
      <c r="IMR355" s="35"/>
      <c r="IMS355" s="35"/>
      <c r="IMT355" s="35"/>
      <c r="IMU355" s="35"/>
      <c r="IMV355" s="35"/>
      <c r="IMW355" s="35"/>
      <c r="IMX355" s="35"/>
      <c r="IMY355" s="35"/>
      <c r="IMZ355" s="35"/>
      <c r="INA355" s="35"/>
      <c r="INB355" s="35"/>
      <c r="INC355" s="35"/>
      <c r="IND355" s="35"/>
      <c r="INE355" s="35"/>
      <c r="INF355" s="35"/>
      <c r="ING355" s="35"/>
      <c r="INH355" s="35"/>
      <c r="INI355" s="35"/>
      <c r="INJ355" s="35"/>
      <c r="INK355" s="35"/>
      <c r="INL355" s="35"/>
      <c r="INM355" s="35"/>
      <c r="INN355" s="35"/>
      <c r="INO355" s="35"/>
      <c r="INP355" s="35"/>
      <c r="INQ355" s="35"/>
      <c r="INR355" s="35"/>
      <c r="INS355" s="35"/>
      <c r="INT355" s="35"/>
      <c r="INU355" s="35"/>
      <c r="INV355" s="35"/>
      <c r="INW355" s="35"/>
      <c r="INX355" s="35"/>
      <c r="INY355" s="35"/>
      <c r="INZ355" s="35"/>
      <c r="IOA355" s="35"/>
      <c r="IOB355" s="35"/>
      <c r="IOC355" s="35"/>
      <c r="IOD355" s="35"/>
      <c r="IOE355" s="35"/>
      <c r="IOF355" s="35"/>
      <c r="IOG355" s="35"/>
      <c r="IOH355" s="35"/>
      <c r="IOI355" s="35"/>
      <c r="IOJ355" s="35"/>
      <c r="IOK355" s="35"/>
      <c r="IOL355" s="35"/>
      <c r="IOM355" s="35"/>
      <c r="ION355" s="35"/>
      <c r="IOO355" s="35"/>
      <c r="IOP355" s="35"/>
      <c r="IOQ355" s="35"/>
      <c r="IOR355" s="35"/>
      <c r="IOS355" s="35"/>
      <c r="IOT355" s="35"/>
      <c r="IOU355" s="35"/>
      <c r="IOV355" s="35"/>
      <c r="IOW355" s="35"/>
      <c r="IOX355" s="35"/>
      <c r="IOY355" s="35"/>
      <c r="IOZ355" s="35"/>
      <c r="IPA355" s="35"/>
      <c r="IPB355" s="35"/>
      <c r="IPC355" s="35"/>
      <c r="IPD355" s="35"/>
      <c r="IPE355" s="35"/>
      <c r="IPF355" s="35"/>
      <c r="IPG355" s="35"/>
      <c r="IPH355" s="35"/>
      <c r="IPI355" s="35"/>
      <c r="IPJ355" s="35"/>
      <c r="IPK355" s="35"/>
      <c r="IPL355" s="35"/>
      <c r="IPM355" s="35"/>
      <c r="IPN355" s="35"/>
      <c r="IPO355" s="35"/>
      <c r="IPP355" s="35"/>
      <c r="IPQ355" s="35"/>
      <c r="IPR355" s="35"/>
      <c r="IPS355" s="35"/>
      <c r="IPT355" s="35"/>
      <c r="IPU355" s="35"/>
      <c r="IPV355" s="35"/>
      <c r="IPW355" s="35"/>
      <c r="IPX355" s="35"/>
      <c r="IPY355" s="35"/>
      <c r="IPZ355" s="35"/>
      <c r="IQA355" s="35"/>
      <c r="IQB355" s="35"/>
      <c r="IQC355" s="35"/>
      <c r="IQD355" s="35"/>
      <c r="IQE355" s="35"/>
      <c r="IQF355" s="35"/>
      <c r="IQG355" s="35"/>
      <c r="IQH355" s="35"/>
      <c r="IQI355" s="35"/>
      <c r="IQJ355" s="35"/>
      <c r="IQK355" s="35"/>
      <c r="IQL355" s="35"/>
      <c r="IQM355" s="35"/>
      <c r="IQN355" s="35"/>
      <c r="IQO355" s="35"/>
      <c r="IQP355" s="35"/>
      <c r="IQQ355" s="35"/>
      <c r="IQR355" s="35"/>
      <c r="IQS355" s="35"/>
      <c r="IQT355" s="35"/>
      <c r="IQU355" s="35"/>
      <c r="IQV355" s="35"/>
      <c r="IQW355" s="35"/>
      <c r="IQX355" s="35"/>
      <c r="IQY355" s="35"/>
      <c r="IQZ355" s="35"/>
      <c r="IRA355" s="35"/>
      <c r="IRB355" s="35"/>
      <c r="IRC355" s="35"/>
      <c r="IRD355" s="35"/>
      <c r="IRE355" s="35"/>
      <c r="IRF355" s="35"/>
      <c r="IRG355" s="35"/>
      <c r="IRH355" s="35"/>
      <c r="IRI355" s="35"/>
      <c r="IRJ355" s="35"/>
      <c r="IRK355" s="35"/>
      <c r="IRL355" s="35"/>
      <c r="IRM355" s="35"/>
      <c r="IRN355" s="35"/>
      <c r="IRO355" s="35"/>
      <c r="IRP355" s="35"/>
      <c r="IRQ355" s="35"/>
      <c r="IRR355" s="35"/>
      <c r="IRS355" s="35"/>
      <c r="IRT355" s="35"/>
      <c r="IRU355" s="35"/>
      <c r="IRV355" s="35"/>
      <c r="IRW355" s="35"/>
      <c r="IRX355" s="35"/>
      <c r="IRY355" s="35"/>
      <c r="IRZ355" s="35"/>
      <c r="ISA355" s="35"/>
      <c r="ISB355" s="35"/>
      <c r="ISC355" s="35"/>
      <c r="ISD355" s="35"/>
      <c r="ISE355" s="35"/>
      <c r="ISF355" s="35"/>
      <c r="ISG355" s="35"/>
      <c r="ISH355" s="35"/>
      <c r="ISI355" s="35"/>
      <c r="ISJ355" s="35"/>
      <c r="ISK355" s="35"/>
      <c r="ISL355" s="35"/>
      <c r="ISM355" s="35"/>
      <c r="ISN355" s="35"/>
      <c r="ISO355" s="35"/>
      <c r="ISP355" s="35"/>
      <c r="ISQ355" s="35"/>
      <c r="ISR355" s="35"/>
      <c r="ISS355" s="35"/>
      <c r="IST355" s="35"/>
      <c r="ISU355" s="35"/>
      <c r="ISV355" s="35"/>
      <c r="ISW355" s="35"/>
      <c r="ISX355" s="35"/>
      <c r="ISY355" s="35"/>
      <c r="ISZ355" s="35"/>
      <c r="ITA355" s="35"/>
      <c r="ITB355" s="35"/>
      <c r="ITC355" s="35"/>
      <c r="ITD355" s="35"/>
      <c r="ITE355" s="35"/>
      <c r="ITF355" s="35"/>
      <c r="ITG355" s="35"/>
      <c r="ITH355" s="35"/>
      <c r="ITI355" s="35"/>
      <c r="ITJ355" s="35"/>
      <c r="ITK355" s="35"/>
      <c r="ITL355" s="35"/>
      <c r="ITM355" s="35"/>
      <c r="ITN355" s="35"/>
      <c r="ITO355" s="35"/>
      <c r="ITP355" s="35"/>
      <c r="ITQ355" s="35"/>
      <c r="ITR355" s="35"/>
      <c r="ITS355" s="35"/>
      <c r="ITT355" s="35"/>
      <c r="ITU355" s="35"/>
      <c r="ITV355" s="35"/>
      <c r="ITW355" s="35"/>
      <c r="ITX355" s="35"/>
      <c r="ITY355" s="35"/>
      <c r="ITZ355" s="35"/>
      <c r="IUA355" s="35"/>
      <c r="IUB355" s="35"/>
      <c r="IUC355" s="35"/>
      <c r="IUD355" s="35"/>
      <c r="IUE355" s="35"/>
      <c r="IUF355" s="35"/>
      <c r="IUG355" s="35"/>
      <c r="IUH355" s="35"/>
      <c r="IUI355" s="35"/>
      <c r="IUJ355" s="35"/>
      <c r="IUK355" s="35"/>
      <c r="IUL355" s="35"/>
      <c r="IUM355" s="35"/>
      <c r="IUN355" s="35"/>
      <c r="IUO355" s="35"/>
      <c r="IUP355" s="35"/>
      <c r="IUQ355" s="35"/>
      <c r="IUR355" s="35"/>
      <c r="IUS355" s="35"/>
      <c r="IUT355" s="35"/>
      <c r="IUU355" s="35"/>
      <c r="IUV355" s="35"/>
      <c r="IUW355" s="35"/>
      <c r="IUX355" s="35"/>
      <c r="IUY355" s="35"/>
      <c r="IUZ355" s="35"/>
      <c r="IVA355" s="35"/>
      <c r="IVB355" s="35"/>
      <c r="IVC355" s="35"/>
      <c r="IVD355" s="35"/>
      <c r="IVE355" s="35"/>
      <c r="IVF355" s="35"/>
      <c r="IVG355" s="35"/>
      <c r="IVH355" s="35"/>
      <c r="IVI355" s="35"/>
      <c r="IVJ355" s="35"/>
      <c r="IVK355" s="35"/>
      <c r="IVL355" s="35"/>
      <c r="IVM355" s="35"/>
      <c r="IVN355" s="35"/>
      <c r="IVO355" s="35"/>
      <c r="IVP355" s="35"/>
      <c r="IVQ355" s="35"/>
      <c r="IVR355" s="35"/>
      <c r="IVS355" s="35"/>
      <c r="IVT355" s="35"/>
      <c r="IVU355" s="35"/>
      <c r="IVV355" s="35"/>
      <c r="IVW355" s="35"/>
      <c r="IVX355" s="35"/>
      <c r="IVY355" s="35"/>
      <c r="IVZ355" s="35"/>
      <c r="IWA355" s="35"/>
      <c r="IWB355" s="35"/>
      <c r="IWC355" s="35"/>
      <c r="IWD355" s="35"/>
      <c r="IWE355" s="35"/>
      <c r="IWF355" s="35"/>
      <c r="IWG355" s="35"/>
      <c r="IWH355" s="35"/>
      <c r="IWI355" s="35"/>
      <c r="IWJ355" s="35"/>
      <c r="IWK355" s="35"/>
      <c r="IWL355" s="35"/>
      <c r="IWM355" s="35"/>
      <c r="IWN355" s="35"/>
      <c r="IWO355" s="35"/>
      <c r="IWP355" s="35"/>
      <c r="IWQ355" s="35"/>
      <c r="IWR355" s="35"/>
      <c r="IWS355" s="35"/>
      <c r="IWT355" s="35"/>
      <c r="IWU355" s="35"/>
      <c r="IWV355" s="35"/>
      <c r="IWW355" s="35"/>
      <c r="IWX355" s="35"/>
      <c r="IWY355" s="35"/>
      <c r="IWZ355" s="35"/>
      <c r="IXA355" s="35"/>
      <c r="IXB355" s="35"/>
      <c r="IXC355" s="35"/>
      <c r="IXD355" s="35"/>
      <c r="IXE355" s="35"/>
      <c r="IXF355" s="35"/>
      <c r="IXG355" s="35"/>
      <c r="IXH355" s="35"/>
      <c r="IXI355" s="35"/>
      <c r="IXJ355" s="35"/>
      <c r="IXK355" s="35"/>
      <c r="IXL355" s="35"/>
      <c r="IXM355" s="35"/>
      <c r="IXN355" s="35"/>
      <c r="IXO355" s="35"/>
      <c r="IXP355" s="35"/>
      <c r="IXQ355" s="35"/>
      <c r="IXR355" s="35"/>
      <c r="IXS355" s="35"/>
      <c r="IXT355" s="35"/>
      <c r="IXU355" s="35"/>
      <c r="IXV355" s="35"/>
      <c r="IXW355" s="35"/>
      <c r="IXX355" s="35"/>
      <c r="IXY355" s="35"/>
      <c r="IXZ355" s="35"/>
      <c r="IYA355" s="35"/>
      <c r="IYB355" s="35"/>
      <c r="IYC355" s="35"/>
      <c r="IYD355" s="35"/>
      <c r="IYE355" s="35"/>
      <c r="IYF355" s="35"/>
      <c r="IYG355" s="35"/>
      <c r="IYH355" s="35"/>
      <c r="IYI355" s="35"/>
      <c r="IYJ355" s="35"/>
      <c r="IYK355" s="35"/>
      <c r="IYL355" s="35"/>
      <c r="IYM355" s="35"/>
      <c r="IYN355" s="35"/>
      <c r="IYO355" s="35"/>
      <c r="IYP355" s="35"/>
      <c r="IYQ355" s="35"/>
      <c r="IYR355" s="35"/>
      <c r="IYS355" s="35"/>
      <c r="IYT355" s="35"/>
      <c r="IYU355" s="35"/>
      <c r="IYV355" s="35"/>
      <c r="IYW355" s="35"/>
      <c r="IYX355" s="35"/>
      <c r="IYY355" s="35"/>
      <c r="IYZ355" s="35"/>
      <c r="IZA355" s="35"/>
      <c r="IZB355" s="35"/>
      <c r="IZC355" s="35"/>
      <c r="IZD355" s="35"/>
      <c r="IZE355" s="35"/>
      <c r="IZF355" s="35"/>
      <c r="IZG355" s="35"/>
      <c r="IZH355" s="35"/>
      <c r="IZI355" s="35"/>
      <c r="IZJ355" s="35"/>
      <c r="IZK355" s="35"/>
      <c r="IZL355" s="35"/>
      <c r="IZM355" s="35"/>
      <c r="IZN355" s="35"/>
      <c r="IZO355" s="35"/>
      <c r="IZP355" s="35"/>
      <c r="IZQ355" s="35"/>
      <c r="IZR355" s="35"/>
      <c r="IZS355" s="35"/>
      <c r="IZT355" s="35"/>
      <c r="IZU355" s="35"/>
      <c r="IZV355" s="35"/>
      <c r="IZW355" s="35"/>
      <c r="IZX355" s="35"/>
      <c r="IZY355" s="35"/>
      <c r="IZZ355" s="35"/>
      <c r="JAA355" s="35"/>
      <c r="JAB355" s="35"/>
      <c r="JAC355" s="35"/>
      <c r="JAD355" s="35"/>
      <c r="JAE355" s="35"/>
      <c r="JAF355" s="35"/>
      <c r="JAG355" s="35"/>
      <c r="JAH355" s="35"/>
      <c r="JAI355" s="35"/>
      <c r="JAJ355" s="35"/>
      <c r="JAK355" s="35"/>
      <c r="JAL355" s="35"/>
      <c r="JAM355" s="35"/>
      <c r="JAN355" s="35"/>
      <c r="JAO355" s="35"/>
      <c r="JAP355" s="35"/>
      <c r="JAQ355" s="35"/>
      <c r="JAR355" s="35"/>
      <c r="JAS355" s="35"/>
      <c r="JAT355" s="35"/>
      <c r="JAU355" s="35"/>
      <c r="JAV355" s="35"/>
      <c r="JAW355" s="35"/>
      <c r="JAX355" s="35"/>
      <c r="JAY355" s="35"/>
      <c r="JAZ355" s="35"/>
      <c r="JBA355" s="35"/>
      <c r="JBB355" s="35"/>
      <c r="JBC355" s="35"/>
      <c r="JBD355" s="35"/>
      <c r="JBE355" s="35"/>
      <c r="JBF355" s="35"/>
      <c r="JBG355" s="35"/>
      <c r="JBH355" s="35"/>
      <c r="JBI355" s="35"/>
      <c r="JBJ355" s="35"/>
      <c r="JBK355" s="35"/>
      <c r="JBL355" s="35"/>
      <c r="JBM355" s="35"/>
      <c r="JBN355" s="35"/>
      <c r="JBO355" s="35"/>
      <c r="JBP355" s="35"/>
      <c r="JBQ355" s="35"/>
      <c r="JBR355" s="35"/>
      <c r="JBS355" s="35"/>
      <c r="JBT355" s="35"/>
      <c r="JBU355" s="35"/>
      <c r="JBV355" s="35"/>
      <c r="JBW355" s="35"/>
      <c r="JBX355" s="35"/>
      <c r="JBY355" s="35"/>
      <c r="JBZ355" s="35"/>
      <c r="JCA355" s="35"/>
      <c r="JCB355" s="35"/>
      <c r="JCC355" s="35"/>
      <c r="JCD355" s="35"/>
      <c r="JCE355" s="35"/>
      <c r="JCF355" s="35"/>
      <c r="JCG355" s="35"/>
      <c r="JCH355" s="35"/>
      <c r="JCI355" s="35"/>
      <c r="JCJ355" s="35"/>
      <c r="JCK355" s="35"/>
      <c r="JCL355" s="35"/>
      <c r="JCM355" s="35"/>
      <c r="JCN355" s="35"/>
      <c r="JCO355" s="35"/>
      <c r="JCP355" s="35"/>
      <c r="JCQ355" s="35"/>
      <c r="JCR355" s="35"/>
      <c r="JCS355" s="35"/>
      <c r="JCT355" s="35"/>
      <c r="JCU355" s="35"/>
      <c r="JCV355" s="35"/>
      <c r="JCW355" s="35"/>
      <c r="JCX355" s="35"/>
      <c r="JCY355" s="35"/>
      <c r="JCZ355" s="35"/>
      <c r="JDA355" s="35"/>
      <c r="JDB355" s="35"/>
      <c r="JDC355" s="35"/>
      <c r="JDD355" s="35"/>
      <c r="JDE355" s="35"/>
      <c r="JDF355" s="35"/>
      <c r="JDG355" s="35"/>
      <c r="JDH355" s="35"/>
      <c r="JDI355" s="35"/>
      <c r="JDJ355" s="35"/>
      <c r="JDK355" s="35"/>
      <c r="JDL355" s="35"/>
      <c r="JDM355" s="35"/>
      <c r="JDN355" s="35"/>
      <c r="JDO355" s="35"/>
      <c r="JDP355" s="35"/>
      <c r="JDQ355" s="35"/>
      <c r="JDR355" s="35"/>
      <c r="JDS355" s="35"/>
      <c r="JDT355" s="35"/>
      <c r="JDU355" s="35"/>
      <c r="JDV355" s="35"/>
      <c r="JDW355" s="35"/>
      <c r="JDX355" s="35"/>
      <c r="JDY355" s="35"/>
      <c r="JDZ355" s="35"/>
      <c r="JEA355" s="35"/>
      <c r="JEB355" s="35"/>
      <c r="JEC355" s="35"/>
      <c r="JED355" s="35"/>
      <c r="JEE355" s="35"/>
      <c r="JEF355" s="35"/>
      <c r="JEG355" s="35"/>
      <c r="JEH355" s="35"/>
      <c r="JEI355" s="35"/>
      <c r="JEJ355" s="35"/>
      <c r="JEK355" s="35"/>
      <c r="JEL355" s="35"/>
      <c r="JEM355" s="35"/>
      <c r="JEN355" s="35"/>
      <c r="JEO355" s="35"/>
      <c r="JEP355" s="35"/>
      <c r="JEQ355" s="35"/>
      <c r="JER355" s="35"/>
      <c r="JES355" s="35"/>
      <c r="JET355" s="35"/>
      <c r="JEU355" s="35"/>
      <c r="JEV355" s="35"/>
      <c r="JEW355" s="35"/>
      <c r="JEX355" s="35"/>
      <c r="JEY355" s="35"/>
      <c r="JEZ355" s="35"/>
      <c r="JFA355" s="35"/>
      <c r="JFB355" s="35"/>
      <c r="JFC355" s="35"/>
      <c r="JFD355" s="35"/>
      <c r="JFE355" s="35"/>
      <c r="JFF355" s="35"/>
      <c r="JFG355" s="35"/>
      <c r="JFH355" s="35"/>
      <c r="JFI355" s="35"/>
      <c r="JFJ355" s="35"/>
      <c r="JFK355" s="35"/>
      <c r="JFL355" s="35"/>
      <c r="JFM355" s="35"/>
      <c r="JFN355" s="35"/>
      <c r="JFO355" s="35"/>
      <c r="JFP355" s="35"/>
      <c r="JFQ355" s="35"/>
      <c r="JFR355" s="35"/>
      <c r="JFS355" s="35"/>
      <c r="JFT355" s="35"/>
      <c r="JFU355" s="35"/>
      <c r="JFV355" s="35"/>
      <c r="JFW355" s="35"/>
      <c r="JFX355" s="35"/>
      <c r="JFY355" s="35"/>
      <c r="JFZ355" s="35"/>
      <c r="JGA355" s="35"/>
      <c r="JGB355" s="35"/>
      <c r="JGC355" s="35"/>
      <c r="JGD355" s="35"/>
      <c r="JGE355" s="35"/>
      <c r="JGF355" s="35"/>
      <c r="JGG355" s="35"/>
      <c r="JGH355" s="35"/>
      <c r="JGI355" s="35"/>
      <c r="JGJ355" s="35"/>
      <c r="JGK355" s="35"/>
      <c r="JGL355" s="35"/>
      <c r="JGM355" s="35"/>
      <c r="JGN355" s="35"/>
      <c r="JGO355" s="35"/>
      <c r="JGP355" s="35"/>
      <c r="JGQ355" s="35"/>
      <c r="JGR355" s="35"/>
      <c r="JGS355" s="35"/>
      <c r="JGT355" s="35"/>
      <c r="JGU355" s="35"/>
      <c r="JGV355" s="35"/>
      <c r="JGW355" s="35"/>
      <c r="JGX355" s="35"/>
      <c r="JGY355" s="35"/>
      <c r="JGZ355" s="35"/>
      <c r="JHA355" s="35"/>
      <c r="JHB355" s="35"/>
      <c r="JHC355" s="35"/>
      <c r="JHD355" s="35"/>
      <c r="JHE355" s="35"/>
      <c r="JHF355" s="35"/>
      <c r="JHG355" s="35"/>
      <c r="JHH355" s="35"/>
      <c r="JHI355" s="35"/>
      <c r="JHJ355" s="35"/>
      <c r="JHK355" s="35"/>
      <c r="JHL355" s="35"/>
      <c r="JHM355" s="35"/>
      <c r="JHN355" s="35"/>
      <c r="JHO355" s="35"/>
      <c r="JHP355" s="35"/>
      <c r="JHQ355" s="35"/>
      <c r="JHR355" s="35"/>
      <c r="JHS355" s="35"/>
      <c r="JHT355" s="35"/>
      <c r="JHU355" s="35"/>
      <c r="JHV355" s="35"/>
      <c r="JHW355" s="35"/>
      <c r="JHX355" s="35"/>
      <c r="JHY355" s="35"/>
      <c r="JHZ355" s="35"/>
      <c r="JIA355" s="35"/>
      <c r="JIB355" s="35"/>
      <c r="JIC355" s="35"/>
      <c r="JID355" s="35"/>
      <c r="JIE355" s="35"/>
      <c r="JIF355" s="35"/>
      <c r="JIG355" s="35"/>
      <c r="JIH355" s="35"/>
      <c r="JII355" s="35"/>
      <c r="JIJ355" s="35"/>
      <c r="JIK355" s="35"/>
      <c r="JIL355" s="35"/>
      <c r="JIM355" s="35"/>
      <c r="JIN355" s="35"/>
      <c r="JIO355" s="35"/>
      <c r="JIP355" s="35"/>
      <c r="JIQ355" s="35"/>
      <c r="JIR355" s="35"/>
      <c r="JIS355" s="35"/>
      <c r="JIT355" s="35"/>
      <c r="JIU355" s="35"/>
      <c r="JIV355" s="35"/>
      <c r="JIW355" s="35"/>
      <c r="JIX355" s="35"/>
      <c r="JIY355" s="35"/>
      <c r="JIZ355" s="35"/>
      <c r="JJA355" s="35"/>
      <c r="JJB355" s="35"/>
      <c r="JJC355" s="35"/>
      <c r="JJD355" s="35"/>
      <c r="JJE355" s="35"/>
      <c r="JJF355" s="35"/>
      <c r="JJG355" s="35"/>
      <c r="JJH355" s="35"/>
      <c r="JJI355" s="35"/>
      <c r="JJJ355" s="35"/>
      <c r="JJK355" s="35"/>
      <c r="JJL355" s="35"/>
      <c r="JJM355" s="35"/>
      <c r="JJN355" s="35"/>
      <c r="JJO355" s="35"/>
      <c r="JJP355" s="35"/>
      <c r="JJQ355" s="35"/>
      <c r="JJR355" s="35"/>
      <c r="JJS355" s="35"/>
      <c r="JJT355" s="35"/>
      <c r="JJU355" s="35"/>
      <c r="JJV355" s="35"/>
      <c r="JJW355" s="35"/>
      <c r="JJX355" s="35"/>
      <c r="JJY355" s="35"/>
      <c r="JJZ355" s="35"/>
      <c r="JKA355" s="35"/>
      <c r="JKB355" s="35"/>
      <c r="JKC355" s="35"/>
      <c r="JKD355" s="35"/>
      <c r="JKE355" s="35"/>
      <c r="JKF355" s="35"/>
      <c r="JKG355" s="35"/>
      <c r="JKH355" s="35"/>
      <c r="JKI355" s="35"/>
      <c r="JKJ355" s="35"/>
      <c r="JKK355" s="35"/>
      <c r="JKL355" s="35"/>
      <c r="JKM355" s="35"/>
      <c r="JKN355" s="35"/>
      <c r="JKO355" s="35"/>
      <c r="JKP355" s="35"/>
      <c r="JKQ355" s="35"/>
      <c r="JKR355" s="35"/>
      <c r="JKS355" s="35"/>
      <c r="JKT355" s="35"/>
      <c r="JKU355" s="35"/>
      <c r="JKV355" s="35"/>
      <c r="JKW355" s="35"/>
      <c r="JKX355" s="35"/>
      <c r="JKY355" s="35"/>
      <c r="JKZ355" s="35"/>
      <c r="JLA355" s="35"/>
      <c r="JLB355" s="35"/>
      <c r="JLC355" s="35"/>
      <c r="JLD355" s="35"/>
      <c r="JLE355" s="35"/>
      <c r="JLF355" s="35"/>
      <c r="JLG355" s="35"/>
      <c r="JLH355" s="35"/>
      <c r="JLI355" s="35"/>
      <c r="JLJ355" s="35"/>
      <c r="JLK355" s="35"/>
      <c r="JLL355" s="35"/>
      <c r="JLM355" s="35"/>
      <c r="JLN355" s="35"/>
      <c r="JLO355" s="35"/>
      <c r="JLP355" s="35"/>
      <c r="JLQ355" s="35"/>
      <c r="JLR355" s="35"/>
      <c r="JLS355" s="35"/>
      <c r="JLT355" s="35"/>
      <c r="JLU355" s="35"/>
      <c r="JLV355" s="35"/>
      <c r="JLW355" s="35"/>
      <c r="JLX355" s="35"/>
      <c r="JLY355" s="35"/>
      <c r="JLZ355" s="35"/>
      <c r="JMA355" s="35"/>
      <c r="JMB355" s="35"/>
      <c r="JMC355" s="35"/>
      <c r="JMD355" s="35"/>
      <c r="JME355" s="35"/>
      <c r="JMF355" s="35"/>
      <c r="JMG355" s="35"/>
      <c r="JMH355" s="35"/>
      <c r="JMI355" s="35"/>
      <c r="JMJ355" s="35"/>
      <c r="JMK355" s="35"/>
      <c r="JML355" s="35"/>
      <c r="JMM355" s="35"/>
      <c r="JMN355" s="35"/>
      <c r="JMO355" s="35"/>
      <c r="JMP355" s="35"/>
      <c r="JMQ355" s="35"/>
      <c r="JMR355" s="35"/>
      <c r="JMS355" s="35"/>
      <c r="JMT355" s="35"/>
      <c r="JMU355" s="35"/>
      <c r="JMV355" s="35"/>
      <c r="JMW355" s="35"/>
      <c r="JMX355" s="35"/>
      <c r="JMY355" s="35"/>
      <c r="JMZ355" s="35"/>
      <c r="JNA355" s="35"/>
      <c r="JNB355" s="35"/>
      <c r="JNC355" s="35"/>
      <c r="JND355" s="35"/>
      <c r="JNE355" s="35"/>
      <c r="JNF355" s="35"/>
      <c r="JNG355" s="35"/>
      <c r="JNH355" s="35"/>
      <c r="JNI355" s="35"/>
      <c r="JNJ355" s="35"/>
      <c r="JNK355" s="35"/>
      <c r="JNL355" s="35"/>
      <c r="JNM355" s="35"/>
      <c r="JNN355" s="35"/>
      <c r="JNO355" s="35"/>
      <c r="JNP355" s="35"/>
      <c r="JNQ355" s="35"/>
      <c r="JNR355" s="35"/>
      <c r="JNS355" s="35"/>
      <c r="JNT355" s="35"/>
      <c r="JNU355" s="35"/>
      <c r="JNV355" s="35"/>
      <c r="JNW355" s="35"/>
      <c r="JNX355" s="35"/>
      <c r="JNY355" s="35"/>
      <c r="JNZ355" s="35"/>
      <c r="JOA355" s="35"/>
      <c r="JOB355" s="35"/>
      <c r="JOC355" s="35"/>
      <c r="JOD355" s="35"/>
      <c r="JOE355" s="35"/>
      <c r="JOF355" s="35"/>
      <c r="JOG355" s="35"/>
      <c r="JOH355" s="35"/>
      <c r="JOI355" s="35"/>
      <c r="JOJ355" s="35"/>
      <c r="JOK355" s="35"/>
      <c r="JOL355" s="35"/>
      <c r="JOM355" s="35"/>
      <c r="JON355" s="35"/>
      <c r="JOO355" s="35"/>
      <c r="JOP355" s="35"/>
      <c r="JOQ355" s="35"/>
      <c r="JOR355" s="35"/>
      <c r="JOS355" s="35"/>
      <c r="JOT355" s="35"/>
      <c r="JOU355" s="35"/>
      <c r="JOV355" s="35"/>
      <c r="JOW355" s="35"/>
      <c r="JOX355" s="35"/>
      <c r="JOY355" s="35"/>
      <c r="JOZ355" s="35"/>
      <c r="JPA355" s="35"/>
      <c r="JPB355" s="35"/>
      <c r="JPC355" s="35"/>
      <c r="JPD355" s="35"/>
      <c r="JPE355" s="35"/>
      <c r="JPF355" s="35"/>
      <c r="JPG355" s="35"/>
      <c r="JPH355" s="35"/>
      <c r="JPI355" s="35"/>
      <c r="JPJ355" s="35"/>
      <c r="JPK355" s="35"/>
      <c r="JPL355" s="35"/>
      <c r="JPM355" s="35"/>
      <c r="JPN355" s="35"/>
      <c r="JPO355" s="35"/>
      <c r="JPP355" s="35"/>
      <c r="JPQ355" s="35"/>
      <c r="JPR355" s="35"/>
      <c r="JPS355" s="35"/>
      <c r="JPT355" s="35"/>
      <c r="JPU355" s="35"/>
      <c r="JPV355" s="35"/>
      <c r="JPW355" s="35"/>
      <c r="JPX355" s="35"/>
      <c r="JPY355" s="35"/>
      <c r="JPZ355" s="35"/>
      <c r="JQA355" s="35"/>
      <c r="JQB355" s="35"/>
      <c r="JQC355" s="35"/>
      <c r="JQD355" s="35"/>
      <c r="JQE355" s="35"/>
      <c r="JQF355" s="35"/>
      <c r="JQG355" s="35"/>
      <c r="JQH355" s="35"/>
      <c r="JQI355" s="35"/>
      <c r="JQJ355" s="35"/>
      <c r="JQK355" s="35"/>
      <c r="JQL355" s="35"/>
      <c r="JQM355" s="35"/>
      <c r="JQN355" s="35"/>
      <c r="JQO355" s="35"/>
      <c r="JQP355" s="35"/>
      <c r="JQQ355" s="35"/>
      <c r="JQR355" s="35"/>
      <c r="JQS355" s="35"/>
      <c r="JQT355" s="35"/>
      <c r="JQU355" s="35"/>
      <c r="JQV355" s="35"/>
      <c r="JQW355" s="35"/>
      <c r="JQX355" s="35"/>
      <c r="JQY355" s="35"/>
      <c r="JQZ355" s="35"/>
      <c r="JRA355" s="35"/>
      <c r="JRB355" s="35"/>
      <c r="JRC355" s="35"/>
      <c r="JRD355" s="35"/>
      <c r="JRE355" s="35"/>
      <c r="JRF355" s="35"/>
      <c r="JRG355" s="35"/>
      <c r="JRH355" s="35"/>
      <c r="JRI355" s="35"/>
      <c r="JRJ355" s="35"/>
      <c r="JRK355" s="35"/>
      <c r="JRL355" s="35"/>
      <c r="JRM355" s="35"/>
      <c r="JRN355" s="35"/>
      <c r="JRO355" s="35"/>
      <c r="JRP355" s="35"/>
      <c r="JRQ355" s="35"/>
      <c r="JRR355" s="35"/>
      <c r="JRS355" s="35"/>
      <c r="JRT355" s="35"/>
      <c r="JRU355" s="35"/>
      <c r="JRV355" s="35"/>
      <c r="JRW355" s="35"/>
      <c r="JRX355" s="35"/>
      <c r="JRY355" s="35"/>
      <c r="JRZ355" s="35"/>
      <c r="JSA355" s="35"/>
      <c r="JSB355" s="35"/>
      <c r="JSC355" s="35"/>
      <c r="JSD355" s="35"/>
      <c r="JSE355" s="35"/>
      <c r="JSF355" s="35"/>
      <c r="JSG355" s="35"/>
      <c r="JSH355" s="35"/>
      <c r="JSI355" s="35"/>
      <c r="JSJ355" s="35"/>
      <c r="JSK355" s="35"/>
      <c r="JSL355" s="35"/>
      <c r="JSM355" s="35"/>
      <c r="JSN355" s="35"/>
      <c r="JSO355" s="35"/>
      <c r="JSP355" s="35"/>
      <c r="JSQ355" s="35"/>
      <c r="JSR355" s="35"/>
      <c r="JSS355" s="35"/>
      <c r="JST355" s="35"/>
      <c r="JSU355" s="35"/>
      <c r="JSV355" s="35"/>
      <c r="JSW355" s="35"/>
      <c r="JSX355" s="35"/>
      <c r="JSY355" s="35"/>
      <c r="JSZ355" s="35"/>
      <c r="JTA355" s="35"/>
      <c r="JTB355" s="35"/>
      <c r="JTC355" s="35"/>
      <c r="JTD355" s="35"/>
      <c r="JTE355" s="35"/>
      <c r="JTF355" s="35"/>
      <c r="JTG355" s="35"/>
      <c r="JTH355" s="35"/>
      <c r="JTI355" s="35"/>
      <c r="JTJ355" s="35"/>
      <c r="JTK355" s="35"/>
      <c r="JTL355" s="35"/>
      <c r="JTM355" s="35"/>
      <c r="JTN355" s="35"/>
      <c r="JTO355" s="35"/>
      <c r="JTP355" s="35"/>
      <c r="JTQ355" s="35"/>
      <c r="JTR355" s="35"/>
      <c r="JTS355" s="35"/>
      <c r="JTT355" s="35"/>
      <c r="JTU355" s="35"/>
      <c r="JTV355" s="35"/>
      <c r="JTW355" s="35"/>
      <c r="JTX355" s="35"/>
      <c r="JTY355" s="35"/>
      <c r="JTZ355" s="35"/>
      <c r="JUA355" s="35"/>
      <c r="JUB355" s="35"/>
      <c r="JUC355" s="35"/>
      <c r="JUD355" s="35"/>
      <c r="JUE355" s="35"/>
      <c r="JUF355" s="35"/>
      <c r="JUG355" s="35"/>
      <c r="JUH355" s="35"/>
      <c r="JUI355" s="35"/>
      <c r="JUJ355" s="35"/>
      <c r="JUK355" s="35"/>
      <c r="JUL355" s="35"/>
      <c r="JUM355" s="35"/>
      <c r="JUN355" s="35"/>
      <c r="JUO355" s="35"/>
      <c r="JUP355" s="35"/>
      <c r="JUQ355" s="35"/>
      <c r="JUR355" s="35"/>
      <c r="JUS355" s="35"/>
      <c r="JUT355" s="35"/>
      <c r="JUU355" s="35"/>
      <c r="JUV355" s="35"/>
      <c r="JUW355" s="35"/>
      <c r="JUX355" s="35"/>
      <c r="JUY355" s="35"/>
      <c r="JUZ355" s="35"/>
      <c r="JVA355" s="35"/>
      <c r="JVB355" s="35"/>
      <c r="JVC355" s="35"/>
      <c r="JVD355" s="35"/>
      <c r="JVE355" s="35"/>
      <c r="JVF355" s="35"/>
      <c r="JVG355" s="35"/>
      <c r="JVH355" s="35"/>
      <c r="JVI355" s="35"/>
      <c r="JVJ355" s="35"/>
      <c r="JVK355" s="35"/>
      <c r="JVL355" s="35"/>
      <c r="JVM355" s="35"/>
      <c r="JVN355" s="35"/>
      <c r="JVO355" s="35"/>
      <c r="JVP355" s="35"/>
      <c r="JVQ355" s="35"/>
      <c r="JVR355" s="35"/>
      <c r="JVS355" s="35"/>
      <c r="JVT355" s="35"/>
      <c r="JVU355" s="35"/>
      <c r="JVV355" s="35"/>
      <c r="JVW355" s="35"/>
      <c r="JVX355" s="35"/>
      <c r="JVY355" s="35"/>
      <c r="JVZ355" s="35"/>
      <c r="JWA355" s="35"/>
      <c r="JWB355" s="35"/>
      <c r="JWC355" s="35"/>
      <c r="JWD355" s="35"/>
      <c r="JWE355" s="35"/>
      <c r="JWF355" s="35"/>
      <c r="JWG355" s="35"/>
      <c r="JWH355" s="35"/>
      <c r="JWI355" s="35"/>
      <c r="JWJ355" s="35"/>
      <c r="JWK355" s="35"/>
      <c r="JWL355" s="35"/>
      <c r="JWM355" s="35"/>
      <c r="JWN355" s="35"/>
      <c r="JWO355" s="35"/>
      <c r="JWP355" s="35"/>
      <c r="JWQ355" s="35"/>
      <c r="JWR355" s="35"/>
      <c r="JWS355" s="35"/>
      <c r="JWT355" s="35"/>
      <c r="JWU355" s="35"/>
      <c r="JWV355" s="35"/>
      <c r="JWW355" s="35"/>
      <c r="JWX355" s="35"/>
      <c r="JWY355" s="35"/>
      <c r="JWZ355" s="35"/>
      <c r="JXA355" s="35"/>
      <c r="JXB355" s="35"/>
      <c r="JXC355" s="35"/>
      <c r="JXD355" s="35"/>
      <c r="JXE355" s="35"/>
      <c r="JXF355" s="35"/>
      <c r="JXG355" s="35"/>
      <c r="JXH355" s="35"/>
      <c r="JXI355" s="35"/>
      <c r="JXJ355" s="35"/>
      <c r="JXK355" s="35"/>
      <c r="JXL355" s="35"/>
      <c r="JXM355" s="35"/>
      <c r="JXN355" s="35"/>
      <c r="JXO355" s="35"/>
      <c r="JXP355" s="35"/>
      <c r="JXQ355" s="35"/>
      <c r="JXR355" s="35"/>
      <c r="JXS355" s="35"/>
      <c r="JXT355" s="35"/>
      <c r="JXU355" s="35"/>
      <c r="JXV355" s="35"/>
      <c r="JXW355" s="35"/>
      <c r="JXX355" s="35"/>
      <c r="JXY355" s="35"/>
      <c r="JXZ355" s="35"/>
      <c r="JYA355" s="35"/>
      <c r="JYB355" s="35"/>
      <c r="JYC355" s="35"/>
      <c r="JYD355" s="35"/>
      <c r="JYE355" s="35"/>
      <c r="JYF355" s="35"/>
      <c r="JYG355" s="35"/>
      <c r="JYH355" s="35"/>
      <c r="JYI355" s="35"/>
      <c r="JYJ355" s="35"/>
      <c r="JYK355" s="35"/>
      <c r="JYL355" s="35"/>
      <c r="JYM355" s="35"/>
      <c r="JYN355" s="35"/>
      <c r="JYO355" s="35"/>
      <c r="JYP355" s="35"/>
      <c r="JYQ355" s="35"/>
      <c r="JYR355" s="35"/>
      <c r="JYS355" s="35"/>
      <c r="JYT355" s="35"/>
      <c r="JYU355" s="35"/>
      <c r="JYV355" s="35"/>
      <c r="JYW355" s="35"/>
      <c r="JYX355" s="35"/>
      <c r="JYY355" s="35"/>
      <c r="JYZ355" s="35"/>
      <c r="JZA355" s="35"/>
      <c r="JZB355" s="35"/>
      <c r="JZC355" s="35"/>
      <c r="JZD355" s="35"/>
      <c r="JZE355" s="35"/>
      <c r="JZF355" s="35"/>
      <c r="JZG355" s="35"/>
      <c r="JZH355" s="35"/>
      <c r="JZI355" s="35"/>
      <c r="JZJ355" s="35"/>
      <c r="JZK355" s="35"/>
      <c r="JZL355" s="35"/>
      <c r="JZM355" s="35"/>
      <c r="JZN355" s="35"/>
      <c r="JZO355" s="35"/>
      <c r="JZP355" s="35"/>
      <c r="JZQ355" s="35"/>
      <c r="JZR355" s="35"/>
      <c r="JZS355" s="35"/>
      <c r="JZT355" s="35"/>
      <c r="JZU355" s="35"/>
      <c r="JZV355" s="35"/>
      <c r="JZW355" s="35"/>
      <c r="JZX355" s="35"/>
      <c r="JZY355" s="35"/>
      <c r="JZZ355" s="35"/>
      <c r="KAA355" s="35"/>
      <c r="KAB355" s="35"/>
      <c r="KAC355" s="35"/>
      <c r="KAD355" s="35"/>
      <c r="KAE355" s="35"/>
      <c r="KAF355" s="35"/>
      <c r="KAG355" s="35"/>
      <c r="KAH355" s="35"/>
      <c r="KAI355" s="35"/>
      <c r="KAJ355" s="35"/>
      <c r="KAK355" s="35"/>
      <c r="KAL355" s="35"/>
      <c r="KAM355" s="35"/>
      <c r="KAN355" s="35"/>
      <c r="KAO355" s="35"/>
      <c r="KAP355" s="35"/>
      <c r="KAQ355" s="35"/>
      <c r="KAR355" s="35"/>
      <c r="KAS355" s="35"/>
      <c r="KAT355" s="35"/>
      <c r="KAU355" s="35"/>
      <c r="KAV355" s="35"/>
      <c r="KAW355" s="35"/>
      <c r="KAX355" s="35"/>
      <c r="KAY355" s="35"/>
      <c r="KAZ355" s="35"/>
      <c r="KBA355" s="35"/>
      <c r="KBB355" s="35"/>
      <c r="KBC355" s="35"/>
      <c r="KBD355" s="35"/>
      <c r="KBE355" s="35"/>
      <c r="KBF355" s="35"/>
      <c r="KBG355" s="35"/>
      <c r="KBH355" s="35"/>
      <c r="KBI355" s="35"/>
      <c r="KBJ355" s="35"/>
      <c r="KBK355" s="35"/>
      <c r="KBL355" s="35"/>
      <c r="KBM355" s="35"/>
      <c r="KBN355" s="35"/>
      <c r="KBO355" s="35"/>
      <c r="KBP355" s="35"/>
      <c r="KBQ355" s="35"/>
      <c r="KBR355" s="35"/>
      <c r="KBS355" s="35"/>
      <c r="KBT355" s="35"/>
      <c r="KBU355" s="35"/>
      <c r="KBV355" s="35"/>
      <c r="KBW355" s="35"/>
      <c r="KBX355" s="35"/>
      <c r="KBY355" s="35"/>
      <c r="KBZ355" s="35"/>
      <c r="KCA355" s="35"/>
      <c r="KCB355" s="35"/>
      <c r="KCC355" s="35"/>
      <c r="KCD355" s="35"/>
      <c r="KCE355" s="35"/>
      <c r="KCF355" s="35"/>
      <c r="KCG355" s="35"/>
      <c r="KCH355" s="35"/>
      <c r="KCI355" s="35"/>
      <c r="KCJ355" s="35"/>
      <c r="KCK355" s="35"/>
      <c r="KCL355" s="35"/>
      <c r="KCM355" s="35"/>
      <c r="KCN355" s="35"/>
      <c r="KCO355" s="35"/>
      <c r="KCP355" s="35"/>
      <c r="KCQ355" s="35"/>
      <c r="KCR355" s="35"/>
      <c r="KCS355" s="35"/>
      <c r="KCT355" s="35"/>
      <c r="KCU355" s="35"/>
      <c r="KCV355" s="35"/>
      <c r="KCW355" s="35"/>
      <c r="KCX355" s="35"/>
      <c r="KCY355" s="35"/>
      <c r="KCZ355" s="35"/>
      <c r="KDA355" s="35"/>
      <c r="KDB355" s="35"/>
      <c r="KDC355" s="35"/>
      <c r="KDD355" s="35"/>
      <c r="KDE355" s="35"/>
      <c r="KDF355" s="35"/>
      <c r="KDG355" s="35"/>
      <c r="KDH355" s="35"/>
      <c r="KDI355" s="35"/>
      <c r="KDJ355" s="35"/>
      <c r="KDK355" s="35"/>
      <c r="KDL355" s="35"/>
      <c r="KDM355" s="35"/>
      <c r="KDN355" s="35"/>
      <c r="KDO355" s="35"/>
      <c r="KDP355" s="35"/>
      <c r="KDQ355" s="35"/>
      <c r="KDR355" s="35"/>
      <c r="KDS355" s="35"/>
      <c r="KDT355" s="35"/>
      <c r="KDU355" s="35"/>
      <c r="KDV355" s="35"/>
      <c r="KDW355" s="35"/>
      <c r="KDX355" s="35"/>
      <c r="KDY355" s="35"/>
      <c r="KDZ355" s="35"/>
      <c r="KEA355" s="35"/>
      <c r="KEB355" s="35"/>
      <c r="KEC355" s="35"/>
      <c r="KED355" s="35"/>
      <c r="KEE355" s="35"/>
      <c r="KEF355" s="35"/>
      <c r="KEG355" s="35"/>
      <c r="KEH355" s="35"/>
      <c r="KEI355" s="35"/>
      <c r="KEJ355" s="35"/>
      <c r="KEK355" s="35"/>
      <c r="KEL355" s="35"/>
      <c r="KEM355" s="35"/>
      <c r="KEN355" s="35"/>
      <c r="KEO355" s="35"/>
      <c r="KEP355" s="35"/>
      <c r="KEQ355" s="35"/>
      <c r="KER355" s="35"/>
      <c r="KES355" s="35"/>
      <c r="KET355" s="35"/>
      <c r="KEU355" s="35"/>
      <c r="KEV355" s="35"/>
      <c r="KEW355" s="35"/>
      <c r="KEX355" s="35"/>
      <c r="KEY355" s="35"/>
      <c r="KEZ355" s="35"/>
      <c r="KFA355" s="35"/>
      <c r="KFB355" s="35"/>
      <c r="KFC355" s="35"/>
      <c r="KFD355" s="35"/>
      <c r="KFE355" s="35"/>
      <c r="KFF355" s="35"/>
      <c r="KFG355" s="35"/>
      <c r="KFH355" s="35"/>
      <c r="KFI355" s="35"/>
      <c r="KFJ355" s="35"/>
      <c r="KFK355" s="35"/>
      <c r="KFL355" s="35"/>
      <c r="KFM355" s="35"/>
      <c r="KFN355" s="35"/>
      <c r="KFO355" s="35"/>
      <c r="KFP355" s="35"/>
      <c r="KFQ355" s="35"/>
      <c r="KFR355" s="35"/>
      <c r="KFS355" s="35"/>
      <c r="KFT355" s="35"/>
      <c r="KFU355" s="35"/>
      <c r="KFV355" s="35"/>
      <c r="KFW355" s="35"/>
      <c r="KFX355" s="35"/>
      <c r="KFY355" s="35"/>
      <c r="KFZ355" s="35"/>
      <c r="KGA355" s="35"/>
      <c r="KGB355" s="35"/>
      <c r="KGC355" s="35"/>
      <c r="KGD355" s="35"/>
      <c r="KGE355" s="35"/>
      <c r="KGF355" s="35"/>
      <c r="KGG355" s="35"/>
      <c r="KGH355" s="35"/>
      <c r="KGI355" s="35"/>
      <c r="KGJ355" s="35"/>
      <c r="KGK355" s="35"/>
      <c r="KGL355" s="35"/>
      <c r="KGM355" s="35"/>
      <c r="KGN355" s="35"/>
      <c r="KGO355" s="35"/>
      <c r="KGP355" s="35"/>
      <c r="KGQ355" s="35"/>
      <c r="KGR355" s="35"/>
      <c r="KGS355" s="35"/>
      <c r="KGT355" s="35"/>
      <c r="KGU355" s="35"/>
      <c r="KGV355" s="35"/>
      <c r="KGW355" s="35"/>
      <c r="KGX355" s="35"/>
      <c r="KGY355" s="35"/>
      <c r="KGZ355" s="35"/>
      <c r="KHA355" s="35"/>
      <c r="KHB355" s="35"/>
      <c r="KHC355" s="35"/>
      <c r="KHD355" s="35"/>
      <c r="KHE355" s="35"/>
      <c r="KHF355" s="35"/>
      <c r="KHG355" s="35"/>
      <c r="KHH355" s="35"/>
      <c r="KHI355" s="35"/>
      <c r="KHJ355" s="35"/>
      <c r="KHK355" s="35"/>
      <c r="KHL355" s="35"/>
      <c r="KHM355" s="35"/>
      <c r="KHN355" s="35"/>
      <c r="KHO355" s="35"/>
      <c r="KHP355" s="35"/>
      <c r="KHQ355" s="35"/>
      <c r="KHR355" s="35"/>
      <c r="KHS355" s="35"/>
      <c r="KHT355" s="35"/>
      <c r="KHU355" s="35"/>
      <c r="KHV355" s="35"/>
      <c r="KHW355" s="35"/>
      <c r="KHX355" s="35"/>
      <c r="KHY355" s="35"/>
      <c r="KHZ355" s="35"/>
      <c r="KIA355" s="35"/>
      <c r="KIB355" s="35"/>
      <c r="KIC355" s="35"/>
      <c r="KID355" s="35"/>
      <c r="KIE355" s="35"/>
      <c r="KIF355" s="35"/>
      <c r="KIG355" s="35"/>
      <c r="KIH355" s="35"/>
      <c r="KII355" s="35"/>
      <c r="KIJ355" s="35"/>
      <c r="KIK355" s="35"/>
      <c r="KIL355" s="35"/>
      <c r="KIM355" s="35"/>
      <c r="KIN355" s="35"/>
      <c r="KIO355" s="35"/>
      <c r="KIP355" s="35"/>
      <c r="KIQ355" s="35"/>
      <c r="KIR355" s="35"/>
      <c r="KIS355" s="35"/>
      <c r="KIT355" s="35"/>
      <c r="KIU355" s="35"/>
      <c r="KIV355" s="35"/>
      <c r="KIW355" s="35"/>
      <c r="KIX355" s="35"/>
      <c r="KIY355" s="35"/>
      <c r="KIZ355" s="35"/>
      <c r="KJA355" s="35"/>
      <c r="KJB355" s="35"/>
      <c r="KJC355" s="35"/>
      <c r="KJD355" s="35"/>
      <c r="KJE355" s="35"/>
      <c r="KJF355" s="35"/>
      <c r="KJG355" s="35"/>
      <c r="KJH355" s="35"/>
      <c r="KJI355" s="35"/>
      <c r="KJJ355" s="35"/>
      <c r="KJK355" s="35"/>
      <c r="KJL355" s="35"/>
      <c r="KJM355" s="35"/>
      <c r="KJN355" s="35"/>
      <c r="KJO355" s="35"/>
      <c r="KJP355" s="35"/>
      <c r="KJQ355" s="35"/>
      <c r="KJR355" s="35"/>
      <c r="KJS355" s="35"/>
      <c r="KJT355" s="35"/>
      <c r="KJU355" s="35"/>
      <c r="KJV355" s="35"/>
      <c r="KJW355" s="35"/>
      <c r="KJX355" s="35"/>
      <c r="KJY355" s="35"/>
      <c r="KJZ355" s="35"/>
      <c r="KKA355" s="35"/>
      <c r="KKB355" s="35"/>
      <c r="KKC355" s="35"/>
      <c r="KKD355" s="35"/>
      <c r="KKE355" s="35"/>
      <c r="KKF355" s="35"/>
      <c r="KKG355" s="35"/>
      <c r="KKH355" s="35"/>
      <c r="KKI355" s="35"/>
      <c r="KKJ355" s="35"/>
      <c r="KKK355" s="35"/>
      <c r="KKL355" s="35"/>
      <c r="KKM355" s="35"/>
      <c r="KKN355" s="35"/>
      <c r="KKO355" s="35"/>
      <c r="KKP355" s="35"/>
      <c r="KKQ355" s="35"/>
      <c r="KKR355" s="35"/>
      <c r="KKS355" s="35"/>
      <c r="KKT355" s="35"/>
      <c r="KKU355" s="35"/>
      <c r="KKV355" s="35"/>
      <c r="KKW355" s="35"/>
      <c r="KKX355" s="35"/>
      <c r="KKY355" s="35"/>
      <c r="KKZ355" s="35"/>
      <c r="KLA355" s="35"/>
      <c r="KLB355" s="35"/>
      <c r="KLC355" s="35"/>
      <c r="KLD355" s="35"/>
      <c r="KLE355" s="35"/>
      <c r="KLF355" s="35"/>
      <c r="KLG355" s="35"/>
      <c r="KLH355" s="35"/>
      <c r="KLI355" s="35"/>
      <c r="KLJ355" s="35"/>
      <c r="KLK355" s="35"/>
      <c r="KLL355" s="35"/>
      <c r="KLM355" s="35"/>
      <c r="KLN355" s="35"/>
      <c r="KLO355" s="35"/>
      <c r="KLP355" s="35"/>
      <c r="KLQ355" s="35"/>
      <c r="KLR355" s="35"/>
      <c r="KLS355" s="35"/>
      <c r="KLT355" s="35"/>
      <c r="KLU355" s="35"/>
      <c r="KLV355" s="35"/>
      <c r="KLW355" s="35"/>
      <c r="KLX355" s="35"/>
      <c r="KLY355" s="35"/>
      <c r="KLZ355" s="35"/>
      <c r="KMA355" s="35"/>
      <c r="KMB355" s="35"/>
      <c r="KMC355" s="35"/>
      <c r="KMD355" s="35"/>
      <c r="KME355" s="35"/>
      <c r="KMF355" s="35"/>
      <c r="KMG355" s="35"/>
      <c r="KMH355" s="35"/>
      <c r="KMI355" s="35"/>
      <c r="KMJ355" s="35"/>
      <c r="KMK355" s="35"/>
      <c r="KML355" s="35"/>
      <c r="KMM355" s="35"/>
      <c r="KMN355" s="35"/>
      <c r="KMO355" s="35"/>
      <c r="KMP355" s="35"/>
      <c r="KMQ355" s="35"/>
      <c r="KMR355" s="35"/>
      <c r="KMS355" s="35"/>
      <c r="KMT355" s="35"/>
      <c r="KMU355" s="35"/>
      <c r="KMV355" s="35"/>
      <c r="KMW355" s="35"/>
      <c r="KMX355" s="35"/>
      <c r="KMY355" s="35"/>
      <c r="KMZ355" s="35"/>
      <c r="KNA355" s="35"/>
      <c r="KNB355" s="35"/>
      <c r="KNC355" s="35"/>
      <c r="KND355" s="35"/>
      <c r="KNE355" s="35"/>
      <c r="KNF355" s="35"/>
      <c r="KNG355" s="35"/>
      <c r="KNH355" s="35"/>
      <c r="KNI355" s="35"/>
      <c r="KNJ355" s="35"/>
      <c r="KNK355" s="35"/>
      <c r="KNL355" s="35"/>
      <c r="KNM355" s="35"/>
      <c r="KNN355" s="35"/>
      <c r="KNO355" s="35"/>
      <c r="KNP355" s="35"/>
      <c r="KNQ355" s="35"/>
      <c r="KNR355" s="35"/>
      <c r="KNS355" s="35"/>
      <c r="KNT355" s="35"/>
      <c r="KNU355" s="35"/>
      <c r="KNV355" s="35"/>
      <c r="KNW355" s="35"/>
      <c r="KNX355" s="35"/>
      <c r="KNY355" s="35"/>
      <c r="KNZ355" s="35"/>
      <c r="KOA355" s="35"/>
      <c r="KOB355" s="35"/>
      <c r="KOC355" s="35"/>
      <c r="KOD355" s="35"/>
      <c r="KOE355" s="35"/>
      <c r="KOF355" s="35"/>
      <c r="KOG355" s="35"/>
      <c r="KOH355" s="35"/>
      <c r="KOI355" s="35"/>
      <c r="KOJ355" s="35"/>
      <c r="KOK355" s="35"/>
      <c r="KOL355" s="35"/>
      <c r="KOM355" s="35"/>
      <c r="KON355" s="35"/>
      <c r="KOO355" s="35"/>
      <c r="KOP355" s="35"/>
      <c r="KOQ355" s="35"/>
      <c r="KOR355" s="35"/>
      <c r="KOS355" s="35"/>
      <c r="KOT355" s="35"/>
      <c r="KOU355" s="35"/>
      <c r="KOV355" s="35"/>
      <c r="KOW355" s="35"/>
      <c r="KOX355" s="35"/>
      <c r="KOY355" s="35"/>
      <c r="KOZ355" s="35"/>
      <c r="KPA355" s="35"/>
      <c r="KPB355" s="35"/>
      <c r="KPC355" s="35"/>
      <c r="KPD355" s="35"/>
      <c r="KPE355" s="35"/>
      <c r="KPF355" s="35"/>
      <c r="KPG355" s="35"/>
      <c r="KPH355" s="35"/>
      <c r="KPI355" s="35"/>
      <c r="KPJ355" s="35"/>
      <c r="KPK355" s="35"/>
      <c r="KPL355" s="35"/>
      <c r="KPM355" s="35"/>
      <c r="KPN355" s="35"/>
      <c r="KPO355" s="35"/>
      <c r="KPP355" s="35"/>
      <c r="KPQ355" s="35"/>
      <c r="KPR355" s="35"/>
      <c r="KPS355" s="35"/>
      <c r="KPT355" s="35"/>
      <c r="KPU355" s="35"/>
      <c r="KPV355" s="35"/>
      <c r="KPW355" s="35"/>
      <c r="KPX355" s="35"/>
      <c r="KPY355" s="35"/>
      <c r="KPZ355" s="35"/>
      <c r="KQA355" s="35"/>
      <c r="KQB355" s="35"/>
      <c r="KQC355" s="35"/>
      <c r="KQD355" s="35"/>
      <c r="KQE355" s="35"/>
      <c r="KQF355" s="35"/>
      <c r="KQG355" s="35"/>
      <c r="KQH355" s="35"/>
      <c r="KQI355" s="35"/>
      <c r="KQJ355" s="35"/>
      <c r="KQK355" s="35"/>
      <c r="KQL355" s="35"/>
      <c r="KQM355" s="35"/>
      <c r="KQN355" s="35"/>
      <c r="KQO355" s="35"/>
      <c r="KQP355" s="35"/>
      <c r="KQQ355" s="35"/>
      <c r="KQR355" s="35"/>
      <c r="KQS355" s="35"/>
      <c r="KQT355" s="35"/>
      <c r="KQU355" s="35"/>
      <c r="KQV355" s="35"/>
      <c r="KQW355" s="35"/>
      <c r="KQX355" s="35"/>
      <c r="KQY355" s="35"/>
      <c r="KQZ355" s="35"/>
      <c r="KRA355" s="35"/>
      <c r="KRB355" s="35"/>
      <c r="KRC355" s="35"/>
      <c r="KRD355" s="35"/>
      <c r="KRE355" s="35"/>
      <c r="KRF355" s="35"/>
      <c r="KRG355" s="35"/>
      <c r="KRH355" s="35"/>
      <c r="KRI355" s="35"/>
      <c r="KRJ355" s="35"/>
      <c r="KRK355" s="35"/>
      <c r="KRL355" s="35"/>
      <c r="KRM355" s="35"/>
      <c r="KRN355" s="35"/>
      <c r="KRO355" s="35"/>
      <c r="KRP355" s="35"/>
      <c r="KRQ355" s="35"/>
      <c r="KRR355" s="35"/>
      <c r="KRS355" s="35"/>
      <c r="KRT355" s="35"/>
      <c r="KRU355" s="35"/>
      <c r="KRV355" s="35"/>
      <c r="KRW355" s="35"/>
      <c r="KRX355" s="35"/>
      <c r="KRY355" s="35"/>
      <c r="KRZ355" s="35"/>
      <c r="KSA355" s="35"/>
      <c r="KSB355" s="35"/>
      <c r="KSC355" s="35"/>
      <c r="KSD355" s="35"/>
      <c r="KSE355" s="35"/>
      <c r="KSF355" s="35"/>
      <c r="KSG355" s="35"/>
      <c r="KSH355" s="35"/>
      <c r="KSI355" s="35"/>
      <c r="KSJ355" s="35"/>
      <c r="KSK355" s="35"/>
      <c r="KSL355" s="35"/>
      <c r="KSM355" s="35"/>
      <c r="KSN355" s="35"/>
      <c r="KSO355" s="35"/>
      <c r="KSP355" s="35"/>
      <c r="KSQ355" s="35"/>
      <c r="KSR355" s="35"/>
      <c r="KSS355" s="35"/>
      <c r="KST355" s="35"/>
      <c r="KSU355" s="35"/>
      <c r="KSV355" s="35"/>
      <c r="KSW355" s="35"/>
      <c r="KSX355" s="35"/>
      <c r="KSY355" s="35"/>
      <c r="KSZ355" s="35"/>
      <c r="KTA355" s="35"/>
      <c r="KTB355" s="35"/>
      <c r="KTC355" s="35"/>
      <c r="KTD355" s="35"/>
      <c r="KTE355" s="35"/>
      <c r="KTF355" s="35"/>
      <c r="KTG355" s="35"/>
      <c r="KTH355" s="35"/>
      <c r="KTI355" s="35"/>
      <c r="KTJ355" s="35"/>
      <c r="KTK355" s="35"/>
      <c r="KTL355" s="35"/>
      <c r="KTM355" s="35"/>
      <c r="KTN355" s="35"/>
      <c r="KTO355" s="35"/>
      <c r="KTP355" s="35"/>
      <c r="KTQ355" s="35"/>
      <c r="KTR355" s="35"/>
      <c r="KTS355" s="35"/>
      <c r="KTT355" s="35"/>
      <c r="KTU355" s="35"/>
      <c r="KTV355" s="35"/>
      <c r="KTW355" s="35"/>
      <c r="KTX355" s="35"/>
      <c r="KTY355" s="35"/>
      <c r="KTZ355" s="35"/>
      <c r="KUA355" s="35"/>
      <c r="KUB355" s="35"/>
      <c r="KUC355" s="35"/>
      <c r="KUD355" s="35"/>
      <c r="KUE355" s="35"/>
      <c r="KUF355" s="35"/>
      <c r="KUG355" s="35"/>
      <c r="KUH355" s="35"/>
      <c r="KUI355" s="35"/>
      <c r="KUJ355" s="35"/>
      <c r="KUK355" s="35"/>
      <c r="KUL355" s="35"/>
      <c r="KUM355" s="35"/>
      <c r="KUN355" s="35"/>
      <c r="KUO355" s="35"/>
      <c r="KUP355" s="35"/>
      <c r="KUQ355" s="35"/>
      <c r="KUR355" s="35"/>
      <c r="KUS355" s="35"/>
      <c r="KUT355" s="35"/>
      <c r="KUU355" s="35"/>
      <c r="KUV355" s="35"/>
      <c r="KUW355" s="35"/>
      <c r="KUX355" s="35"/>
      <c r="KUY355" s="35"/>
      <c r="KUZ355" s="35"/>
      <c r="KVA355" s="35"/>
      <c r="KVB355" s="35"/>
      <c r="KVC355" s="35"/>
      <c r="KVD355" s="35"/>
      <c r="KVE355" s="35"/>
      <c r="KVF355" s="35"/>
      <c r="KVG355" s="35"/>
      <c r="KVH355" s="35"/>
      <c r="KVI355" s="35"/>
      <c r="KVJ355" s="35"/>
      <c r="KVK355" s="35"/>
      <c r="KVL355" s="35"/>
      <c r="KVM355" s="35"/>
      <c r="KVN355" s="35"/>
      <c r="KVO355" s="35"/>
      <c r="KVP355" s="35"/>
      <c r="KVQ355" s="35"/>
      <c r="KVR355" s="35"/>
      <c r="KVS355" s="35"/>
      <c r="KVT355" s="35"/>
      <c r="KVU355" s="35"/>
      <c r="KVV355" s="35"/>
      <c r="KVW355" s="35"/>
      <c r="KVX355" s="35"/>
      <c r="KVY355" s="35"/>
      <c r="KVZ355" s="35"/>
      <c r="KWA355" s="35"/>
      <c r="KWB355" s="35"/>
      <c r="KWC355" s="35"/>
      <c r="KWD355" s="35"/>
      <c r="KWE355" s="35"/>
      <c r="KWF355" s="35"/>
      <c r="KWG355" s="35"/>
      <c r="KWH355" s="35"/>
      <c r="KWI355" s="35"/>
      <c r="KWJ355" s="35"/>
      <c r="KWK355" s="35"/>
      <c r="KWL355" s="35"/>
      <c r="KWM355" s="35"/>
      <c r="KWN355" s="35"/>
      <c r="KWO355" s="35"/>
      <c r="KWP355" s="35"/>
      <c r="KWQ355" s="35"/>
      <c r="KWR355" s="35"/>
      <c r="KWS355" s="35"/>
      <c r="KWT355" s="35"/>
      <c r="KWU355" s="35"/>
      <c r="KWV355" s="35"/>
      <c r="KWW355" s="35"/>
      <c r="KWX355" s="35"/>
      <c r="KWY355" s="35"/>
      <c r="KWZ355" s="35"/>
      <c r="KXA355" s="35"/>
      <c r="KXB355" s="35"/>
      <c r="KXC355" s="35"/>
      <c r="KXD355" s="35"/>
      <c r="KXE355" s="35"/>
      <c r="KXF355" s="35"/>
      <c r="KXG355" s="35"/>
      <c r="KXH355" s="35"/>
      <c r="KXI355" s="35"/>
      <c r="KXJ355" s="35"/>
      <c r="KXK355" s="35"/>
      <c r="KXL355" s="35"/>
      <c r="KXM355" s="35"/>
      <c r="KXN355" s="35"/>
      <c r="KXO355" s="35"/>
      <c r="KXP355" s="35"/>
      <c r="KXQ355" s="35"/>
      <c r="KXR355" s="35"/>
      <c r="KXS355" s="35"/>
      <c r="KXT355" s="35"/>
      <c r="KXU355" s="35"/>
      <c r="KXV355" s="35"/>
      <c r="KXW355" s="35"/>
      <c r="KXX355" s="35"/>
      <c r="KXY355" s="35"/>
      <c r="KXZ355" s="35"/>
      <c r="KYA355" s="35"/>
      <c r="KYB355" s="35"/>
      <c r="KYC355" s="35"/>
      <c r="KYD355" s="35"/>
      <c r="KYE355" s="35"/>
      <c r="KYF355" s="35"/>
      <c r="KYG355" s="35"/>
      <c r="KYH355" s="35"/>
      <c r="KYI355" s="35"/>
      <c r="KYJ355" s="35"/>
      <c r="KYK355" s="35"/>
      <c r="KYL355" s="35"/>
      <c r="KYM355" s="35"/>
      <c r="KYN355" s="35"/>
      <c r="KYO355" s="35"/>
      <c r="KYP355" s="35"/>
      <c r="KYQ355" s="35"/>
      <c r="KYR355" s="35"/>
      <c r="KYS355" s="35"/>
      <c r="KYT355" s="35"/>
      <c r="KYU355" s="35"/>
      <c r="KYV355" s="35"/>
      <c r="KYW355" s="35"/>
      <c r="KYX355" s="35"/>
      <c r="KYY355" s="35"/>
      <c r="KYZ355" s="35"/>
      <c r="KZA355" s="35"/>
      <c r="KZB355" s="35"/>
      <c r="KZC355" s="35"/>
      <c r="KZD355" s="35"/>
      <c r="KZE355" s="35"/>
      <c r="KZF355" s="35"/>
      <c r="KZG355" s="35"/>
      <c r="KZH355" s="35"/>
      <c r="KZI355" s="35"/>
      <c r="KZJ355" s="35"/>
      <c r="KZK355" s="35"/>
      <c r="KZL355" s="35"/>
      <c r="KZM355" s="35"/>
      <c r="KZN355" s="35"/>
      <c r="KZO355" s="35"/>
      <c r="KZP355" s="35"/>
      <c r="KZQ355" s="35"/>
      <c r="KZR355" s="35"/>
      <c r="KZS355" s="35"/>
      <c r="KZT355" s="35"/>
      <c r="KZU355" s="35"/>
      <c r="KZV355" s="35"/>
      <c r="KZW355" s="35"/>
      <c r="KZX355" s="35"/>
      <c r="KZY355" s="35"/>
      <c r="KZZ355" s="35"/>
      <c r="LAA355" s="35"/>
      <c r="LAB355" s="35"/>
      <c r="LAC355" s="35"/>
      <c r="LAD355" s="35"/>
      <c r="LAE355" s="35"/>
      <c r="LAF355" s="35"/>
      <c r="LAG355" s="35"/>
      <c r="LAH355" s="35"/>
      <c r="LAI355" s="35"/>
      <c r="LAJ355" s="35"/>
      <c r="LAK355" s="35"/>
      <c r="LAL355" s="35"/>
      <c r="LAM355" s="35"/>
      <c r="LAN355" s="35"/>
      <c r="LAO355" s="35"/>
      <c r="LAP355" s="35"/>
      <c r="LAQ355" s="35"/>
      <c r="LAR355" s="35"/>
      <c r="LAS355" s="35"/>
      <c r="LAT355" s="35"/>
      <c r="LAU355" s="35"/>
      <c r="LAV355" s="35"/>
      <c r="LAW355" s="35"/>
      <c r="LAX355" s="35"/>
      <c r="LAY355" s="35"/>
      <c r="LAZ355" s="35"/>
      <c r="LBA355" s="35"/>
      <c r="LBB355" s="35"/>
      <c r="LBC355" s="35"/>
      <c r="LBD355" s="35"/>
      <c r="LBE355" s="35"/>
      <c r="LBF355" s="35"/>
      <c r="LBG355" s="35"/>
      <c r="LBH355" s="35"/>
      <c r="LBI355" s="35"/>
      <c r="LBJ355" s="35"/>
      <c r="LBK355" s="35"/>
      <c r="LBL355" s="35"/>
      <c r="LBM355" s="35"/>
      <c r="LBN355" s="35"/>
      <c r="LBO355" s="35"/>
      <c r="LBP355" s="35"/>
      <c r="LBQ355" s="35"/>
      <c r="LBR355" s="35"/>
      <c r="LBS355" s="35"/>
      <c r="LBT355" s="35"/>
      <c r="LBU355" s="35"/>
      <c r="LBV355" s="35"/>
      <c r="LBW355" s="35"/>
      <c r="LBX355" s="35"/>
      <c r="LBY355" s="35"/>
      <c r="LBZ355" s="35"/>
      <c r="LCA355" s="35"/>
      <c r="LCB355" s="35"/>
      <c r="LCC355" s="35"/>
      <c r="LCD355" s="35"/>
      <c r="LCE355" s="35"/>
      <c r="LCF355" s="35"/>
      <c r="LCG355" s="35"/>
      <c r="LCH355" s="35"/>
      <c r="LCI355" s="35"/>
      <c r="LCJ355" s="35"/>
      <c r="LCK355" s="35"/>
      <c r="LCL355" s="35"/>
      <c r="LCM355" s="35"/>
      <c r="LCN355" s="35"/>
      <c r="LCO355" s="35"/>
      <c r="LCP355" s="35"/>
      <c r="LCQ355" s="35"/>
      <c r="LCR355" s="35"/>
      <c r="LCS355" s="35"/>
      <c r="LCT355" s="35"/>
      <c r="LCU355" s="35"/>
      <c r="LCV355" s="35"/>
      <c r="LCW355" s="35"/>
      <c r="LCX355" s="35"/>
      <c r="LCY355" s="35"/>
      <c r="LCZ355" s="35"/>
      <c r="LDA355" s="35"/>
      <c r="LDB355" s="35"/>
      <c r="LDC355" s="35"/>
      <c r="LDD355" s="35"/>
      <c r="LDE355" s="35"/>
      <c r="LDF355" s="35"/>
      <c r="LDG355" s="35"/>
      <c r="LDH355" s="35"/>
      <c r="LDI355" s="35"/>
      <c r="LDJ355" s="35"/>
      <c r="LDK355" s="35"/>
      <c r="LDL355" s="35"/>
      <c r="LDM355" s="35"/>
      <c r="LDN355" s="35"/>
      <c r="LDO355" s="35"/>
      <c r="LDP355" s="35"/>
      <c r="LDQ355" s="35"/>
      <c r="LDR355" s="35"/>
      <c r="LDS355" s="35"/>
      <c r="LDT355" s="35"/>
      <c r="LDU355" s="35"/>
      <c r="LDV355" s="35"/>
      <c r="LDW355" s="35"/>
      <c r="LDX355" s="35"/>
      <c r="LDY355" s="35"/>
      <c r="LDZ355" s="35"/>
      <c r="LEA355" s="35"/>
      <c r="LEB355" s="35"/>
      <c r="LEC355" s="35"/>
      <c r="LED355" s="35"/>
      <c r="LEE355" s="35"/>
      <c r="LEF355" s="35"/>
      <c r="LEG355" s="35"/>
      <c r="LEH355" s="35"/>
      <c r="LEI355" s="35"/>
      <c r="LEJ355" s="35"/>
      <c r="LEK355" s="35"/>
      <c r="LEL355" s="35"/>
      <c r="LEM355" s="35"/>
      <c r="LEN355" s="35"/>
      <c r="LEO355" s="35"/>
      <c r="LEP355" s="35"/>
      <c r="LEQ355" s="35"/>
      <c r="LER355" s="35"/>
      <c r="LES355" s="35"/>
      <c r="LET355" s="35"/>
      <c r="LEU355" s="35"/>
      <c r="LEV355" s="35"/>
      <c r="LEW355" s="35"/>
      <c r="LEX355" s="35"/>
      <c r="LEY355" s="35"/>
      <c r="LEZ355" s="35"/>
      <c r="LFA355" s="35"/>
      <c r="LFB355" s="35"/>
      <c r="LFC355" s="35"/>
      <c r="LFD355" s="35"/>
      <c r="LFE355" s="35"/>
      <c r="LFF355" s="35"/>
      <c r="LFG355" s="35"/>
      <c r="LFH355" s="35"/>
      <c r="LFI355" s="35"/>
      <c r="LFJ355" s="35"/>
      <c r="LFK355" s="35"/>
      <c r="LFL355" s="35"/>
      <c r="LFM355" s="35"/>
      <c r="LFN355" s="35"/>
      <c r="LFO355" s="35"/>
      <c r="LFP355" s="35"/>
      <c r="LFQ355" s="35"/>
      <c r="LFR355" s="35"/>
      <c r="LFS355" s="35"/>
      <c r="LFT355" s="35"/>
      <c r="LFU355" s="35"/>
      <c r="LFV355" s="35"/>
      <c r="LFW355" s="35"/>
      <c r="LFX355" s="35"/>
      <c r="LFY355" s="35"/>
      <c r="LFZ355" s="35"/>
      <c r="LGA355" s="35"/>
      <c r="LGB355" s="35"/>
      <c r="LGC355" s="35"/>
      <c r="LGD355" s="35"/>
      <c r="LGE355" s="35"/>
      <c r="LGF355" s="35"/>
      <c r="LGG355" s="35"/>
      <c r="LGH355" s="35"/>
      <c r="LGI355" s="35"/>
      <c r="LGJ355" s="35"/>
      <c r="LGK355" s="35"/>
      <c r="LGL355" s="35"/>
      <c r="LGM355" s="35"/>
      <c r="LGN355" s="35"/>
      <c r="LGO355" s="35"/>
      <c r="LGP355" s="35"/>
      <c r="LGQ355" s="35"/>
      <c r="LGR355" s="35"/>
      <c r="LGS355" s="35"/>
      <c r="LGT355" s="35"/>
      <c r="LGU355" s="35"/>
      <c r="LGV355" s="35"/>
      <c r="LGW355" s="35"/>
      <c r="LGX355" s="35"/>
      <c r="LGY355" s="35"/>
      <c r="LGZ355" s="35"/>
      <c r="LHA355" s="35"/>
      <c r="LHB355" s="35"/>
      <c r="LHC355" s="35"/>
      <c r="LHD355" s="35"/>
      <c r="LHE355" s="35"/>
      <c r="LHF355" s="35"/>
      <c r="LHG355" s="35"/>
      <c r="LHH355" s="35"/>
      <c r="LHI355" s="35"/>
      <c r="LHJ355" s="35"/>
      <c r="LHK355" s="35"/>
      <c r="LHL355" s="35"/>
      <c r="LHM355" s="35"/>
      <c r="LHN355" s="35"/>
      <c r="LHO355" s="35"/>
      <c r="LHP355" s="35"/>
      <c r="LHQ355" s="35"/>
      <c r="LHR355" s="35"/>
      <c r="LHS355" s="35"/>
      <c r="LHT355" s="35"/>
      <c r="LHU355" s="35"/>
      <c r="LHV355" s="35"/>
      <c r="LHW355" s="35"/>
      <c r="LHX355" s="35"/>
      <c r="LHY355" s="35"/>
      <c r="LHZ355" s="35"/>
      <c r="LIA355" s="35"/>
      <c r="LIB355" s="35"/>
      <c r="LIC355" s="35"/>
      <c r="LID355" s="35"/>
      <c r="LIE355" s="35"/>
      <c r="LIF355" s="35"/>
      <c r="LIG355" s="35"/>
      <c r="LIH355" s="35"/>
      <c r="LII355" s="35"/>
      <c r="LIJ355" s="35"/>
      <c r="LIK355" s="35"/>
      <c r="LIL355" s="35"/>
      <c r="LIM355" s="35"/>
      <c r="LIN355" s="35"/>
      <c r="LIO355" s="35"/>
      <c r="LIP355" s="35"/>
      <c r="LIQ355" s="35"/>
      <c r="LIR355" s="35"/>
      <c r="LIS355" s="35"/>
      <c r="LIT355" s="35"/>
      <c r="LIU355" s="35"/>
      <c r="LIV355" s="35"/>
      <c r="LIW355" s="35"/>
      <c r="LIX355" s="35"/>
      <c r="LIY355" s="35"/>
      <c r="LIZ355" s="35"/>
      <c r="LJA355" s="35"/>
      <c r="LJB355" s="35"/>
      <c r="LJC355" s="35"/>
      <c r="LJD355" s="35"/>
      <c r="LJE355" s="35"/>
      <c r="LJF355" s="35"/>
      <c r="LJG355" s="35"/>
      <c r="LJH355" s="35"/>
      <c r="LJI355" s="35"/>
      <c r="LJJ355" s="35"/>
      <c r="LJK355" s="35"/>
      <c r="LJL355" s="35"/>
      <c r="LJM355" s="35"/>
      <c r="LJN355" s="35"/>
      <c r="LJO355" s="35"/>
      <c r="LJP355" s="35"/>
      <c r="LJQ355" s="35"/>
      <c r="LJR355" s="35"/>
      <c r="LJS355" s="35"/>
      <c r="LJT355" s="35"/>
      <c r="LJU355" s="35"/>
      <c r="LJV355" s="35"/>
      <c r="LJW355" s="35"/>
      <c r="LJX355" s="35"/>
      <c r="LJY355" s="35"/>
      <c r="LJZ355" s="35"/>
      <c r="LKA355" s="35"/>
      <c r="LKB355" s="35"/>
      <c r="LKC355" s="35"/>
      <c r="LKD355" s="35"/>
      <c r="LKE355" s="35"/>
      <c r="LKF355" s="35"/>
      <c r="LKG355" s="35"/>
      <c r="LKH355" s="35"/>
      <c r="LKI355" s="35"/>
      <c r="LKJ355" s="35"/>
      <c r="LKK355" s="35"/>
      <c r="LKL355" s="35"/>
      <c r="LKM355" s="35"/>
      <c r="LKN355" s="35"/>
      <c r="LKO355" s="35"/>
      <c r="LKP355" s="35"/>
      <c r="LKQ355" s="35"/>
      <c r="LKR355" s="35"/>
      <c r="LKS355" s="35"/>
      <c r="LKT355" s="35"/>
      <c r="LKU355" s="35"/>
      <c r="LKV355" s="35"/>
      <c r="LKW355" s="35"/>
      <c r="LKX355" s="35"/>
      <c r="LKY355" s="35"/>
      <c r="LKZ355" s="35"/>
      <c r="LLA355" s="35"/>
      <c r="LLB355" s="35"/>
      <c r="LLC355" s="35"/>
      <c r="LLD355" s="35"/>
      <c r="LLE355" s="35"/>
      <c r="LLF355" s="35"/>
      <c r="LLG355" s="35"/>
      <c r="LLH355" s="35"/>
      <c r="LLI355" s="35"/>
      <c r="LLJ355" s="35"/>
      <c r="LLK355" s="35"/>
      <c r="LLL355" s="35"/>
      <c r="LLM355" s="35"/>
      <c r="LLN355" s="35"/>
      <c r="LLO355" s="35"/>
      <c r="LLP355" s="35"/>
      <c r="LLQ355" s="35"/>
      <c r="LLR355" s="35"/>
      <c r="LLS355" s="35"/>
      <c r="LLT355" s="35"/>
      <c r="LLU355" s="35"/>
      <c r="LLV355" s="35"/>
      <c r="LLW355" s="35"/>
      <c r="LLX355" s="35"/>
      <c r="LLY355" s="35"/>
      <c r="LLZ355" s="35"/>
      <c r="LMA355" s="35"/>
      <c r="LMB355" s="35"/>
      <c r="LMC355" s="35"/>
      <c r="LMD355" s="35"/>
      <c r="LME355" s="35"/>
      <c r="LMF355" s="35"/>
      <c r="LMG355" s="35"/>
      <c r="LMH355" s="35"/>
      <c r="LMI355" s="35"/>
      <c r="LMJ355" s="35"/>
      <c r="LMK355" s="35"/>
      <c r="LML355" s="35"/>
      <c r="LMM355" s="35"/>
      <c r="LMN355" s="35"/>
      <c r="LMO355" s="35"/>
      <c r="LMP355" s="35"/>
      <c r="LMQ355" s="35"/>
      <c r="LMR355" s="35"/>
      <c r="LMS355" s="35"/>
      <c r="LMT355" s="35"/>
      <c r="LMU355" s="35"/>
      <c r="LMV355" s="35"/>
      <c r="LMW355" s="35"/>
      <c r="LMX355" s="35"/>
      <c r="LMY355" s="35"/>
      <c r="LMZ355" s="35"/>
      <c r="LNA355" s="35"/>
      <c r="LNB355" s="35"/>
      <c r="LNC355" s="35"/>
      <c r="LND355" s="35"/>
      <c r="LNE355" s="35"/>
      <c r="LNF355" s="35"/>
      <c r="LNG355" s="35"/>
      <c r="LNH355" s="35"/>
      <c r="LNI355" s="35"/>
      <c r="LNJ355" s="35"/>
      <c r="LNK355" s="35"/>
      <c r="LNL355" s="35"/>
      <c r="LNM355" s="35"/>
      <c r="LNN355" s="35"/>
      <c r="LNO355" s="35"/>
      <c r="LNP355" s="35"/>
      <c r="LNQ355" s="35"/>
      <c r="LNR355" s="35"/>
      <c r="LNS355" s="35"/>
      <c r="LNT355" s="35"/>
      <c r="LNU355" s="35"/>
      <c r="LNV355" s="35"/>
      <c r="LNW355" s="35"/>
      <c r="LNX355" s="35"/>
      <c r="LNY355" s="35"/>
      <c r="LNZ355" s="35"/>
      <c r="LOA355" s="35"/>
      <c r="LOB355" s="35"/>
      <c r="LOC355" s="35"/>
      <c r="LOD355" s="35"/>
      <c r="LOE355" s="35"/>
      <c r="LOF355" s="35"/>
      <c r="LOG355" s="35"/>
      <c r="LOH355" s="35"/>
      <c r="LOI355" s="35"/>
      <c r="LOJ355" s="35"/>
      <c r="LOK355" s="35"/>
      <c r="LOL355" s="35"/>
      <c r="LOM355" s="35"/>
      <c r="LON355" s="35"/>
      <c r="LOO355" s="35"/>
      <c r="LOP355" s="35"/>
      <c r="LOQ355" s="35"/>
      <c r="LOR355" s="35"/>
      <c r="LOS355" s="35"/>
      <c r="LOT355" s="35"/>
      <c r="LOU355" s="35"/>
      <c r="LOV355" s="35"/>
      <c r="LOW355" s="35"/>
      <c r="LOX355" s="35"/>
      <c r="LOY355" s="35"/>
      <c r="LOZ355" s="35"/>
      <c r="LPA355" s="35"/>
      <c r="LPB355" s="35"/>
      <c r="LPC355" s="35"/>
      <c r="LPD355" s="35"/>
      <c r="LPE355" s="35"/>
      <c r="LPF355" s="35"/>
      <c r="LPG355" s="35"/>
      <c r="LPH355" s="35"/>
      <c r="LPI355" s="35"/>
      <c r="LPJ355" s="35"/>
      <c r="LPK355" s="35"/>
      <c r="LPL355" s="35"/>
      <c r="LPM355" s="35"/>
      <c r="LPN355" s="35"/>
      <c r="LPO355" s="35"/>
      <c r="LPP355" s="35"/>
      <c r="LPQ355" s="35"/>
      <c r="LPR355" s="35"/>
      <c r="LPS355" s="35"/>
      <c r="LPT355" s="35"/>
      <c r="LPU355" s="35"/>
      <c r="LPV355" s="35"/>
      <c r="LPW355" s="35"/>
      <c r="LPX355" s="35"/>
      <c r="LPY355" s="35"/>
      <c r="LPZ355" s="35"/>
      <c r="LQA355" s="35"/>
      <c r="LQB355" s="35"/>
      <c r="LQC355" s="35"/>
      <c r="LQD355" s="35"/>
      <c r="LQE355" s="35"/>
      <c r="LQF355" s="35"/>
      <c r="LQG355" s="35"/>
      <c r="LQH355" s="35"/>
      <c r="LQI355" s="35"/>
      <c r="LQJ355" s="35"/>
      <c r="LQK355" s="35"/>
      <c r="LQL355" s="35"/>
      <c r="LQM355" s="35"/>
      <c r="LQN355" s="35"/>
      <c r="LQO355" s="35"/>
      <c r="LQP355" s="35"/>
      <c r="LQQ355" s="35"/>
      <c r="LQR355" s="35"/>
      <c r="LQS355" s="35"/>
      <c r="LQT355" s="35"/>
      <c r="LQU355" s="35"/>
      <c r="LQV355" s="35"/>
      <c r="LQW355" s="35"/>
      <c r="LQX355" s="35"/>
      <c r="LQY355" s="35"/>
      <c r="LQZ355" s="35"/>
      <c r="LRA355" s="35"/>
      <c r="LRB355" s="35"/>
      <c r="LRC355" s="35"/>
      <c r="LRD355" s="35"/>
      <c r="LRE355" s="35"/>
      <c r="LRF355" s="35"/>
      <c r="LRG355" s="35"/>
      <c r="LRH355" s="35"/>
      <c r="LRI355" s="35"/>
      <c r="LRJ355" s="35"/>
      <c r="LRK355" s="35"/>
      <c r="LRL355" s="35"/>
      <c r="LRM355" s="35"/>
      <c r="LRN355" s="35"/>
      <c r="LRO355" s="35"/>
      <c r="LRP355" s="35"/>
      <c r="LRQ355" s="35"/>
      <c r="LRR355" s="35"/>
      <c r="LRS355" s="35"/>
      <c r="LRT355" s="35"/>
      <c r="LRU355" s="35"/>
      <c r="LRV355" s="35"/>
      <c r="LRW355" s="35"/>
      <c r="LRX355" s="35"/>
      <c r="LRY355" s="35"/>
      <c r="LRZ355" s="35"/>
      <c r="LSA355" s="35"/>
      <c r="LSB355" s="35"/>
      <c r="LSC355" s="35"/>
      <c r="LSD355" s="35"/>
      <c r="LSE355" s="35"/>
      <c r="LSF355" s="35"/>
      <c r="LSG355" s="35"/>
      <c r="LSH355" s="35"/>
      <c r="LSI355" s="35"/>
      <c r="LSJ355" s="35"/>
      <c r="LSK355" s="35"/>
      <c r="LSL355" s="35"/>
      <c r="LSM355" s="35"/>
      <c r="LSN355" s="35"/>
      <c r="LSO355" s="35"/>
      <c r="LSP355" s="35"/>
      <c r="LSQ355" s="35"/>
      <c r="LSR355" s="35"/>
      <c r="LSS355" s="35"/>
      <c r="LST355" s="35"/>
      <c r="LSU355" s="35"/>
      <c r="LSV355" s="35"/>
      <c r="LSW355" s="35"/>
      <c r="LSX355" s="35"/>
      <c r="LSY355" s="35"/>
      <c r="LSZ355" s="35"/>
      <c r="LTA355" s="35"/>
      <c r="LTB355" s="35"/>
      <c r="LTC355" s="35"/>
      <c r="LTD355" s="35"/>
      <c r="LTE355" s="35"/>
      <c r="LTF355" s="35"/>
      <c r="LTG355" s="35"/>
      <c r="LTH355" s="35"/>
      <c r="LTI355" s="35"/>
      <c r="LTJ355" s="35"/>
      <c r="LTK355" s="35"/>
      <c r="LTL355" s="35"/>
      <c r="LTM355" s="35"/>
      <c r="LTN355" s="35"/>
      <c r="LTO355" s="35"/>
      <c r="LTP355" s="35"/>
      <c r="LTQ355" s="35"/>
      <c r="LTR355" s="35"/>
      <c r="LTS355" s="35"/>
      <c r="LTT355" s="35"/>
      <c r="LTU355" s="35"/>
      <c r="LTV355" s="35"/>
      <c r="LTW355" s="35"/>
      <c r="LTX355" s="35"/>
      <c r="LTY355" s="35"/>
      <c r="LTZ355" s="35"/>
      <c r="LUA355" s="35"/>
      <c r="LUB355" s="35"/>
      <c r="LUC355" s="35"/>
      <c r="LUD355" s="35"/>
      <c r="LUE355" s="35"/>
      <c r="LUF355" s="35"/>
      <c r="LUG355" s="35"/>
      <c r="LUH355" s="35"/>
      <c r="LUI355" s="35"/>
      <c r="LUJ355" s="35"/>
      <c r="LUK355" s="35"/>
      <c r="LUL355" s="35"/>
      <c r="LUM355" s="35"/>
      <c r="LUN355" s="35"/>
      <c r="LUO355" s="35"/>
      <c r="LUP355" s="35"/>
      <c r="LUQ355" s="35"/>
      <c r="LUR355" s="35"/>
      <c r="LUS355" s="35"/>
      <c r="LUT355" s="35"/>
      <c r="LUU355" s="35"/>
      <c r="LUV355" s="35"/>
      <c r="LUW355" s="35"/>
      <c r="LUX355" s="35"/>
      <c r="LUY355" s="35"/>
      <c r="LUZ355" s="35"/>
      <c r="LVA355" s="35"/>
      <c r="LVB355" s="35"/>
      <c r="LVC355" s="35"/>
      <c r="LVD355" s="35"/>
      <c r="LVE355" s="35"/>
      <c r="LVF355" s="35"/>
      <c r="LVG355" s="35"/>
      <c r="LVH355" s="35"/>
      <c r="LVI355" s="35"/>
      <c r="LVJ355" s="35"/>
      <c r="LVK355" s="35"/>
      <c r="LVL355" s="35"/>
      <c r="LVM355" s="35"/>
      <c r="LVN355" s="35"/>
      <c r="LVO355" s="35"/>
      <c r="LVP355" s="35"/>
      <c r="LVQ355" s="35"/>
      <c r="LVR355" s="35"/>
      <c r="LVS355" s="35"/>
      <c r="LVT355" s="35"/>
      <c r="LVU355" s="35"/>
      <c r="LVV355" s="35"/>
      <c r="LVW355" s="35"/>
      <c r="LVX355" s="35"/>
      <c r="LVY355" s="35"/>
      <c r="LVZ355" s="35"/>
      <c r="LWA355" s="35"/>
      <c r="LWB355" s="35"/>
      <c r="LWC355" s="35"/>
      <c r="LWD355" s="35"/>
      <c r="LWE355" s="35"/>
      <c r="LWF355" s="35"/>
      <c r="LWG355" s="35"/>
      <c r="LWH355" s="35"/>
      <c r="LWI355" s="35"/>
      <c r="LWJ355" s="35"/>
      <c r="LWK355" s="35"/>
      <c r="LWL355" s="35"/>
      <c r="LWM355" s="35"/>
      <c r="LWN355" s="35"/>
      <c r="LWO355" s="35"/>
      <c r="LWP355" s="35"/>
      <c r="LWQ355" s="35"/>
      <c r="LWR355" s="35"/>
      <c r="LWS355" s="35"/>
      <c r="LWT355" s="35"/>
      <c r="LWU355" s="35"/>
      <c r="LWV355" s="35"/>
      <c r="LWW355" s="35"/>
      <c r="LWX355" s="35"/>
      <c r="LWY355" s="35"/>
      <c r="LWZ355" s="35"/>
      <c r="LXA355" s="35"/>
      <c r="LXB355" s="35"/>
      <c r="LXC355" s="35"/>
      <c r="LXD355" s="35"/>
      <c r="LXE355" s="35"/>
      <c r="LXF355" s="35"/>
      <c r="LXG355" s="35"/>
      <c r="LXH355" s="35"/>
      <c r="LXI355" s="35"/>
      <c r="LXJ355" s="35"/>
      <c r="LXK355" s="35"/>
      <c r="LXL355" s="35"/>
      <c r="LXM355" s="35"/>
      <c r="LXN355" s="35"/>
      <c r="LXO355" s="35"/>
      <c r="LXP355" s="35"/>
      <c r="LXQ355" s="35"/>
      <c r="LXR355" s="35"/>
      <c r="LXS355" s="35"/>
      <c r="LXT355" s="35"/>
      <c r="LXU355" s="35"/>
      <c r="LXV355" s="35"/>
      <c r="LXW355" s="35"/>
      <c r="LXX355" s="35"/>
      <c r="LXY355" s="35"/>
      <c r="LXZ355" s="35"/>
      <c r="LYA355" s="35"/>
      <c r="LYB355" s="35"/>
      <c r="LYC355" s="35"/>
      <c r="LYD355" s="35"/>
      <c r="LYE355" s="35"/>
      <c r="LYF355" s="35"/>
      <c r="LYG355" s="35"/>
      <c r="LYH355" s="35"/>
      <c r="LYI355" s="35"/>
      <c r="LYJ355" s="35"/>
      <c r="LYK355" s="35"/>
      <c r="LYL355" s="35"/>
      <c r="LYM355" s="35"/>
      <c r="LYN355" s="35"/>
      <c r="LYO355" s="35"/>
      <c r="LYP355" s="35"/>
      <c r="LYQ355" s="35"/>
      <c r="LYR355" s="35"/>
      <c r="LYS355" s="35"/>
      <c r="LYT355" s="35"/>
      <c r="LYU355" s="35"/>
      <c r="LYV355" s="35"/>
      <c r="LYW355" s="35"/>
      <c r="LYX355" s="35"/>
      <c r="LYY355" s="35"/>
      <c r="LYZ355" s="35"/>
      <c r="LZA355" s="35"/>
      <c r="LZB355" s="35"/>
      <c r="LZC355" s="35"/>
      <c r="LZD355" s="35"/>
      <c r="LZE355" s="35"/>
      <c r="LZF355" s="35"/>
      <c r="LZG355" s="35"/>
      <c r="LZH355" s="35"/>
      <c r="LZI355" s="35"/>
      <c r="LZJ355" s="35"/>
      <c r="LZK355" s="35"/>
      <c r="LZL355" s="35"/>
      <c r="LZM355" s="35"/>
      <c r="LZN355" s="35"/>
      <c r="LZO355" s="35"/>
      <c r="LZP355" s="35"/>
      <c r="LZQ355" s="35"/>
      <c r="LZR355" s="35"/>
      <c r="LZS355" s="35"/>
      <c r="LZT355" s="35"/>
      <c r="LZU355" s="35"/>
      <c r="LZV355" s="35"/>
      <c r="LZW355" s="35"/>
      <c r="LZX355" s="35"/>
      <c r="LZY355" s="35"/>
      <c r="LZZ355" s="35"/>
      <c r="MAA355" s="35"/>
      <c r="MAB355" s="35"/>
      <c r="MAC355" s="35"/>
      <c r="MAD355" s="35"/>
      <c r="MAE355" s="35"/>
      <c r="MAF355" s="35"/>
      <c r="MAG355" s="35"/>
      <c r="MAH355" s="35"/>
      <c r="MAI355" s="35"/>
      <c r="MAJ355" s="35"/>
      <c r="MAK355" s="35"/>
      <c r="MAL355" s="35"/>
      <c r="MAM355" s="35"/>
      <c r="MAN355" s="35"/>
      <c r="MAO355" s="35"/>
      <c r="MAP355" s="35"/>
      <c r="MAQ355" s="35"/>
      <c r="MAR355" s="35"/>
      <c r="MAS355" s="35"/>
      <c r="MAT355" s="35"/>
      <c r="MAU355" s="35"/>
      <c r="MAV355" s="35"/>
      <c r="MAW355" s="35"/>
      <c r="MAX355" s="35"/>
      <c r="MAY355" s="35"/>
      <c r="MAZ355" s="35"/>
      <c r="MBA355" s="35"/>
      <c r="MBB355" s="35"/>
      <c r="MBC355" s="35"/>
      <c r="MBD355" s="35"/>
      <c r="MBE355" s="35"/>
      <c r="MBF355" s="35"/>
      <c r="MBG355" s="35"/>
      <c r="MBH355" s="35"/>
      <c r="MBI355" s="35"/>
      <c r="MBJ355" s="35"/>
      <c r="MBK355" s="35"/>
      <c r="MBL355" s="35"/>
      <c r="MBM355" s="35"/>
      <c r="MBN355" s="35"/>
      <c r="MBO355" s="35"/>
      <c r="MBP355" s="35"/>
      <c r="MBQ355" s="35"/>
      <c r="MBR355" s="35"/>
      <c r="MBS355" s="35"/>
      <c r="MBT355" s="35"/>
      <c r="MBU355" s="35"/>
      <c r="MBV355" s="35"/>
      <c r="MBW355" s="35"/>
      <c r="MBX355" s="35"/>
      <c r="MBY355" s="35"/>
      <c r="MBZ355" s="35"/>
      <c r="MCA355" s="35"/>
      <c r="MCB355" s="35"/>
      <c r="MCC355" s="35"/>
      <c r="MCD355" s="35"/>
      <c r="MCE355" s="35"/>
      <c r="MCF355" s="35"/>
      <c r="MCG355" s="35"/>
      <c r="MCH355" s="35"/>
      <c r="MCI355" s="35"/>
      <c r="MCJ355" s="35"/>
      <c r="MCK355" s="35"/>
      <c r="MCL355" s="35"/>
      <c r="MCM355" s="35"/>
      <c r="MCN355" s="35"/>
      <c r="MCO355" s="35"/>
      <c r="MCP355" s="35"/>
      <c r="MCQ355" s="35"/>
      <c r="MCR355" s="35"/>
      <c r="MCS355" s="35"/>
      <c r="MCT355" s="35"/>
      <c r="MCU355" s="35"/>
      <c r="MCV355" s="35"/>
      <c r="MCW355" s="35"/>
      <c r="MCX355" s="35"/>
      <c r="MCY355" s="35"/>
      <c r="MCZ355" s="35"/>
      <c r="MDA355" s="35"/>
      <c r="MDB355" s="35"/>
      <c r="MDC355" s="35"/>
      <c r="MDD355" s="35"/>
      <c r="MDE355" s="35"/>
      <c r="MDF355" s="35"/>
      <c r="MDG355" s="35"/>
      <c r="MDH355" s="35"/>
      <c r="MDI355" s="35"/>
      <c r="MDJ355" s="35"/>
      <c r="MDK355" s="35"/>
      <c r="MDL355" s="35"/>
      <c r="MDM355" s="35"/>
      <c r="MDN355" s="35"/>
      <c r="MDO355" s="35"/>
      <c r="MDP355" s="35"/>
      <c r="MDQ355" s="35"/>
      <c r="MDR355" s="35"/>
      <c r="MDS355" s="35"/>
      <c r="MDT355" s="35"/>
      <c r="MDU355" s="35"/>
      <c r="MDV355" s="35"/>
      <c r="MDW355" s="35"/>
      <c r="MDX355" s="35"/>
      <c r="MDY355" s="35"/>
      <c r="MDZ355" s="35"/>
      <c r="MEA355" s="35"/>
      <c r="MEB355" s="35"/>
      <c r="MEC355" s="35"/>
      <c r="MED355" s="35"/>
      <c r="MEE355" s="35"/>
      <c r="MEF355" s="35"/>
      <c r="MEG355" s="35"/>
      <c r="MEH355" s="35"/>
      <c r="MEI355" s="35"/>
      <c r="MEJ355" s="35"/>
      <c r="MEK355" s="35"/>
      <c r="MEL355" s="35"/>
      <c r="MEM355" s="35"/>
      <c r="MEN355" s="35"/>
      <c r="MEO355" s="35"/>
      <c r="MEP355" s="35"/>
      <c r="MEQ355" s="35"/>
      <c r="MER355" s="35"/>
      <c r="MES355" s="35"/>
      <c r="MET355" s="35"/>
      <c r="MEU355" s="35"/>
      <c r="MEV355" s="35"/>
      <c r="MEW355" s="35"/>
      <c r="MEX355" s="35"/>
      <c r="MEY355" s="35"/>
      <c r="MEZ355" s="35"/>
      <c r="MFA355" s="35"/>
      <c r="MFB355" s="35"/>
      <c r="MFC355" s="35"/>
      <c r="MFD355" s="35"/>
      <c r="MFE355" s="35"/>
      <c r="MFF355" s="35"/>
      <c r="MFG355" s="35"/>
      <c r="MFH355" s="35"/>
      <c r="MFI355" s="35"/>
      <c r="MFJ355" s="35"/>
      <c r="MFK355" s="35"/>
      <c r="MFL355" s="35"/>
      <c r="MFM355" s="35"/>
      <c r="MFN355" s="35"/>
      <c r="MFO355" s="35"/>
      <c r="MFP355" s="35"/>
      <c r="MFQ355" s="35"/>
      <c r="MFR355" s="35"/>
      <c r="MFS355" s="35"/>
      <c r="MFT355" s="35"/>
      <c r="MFU355" s="35"/>
      <c r="MFV355" s="35"/>
      <c r="MFW355" s="35"/>
      <c r="MFX355" s="35"/>
      <c r="MFY355" s="35"/>
      <c r="MFZ355" s="35"/>
      <c r="MGA355" s="35"/>
      <c r="MGB355" s="35"/>
      <c r="MGC355" s="35"/>
      <c r="MGD355" s="35"/>
      <c r="MGE355" s="35"/>
      <c r="MGF355" s="35"/>
      <c r="MGG355" s="35"/>
      <c r="MGH355" s="35"/>
      <c r="MGI355" s="35"/>
      <c r="MGJ355" s="35"/>
      <c r="MGK355" s="35"/>
      <c r="MGL355" s="35"/>
      <c r="MGM355" s="35"/>
      <c r="MGN355" s="35"/>
      <c r="MGO355" s="35"/>
      <c r="MGP355" s="35"/>
      <c r="MGQ355" s="35"/>
      <c r="MGR355" s="35"/>
      <c r="MGS355" s="35"/>
      <c r="MGT355" s="35"/>
      <c r="MGU355" s="35"/>
      <c r="MGV355" s="35"/>
      <c r="MGW355" s="35"/>
      <c r="MGX355" s="35"/>
      <c r="MGY355" s="35"/>
      <c r="MGZ355" s="35"/>
      <c r="MHA355" s="35"/>
      <c r="MHB355" s="35"/>
      <c r="MHC355" s="35"/>
      <c r="MHD355" s="35"/>
      <c r="MHE355" s="35"/>
      <c r="MHF355" s="35"/>
      <c r="MHG355" s="35"/>
      <c r="MHH355" s="35"/>
      <c r="MHI355" s="35"/>
      <c r="MHJ355" s="35"/>
      <c r="MHK355" s="35"/>
      <c r="MHL355" s="35"/>
      <c r="MHM355" s="35"/>
      <c r="MHN355" s="35"/>
      <c r="MHO355" s="35"/>
      <c r="MHP355" s="35"/>
      <c r="MHQ355" s="35"/>
      <c r="MHR355" s="35"/>
      <c r="MHS355" s="35"/>
      <c r="MHT355" s="35"/>
      <c r="MHU355" s="35"/>
      <c r="MHV355" s="35"/>
      <c r="MHW355" s="35"/>
      <c r="MHX355" s="35"/>
      <c r="MHY355" s="35"/>
      <c r="MHZ355" s="35"/>
      <c r="MIA355" s="35"/>
      <c r="MIB355" s="35"/>
      <c r="MIC355" s="35"/>
      <c r="MID355" s="35"/>
      <c r="MIE355" s="35"/>
      <c r="MIF355" s="35"/>
      <c r="MIG355" s="35"/>
      <c r="MIH355" s="35"/>
      <c r="MII355" s="35"/>
      <c r="MIJ355" s="35"/>
      <c r="MIK355" s="35"/>
      <c r="MIL355" s="35"/>
      <c r="MIM355" s="35"/>
      <c r="MIN355" s="35"/>
      <c r="MIO355" s="35"/>
      <c r="MIP355" s="35"/>
      <c r="MIQ355" s="35"/>
      <c r="MIR355" s="35"/>
      <c r="MIS355" s="35"/>
      <c r="MIT355" s="35"/>
      <c r="MIU355" s="35"/>
      <c r="MIV355" s="35"/>
      <c r="MIW355" s="35"/>
      <c r="MIX355" s="35"/>
      <c r="MIY355" s="35"/>
      <c r="MIZ355" s="35"/>
      <c r="MJA355" s="35"/>
      <c r="MJB355" s="35"/>
      <c r="MJC355" s="35"/>
      <c r="MJD355" s="35"/>
      <c r="MJE355" s="35"/>
      <c r="MJF355" s="35"/>
      <c r="MJG355" s="35"/>
      <c r="MJH355" s="35"/>
      <c r="MJI355" s="35"/>
      <c r="MJJ355" s="35"/>
      <c r="MJK355" s="35"/>
      <c r="MJL355" s="35"/>
      <c r="MJM355" s="35"/>
      <c r="MJN355" s="35"/>
      <c r="MJO355" s="35"/>
      <c r="MJP355" s="35"/>
      <c r="MJQ355" s="35"/>
      <c r="MJR355" s="35"/>
      <c r="MJS355" s="35"/>
      <c r="MJT355" s="35"/>
      <c r="MJU355" s="35"/>
      <c r="MJV355" s="35"/>
      <c r="MJW355" s="35"/>
      <c r="MJX355" s="35"/>
      <c r="MJY355" s="35"/>
      <c r="MJZ355" s="35"/>
      <c r="MKA355" s="35"/>
      <c r="MKB355" s="35"/>
      <c r="MKC355" s="35"/>
      <c r="MKD355" s="35"/>
      <c r="MKE355" s="35"/>
      <c r="MKF355" s="35"/>
      <c r="MKG355" s="35"/>
      <c r="MKH355" s="35"/>
      <c r="MKI355" s="35"/>
      <c r="MKJ355" s="35"/>
      <c r="MKK355" s="35"/>
      <c r="MKL355" s="35"/>
      <c r="MKM355" s="35"/>
      <c r="MKN355" s="35"/>
      <c r="MKO355" s="35"/>
      <c r="MKP355" s="35"/>
      <c r="MKQ355" s="35"/>
      <c r="MKR355" s="35"/>
      <c r="MKS355" s="35"/>
      <c r="MKT355" s="35"/>
      <c r="MKU355" s="35"/>
      <c r="MKV355" s="35"/>
      <c r="MKW355" s="35"/>
      <c r="MKX355" s="35"/>
      <c r="MKY355" s="35"/>
      <c r="MKZ355" s="35"/>
      <c r="MLA355" s="35"/>
      <c r="MLB355" s="35"/>
      <c r="MLC355" s="35"/>
      <c r="MLD355" s="35"/>
      <c r="MLE355" s="35"/>
      <c r="MLF355" s="35"/>
      <c r="MLG355" s="35"/>
      <c r="MLH355" s="35"/>
      <c r="MLI355" s="35"/>
      <c r="MLJ355" s="35"/>
      <c r="MLK355" s="35"/>
      <c r="MLL355" s="35"/>
      <c r="MLM355" s="35"/>
      <c r="MLN355" s="35"/>
      <c r="MLO355" s="35"/>
      <c r="MLP355" s="35"/>
      <c r="MLQ355" s="35"/>
      <c r="MLR355" s="35"/>
      <c r="MLS355" s="35"/>
      <c r="MLT355" s="35"/>
      <c r="MLU355" s="35"/>
      <c r="MLV355" s="35"/>
      <c r="MLW355" s="35"/>
      <c r="MLX355" s="35"/>
      <c r="MLY355" s="35"/>
      <c r="MLZ355" s="35"/>
      <c r="MMA355" s="35"/>
      <c r="MMB355" s="35"/>
      <c r="MMC355" s="35"/>
      <c r="MMD355" s="35"/>
      <c r="MME355" s="35"/>
      <c r="MMF355" s="35"/>
      <c r="MMG355" s="35"/>
      <c r="MMH355" s="35"/>
      <c r="MMI355" s="35"/>
      <c r="MMJ355" s="35"/>
      <c r="MMK355" s="35"/>
      <c r="MML355" s="35"/>
      <c r="MMM355" s="35"/>
      <c r="MMN355" s="35"/>
      <c r="MMO355" s="35"/>
      <c r="MMP355" s="35"/>
      <c r="MMQ355" s="35"/>
      <c r="MMR355" s="35"/>
      <c r="MMS355" s="35"/>
      <c r="MMT355" s="35"/>
      <c r="MMU355" s="35"/>
      <c r="MMV355" s="35"/>
      <c r="MMW355" s="35"/>
      <c r="MMX355" s="35"/>
      <c r="MMY355" s="35"/>
      <c r="MMZ355" s="35"/>
      <c r="MNA355" s="35"/>
      <c r="MNB355" s="35"/>
      <c r="MNC355" s="35"/>
      <c r="MND355" s="35"/>
      <c r="MNE355" s="35"/>
      <c r="MNF355" s="35"/>
      <c r="MNG355" s="35"/>
      <c r="MNH355" s="35"/>
      <c r="MNI355" s="35"/>
      <c r="MNJ355" s="35"/>
      <c r="MNK355" s="35"/>
      <c r="MNL355" s="35"/>
      <c r="MNM355" s="35"/>
      <c r="MNN355" s="35"/>
      <c r="MNO355" s="35"/>
      <c r="MNP355" s="35"/>
      <c r="MNQ355" s="35"/>
      <c r="MNR355" s="35"/>
      <c r="MNS355" s="35"/>
      <c r="MNT355" s="35"/>
      <c r="MNU355" s="35"/>
      <c r="MNV355" s="35"/>
      <c r="MNW355" s="35"/>
      <c r="MNX355" s="35"/>
      <c r="MNY355" s="35"/>
      <c r="MNZ355" s="35"/>
      <c r="MOA355" s="35"/>
      <c r="MOB355" s="35"/>
      <c r="MOC355" s="35"/>
      <c r="MOD355" s="35"/>
      <c r="MOE355" s="35"/>
      <c r="MOF355" s="35"/>
      <c r="MOG355" s="35"/>
      <c r="MOH355" s="35"/>
      <c r="MOI355" s="35"/>
      <c r="MOJ355" s="35"/>
      <c r="MOK355" s="35"/>
      <c r="MOL355" s="35"/>
      <c r="MOM355" s="35"/>
      <c r="MON355" s="35"/>
      <c r="MOO355" s="35"/>
      <c r="MOP355" s="35"/>
      <c r="MOQ355" s="35"/>
      <c r="MOR355" s="35"/>
      <c r="MOS355" s="35"/>
      <c r="MOT355" s="35"/>
      <c r="MOU355" s="35"/>
      <c r="MOV355" s="35"/>
      <c r="MOW355" s="35"/>
      <c r="MOX355" s="35"/>
      <c r="MOY355" s="35"/>
      <c r="MOZ355" s="35"/>
      <c r="MPA355" s="35"/>
      <c r="MPB355" s="35"/>
      <c r="MPC355" s="35"/>
      <c r="MPD355" s="35"/>
      <c r="MPE355" s="35"/>
      <c r="MPF355" s="35"/>
      <c r="MPG355" s="35"/>
      <c r="MPH355" s="35"/>
      <c r="MPI355" s="35"/>
      <c r="MPJ355" s="35"/>
      <c r="MPK355" s="35"/>
      <c r="MPL355" s="35"/>
      <c r="MPM355" s="35"/>
      <c r="MPN355" s="35"/>
      <c r="MPO355" s="35"/>
      <c r="MPP355" s="35"/>
      <c r="MPQ355" s="35"/>
      <c r="MPR355" s="35"/>
      <c r="MPS355" s="35"/>
      <c r="MPT355" s="35"/>
      <c r="MPU355" s="35"/>
      <c r="MPV355" s="35"/>
      <c r="MPW355" s="35"/>
      <c r="MPX355" s="35"/>
      <c r="MPY355" s="35"/>
      <c r="MPZ355" s="35"/>
      <c r="MQA355" s="35"/>
      <c r="MQB355" s="35"/>
      <c r="MQC355" s="35"/>
      <c r="MQD355" s="35"/>
      <c r="MQE355" s="35"/>
      <c r="MQF355" s="35"/>
      <c r="MQG355" s="35"/>
      <c r="MQH355" s="35"/>
      <c r="MQI355" s="35"/>
      <c r="MQJ355" s="35"/>
      <c r="MQK355" s="35"/>
      <c r="MQL355" s="35"/>
      <c r="MQM355" s="35"/>
      <c r="MQN355" s="35"/>
      <c r="MQO355" s="35"/>
      <c r="MQP355" s="35"/>
      <c r="MQQ355" s="35"/>
      <c r="MQR355" s="35"/>
      <c r="MQS355" s="35"/>
      <c r="MQT355" s="35"/>
      <c r="MQU355" s="35"/>
      <c r="MQV355" s="35"/>
      <c r="MQW355" s="35"/>
      <c r="MQX355" s="35"/>
      <c r="MQY355" s="35"/>
      <c r="MQZ355" s="35"/>
      <c r="MRA355" s="35"/>
      <c r="MRB355" s="35"/>
      <c r="MRC355" s="35"/>
      <c r="MRD355" s="35"/>
      <c r="MRE355" s="35"/>
      <c r="MRF355" s="35"/>
      <c r="MRG355" s="35"/>
      <c r="MRH355" s="35"/>
      <c r="MRI355" s="35"/>
      <c r="MRJ355" s="35"/>
      <c r="MRK355" s="35"/>
      <c r="MRL355" s="35"/>
      <c r="MRM355" s="35"/>
      <c r="MRN355" s="35"/>
      <c r="MRO355" s="35"/>
      <c r="MRP355" s="35"/>
      <c r="MRQ355" s="35"/>
      <c r="MRR355" s="35"/>
      <c r="MRS355" s="35"/>
      <c r="MRT355" s="35"/>
      <c r="MRU355" s="35"/>
      <c r="MRV355" s="35"/>
      <c r="MRW355" s="35"/>
      <c r="MRX355" s="35"/>
      <c r="MRY355" s="35"/>
      <c r="MRZ355" s="35"/>
      <c r="MSA355" s="35"/>
      <c r="MSB355" s="35"/>
      <c r="MSC355" s="35"/>
      <c r="MSD355" s="35"/>
      <c r="MSE355" s="35"/>
      <c r="MSF355" s="35"/>
      <c r="MSG355" s="35"/>
      <c r="MSH355" s="35"/>
      <c r="MSI355" s="35"/>
      <c r="MSJ355" s="35"/>
      <c r="MSK355" s="35"/>
      <c r="MSL355" s="35"/>
      <c r="MSM355" s="35"/>
      <c r="MSN355" s="35"/>
      <c r="MSO355" s="35"/>
      <c r="MSP355" s="35"/>
      <c r="MSQ355" s="35"/>
      <c r="MSR355" s="35"/>
      <c r="MSS355" s="35"/>
      <c r="MST355" s="35"/>
      <c r="MSU355" s="35"/>
      <c r="MSV355" s="35"/>
      <c r="MSW355" s="35"/>
      <c r="MSX355" s="35"/>
      <c r="MSY355" s="35"/>
      <c r="MSZ355" s="35"/>
      <c r="MTA355" s="35"/>
      <c r="MTB355" s="35"/>
      <c r="MTC355" s="35"/>
      <c r="MTD355" s="35"/>
      <c r="MTE355" s="35"/>
      <c r="MTF355" s="35"/>
      <c r="MTG355" s="35"/>
      <c r="MTH355" s="35"/>
      <c r="MTI355" s="35"/>
      <c r="MTJ355" s="35"/>
      <c r="MTK355" s="35"/>
      <c r="MTL355" s="35"/>
      <c r="MTM355" s="35"/>
      <c r="MTN355" s="35"/>
      <c r="MTO355" s="35"/>
      <c r="MTP355" s="35"/>
      <c r="MTQ355" s="35"/>
      <c r="MTR355" s="35"/>
      <c r="MTS355" s="35"/>
      <c r="MTT355" s="35"/>
      <c r="MTU355" s="35"/>
      <c r="MTV355" s="35"/>
      <c r="MTW355" s="35"/>
      <c r="MTX355" s="35"/>
      <c r="MTY355" s="35"/>
      <c r="MTZ355" s="35"/>
      <c r="MUA355" s="35"/>
      <c r="MUB355" s="35"/>
      <c r="MUC355" s="35"/>
      <c r="MUD355" s="35"/>
      <c r="MUE355" s="35"/>
      <c r="MUF355" s="35"/>
      <c r="MUG355" s="35"/>
      <c r="MUH355" s="35"/>
      <c r="MUI355" s="35"/>
      <c r="MUJ355" s="35"/>
      <c r="MUK355" s="35"/>
      <c r="MUL355" s="35"/>
      <c r="MUM355" s="35"/>
      <c r="MUN355" s="35"/>
      <c r="MUO355" s="35"/>
      <c r="MUP355" s="35"/>
      <c r="MUQ355" s="35"/>
      <c r="MUR355" s="35"/>
      <c r="MUS355" s="35"/>
      <c r="MUT355" s="35"/>
      <c r="MUU355" s="35"/>
      <c r="MUV355" s="35"/>
      <c r="MUW355" s="35"/>
      <c r="MUX355" s="35"/>
      <c r="MUY355" s="35"/>
      <c r="MUZ355" s="35"/>
      <c r="MVA355" s="35"/>
      <c r="MVB355" s="35"/>
      <c r="MVC355" s="35"/>
      <c r="MVD355" s="35"/>
      <c r="MVE355" s="35"/>
      <c r="MVF355" s="35"/>
      <c r="MVG355" s="35"/>
      <c r="MVH355" s="35"/>
      <c r="MVI355" s="35"/>
      <c r="MVJ355" s="35"/>
      <c r="MVK355" s="35"/>
      <c r="MVL355" s="35"/>
      <c r="MVM355" s="35"/>
      <c r="MVN355" s="35"/>
      <c r="MVO355" s="35"/>
      <c r="MVP355" s="35"/>
      <c r="MVQ355" s="35"/>
      <c r="MVR355" s="35"/>
      <c r="MVS355" s="35"/>
      <c r="MVT355" s="35"/>
      <c r="MVU355" s="35"/>
      <c r="MVV355" s="35"/>
      <c r="MVW355" s="35"/>
      <c r="MVX355" s="35"/>
      <c r="MVY355" s="35"/>
      <c r="MVZ355" s="35"/>
      <c r="MWA355" s="35"/>
      <c r="MWB355" s="35"/>
      <c r="MWC355" s="35"/>
      <c r="MWD355" s="35"/>
      <c r="MWE355" s="35"/>
      <c r="MWF355" s="35"/>
      <c r="MWG355" s="35"/>
      <c r="MWH355" s="35"/>
      <c r="MWI355" s="35"/>
      <c r="MWJ355" s="35"/>
      <c r="MWK355" s="35"/>
      <c r="MWL355" s="35"/>
      <c r="MWM355" s="35"/>
      <c r="MWN355" s="35"/>
      <c r="MWO355" s="35"/>
      <c r="MWP355" s="35"/>
      <c r="MWQ355" s="35"/>
      <c r="MWR355" s="35"/>
      <c r="MWS355" s="35"/>
      <c r="MWT355" s="35"/>
      <c r="MWU355" s="35"/>
      <c r="MWV355" s="35"/>
      <c r="MWW355" s="35"/>
      <c r="MWX355" s="35"/>
      <c r="MWY355" s="35"/>
      <c r="MWZ355" s="35"/>
      <c r="MXA355" s="35"/>
      <c r="MXB355" s="35"/>
      <c r="MXC355" s="35"/>
      <c r="MXD355" s="35"/>
      <c r="MXE355" s="35"/>
      <c r="MXF355" s="35"/>
      <c r="MXG355" s="35"/>
      <c r="MXH355" s="35"/>
      <c r="MXI355" s="35"/>
      <c r="MXJ355" s="35"/>
      <c r="MXK355" s="35"/>
      <c r="MXL355" s="35"/>
      <c r="MXM355" s="35"/>
      <c r="MXN355" s="35"/>
      <c r="MXO355" s="35"/>
      <c r="MXP355" s="35"/>
      <c r="MXQ355" s="35"/>
      <c r="MXR355" s="35"/>
      <c r="MXS355" s="35"/>
      <c r="MXT355" s="35"/>
      <c r="MXU355" s="35"/>
      <c r="MXV355" s="35"/>
      <c r="MXW355" s="35"/>
      <c r="MXX355" s="35"/>
      <c r="MXY355" s="35"/>
      <c r="MXZ355" s="35"/>
      <c r="MYA355" s="35"/>
      <c r="MYB355" s="35"/>
      <c r="MYC355" s="35"/>
      <c r="MYD355" s="35"/>
      <c r="MYE355" s="35"/>
      <c r="MYF355" s="35"/>
      <c r="MYG355" s="35"/>
      <c r="MYH355" s="35"/>
      <c r="MYI355" s="35"/>
      <c r="MYJ355" s="35"/>
      <c r="MYK355" s="35"/>
      <c r="MYL355" s="35"/>
      <c r="MYM355" s="35"/>
      <c r="MYN355" s="35"/>
      <c r="MYO355" s="35"/>
      <c r="MYP355" s="35"/>
      <c r="MYQ355" s="35"/>
      <c r="MYR355" s="35"/>
      <c r="MYS355" s="35"/>
      <c r="MYT355" s="35"/>
      <c r="MYU355" s="35"/>
      <c r="MYV355" s="35"/>
      <c r="MYW355" s="35"/>
      <c r="MYX355" s="35"/>
      <c r="MYY355" s="35"/>
      <c r="MYZ355" s="35"/>
      <c r="MZA355" s="35"/>
      <c r="MZB355" s="35"/>
      <c r="MZC355" s="35"/>
      <c r="MZD355" s="35"/>
      <c r="MZE355" s="35"/>
      <c r="MZF355" s="35"/>
      <c r="MZG355" s="35"/>
      <c r="MZH355" s="35"/>
      <c r="MZI355" s="35"/>
      <c r="MZJ355" s="35"/>
      <c r="MZK355" s="35"/>
      <c r="MZL355" s="35"/>
      <c r="MZM355" s="35"/>
      <c r="MZN355" s="35"/>
      <c r="MZO355" s="35"/>
      <c r="MZP355" s="35"/>
      <c r="MZQ355" s="35"/>
      <c r="MZR355" s="35"/>
      <c r="MZS355" s="35"/>
      <c r="MZT355" s="35"/>
      <c r="MZU355" s="35"/>
      <c r="MZV355" s="35"/>
      <c r="MZW355" s="35"/>
      <c r="MZX355" s="35"/>
      <c r="MZY355" s="35"/>
      <c r="MZZ355" s="35"/>
      <c r="NAA355" s="35"/>
      <c r="NAB355" s="35"/>
      <c r="NAC355" s="35"/>
      <c r="NAD355" s="35"/>
      <c r="NAE355" s="35"/>
      <c r="NAF355" s="35"/>
      <c r="NAG355" s="35"/>
      <c r="NAH355" s="35"/>
      <c r="NAI355" s="35"/>
      <c r="NAJ355" s="35"/>
      <c r="NAK355" s="35"/>
      <c r="NAL355" s="35"/>
      <c r="NAM355" s="35"/>
      <c r="NAN355" s="35"/>
      <c r="NAO355" s="35"/>
      <c r="NAP355" s="35"/>
      <c r="NAQ355" s="35"/>
      <c r="NAR355" s="35"/>
      <c r="NAS355" s="35"/>
      <c r="NAT355" s="35"/>
      <c r="NAU355" s="35"/>
      <c r="NAV355" s="35"/>
      <c r="NAW355" s="35"/>
      <c r="NAX355" s="35"/>
      <c r="NAY355" s="35"/>
      <c r="NAZ355" s="35"/>
      <c r="NBA355" s="35"/>
      <c r="NBB355" s="35"/>
      <c r="NBC355" s="35"/>
      <c r="NBD355" s="35"/>
      <c r="NBE355" s="35"/>
      <c r="NBF355" s="35"/>
      <c r="NBG355" s="35"/>
      <c r="NBH355" s="35"/>
      <c r="NBI355" s="35"/>
      <c r="NBJ355" s="35"/>
      <c r="NBK355" s="35"/>
      <c r="NBL355" s="35"/>
      <c r="NBM355" s="35"/>
      <c r="NBN355" s="35"/>
      <c r="NBO355" s="35"/>
      <c r="NBP355" s="35"/>
      <c r="NBQ355" s="35"/>
      <c r="NBR355" s="35"/>
      <c r="NBS355" s="35"/>
      <c r="NBT355" s="35"/>
      <c r="NBU355" s="35"/>
      <c r="NBV355" s="35"/>
      <c r="NBW355" s="35"/>
      <c r="NBX355" s="35"/>
      <c r="NBY355" s="35"/>
      <c r="NBZ355" s="35"/>
      <c r="NCA355" s="35"/>
      <c r="NCB355" s="35"/>
      <c r="NCC355" s="35"/>
      <c r="NCD355" s="35"/>
      <c r="NCE355" s="35"/>
      <c r="NCF355" s="35"/>
      <c r="NCG355" s="35"/>
      <c r="NCH355" s="35"/>
      <c r="NCI355" s="35"/>
      <c r="NCJ355" s="35"/>
      <c r="NCK355" s="35"/>
      <c r="NCL355" s="35"/>
      <c r="NCM355" s="35"/>
      <c r="NCN355" s="35"/>
      <c r="NCO355" s="35"/>
      <c r="NCP355" s="35"/>
      <c r="NCQ355" s="35"/>
      <c r="NCR355" s="35"/>
      <c r="NCS355" s="35"/>
      <c r="NCT355" s="35"/>
      <c r="NCU355" s="35"/>
      <c r="NCV355" s="35"/>
      <c r="NCW355" s="35"/>
      <c r="NCX355" s="35"/>
      <c r="NCY355" s="35"/>
      <c r="NCZ355" s="35"/>
      <c r="NDA355" s="35"/>
      <c r="NDB355" s="35"/>
      <c r="NDC355" s="35"/>
      <c r="NDD355" s="35"/>
      <c r="NDE355" s="35"/>
      <c r="NDF355" s="35"/>
      <c r="NDG355" s="35"/>
      <c r="NDH355" s="35"/>
      <c r="NDI355" s="35"/>
      <c r="NDJ355" s="35"/>
      <c r="NDK355" s="35"/>
      <c r="NDL355" s="35"/>
      <c r="NDM355" s="35"/>
      <c r="NDN355" s="35"/>
      <c r="NDO355" s="35"/>
      <c r="NDP355" s="35"/>
      <c r="NDQ355" s="35"/>
      <c r="NDR355" s="35"/>
      <c r="NDS355" s="35"/>
      <c r="NDT355" s="35"/>
      <c r="NDU355" s="35"/>
      <c r="NDV355" s="35"/>
      <c r="NDW355" s="35"/>
      <c r="NDX355" s="35"/>
      <c r="NDY355" s="35"/>
      <c r="NDZ355" s="35"/>
      <c r="NEA355" s="35"/>
      <c r="NEB355" s="35"/>
      <c r="NEC355" s="35"/>
      <c r="NED355" s="35"/>
      <c r="NEE355" s="35"/>
      <c r="NEF355" s="35"/>
      <c r="NEG355" s="35"/>
      <c r="NEH355" s="35"/>
      <c r="NEI355" s="35"/>
      <c r="NEJ355" s="35"/>
      <c r="NEK355" s="35"/>
      <c r="NEL355" s="35"/>
      <c r="NEM355" s="35"/>
      <c r="NEN355" s="35"/>
      <c r="NEO355" s="35"/>
      <c r="NEP355" s="35"/>
      <c r="NEQ355" s="35"/>
      <c r="NER355" s="35"/>
      <c r="NES355" s="35"/>
      <c r="NET355" s="35"/>
      <c r="NEU355" s="35"/>
      <c r="NEV355" s="35"/>
      <c r="NEW355" s="35"/>
      <c r="NEX355" s="35"/>
      <c r="NEY355" s="35"/>
      <c r="NEZ355" s="35"/>
      <c r="NFA355" s="35"/>
      <c r="NFB355" s="35"/>
      <c r="NFC355" s="35"/>
      <c r="NFD355" s="35"/>
      <c r="NFE355" s="35"/>
      <c r="NFF355" s="35"/>
      <c r="NFG355" s="35"/>
      <c r="NFH355" s="35"/>
      <c r="NFI355" s="35"/>
      <c r="NFJ355" s="35"/>
      <c r="NFK355" s="35"/>
      <c r="NFL355" s="35"/>
      <c r="NFM355" s="35"/>
      <c r="NFN355" s="35"/>
      <c r="NFO355" s="35"/>
      <c r="NFP355" s="35"/>
      <c r="NFQ355" s="35"/>
      <c r="NFR355" s="35"/>
      <c r="NFS355" s="35"/>
      <c r="NFT355" s="35"/>
      <c r="NFU355" s="35"/>
      <c r="NFV355" s="35"/>
      <c r="NFW355" s="35"/>
      <c r="NFX355" s="35"/>
      <c r="NFY355" s="35"/>
      <c r="NFZ355" s="35"/>
      <c r="NGA355" s="35"/>
      <c r="NGB355" s="35"/>
      <c r="NGC355" s="35"/>
      <c r="NGD355" s="35"/>
      <c r="NGE355" s="35"/>
      <c r="NGF355" s="35"/>
      <c r="NGG355" s="35"/>
      <c r="NGH355" s="35"/>
      <c r="NGI355" s="35"/>
      <c r="NGJ355" s="35"/>
      <c r="NGK355" s="35"/>
      <c r="NGL355" s="35"/>
      <c r="NGM355" s="35"/>
      <c r="NGN355" s="35"/>
      <c r="NGO355" s="35"/>
      <c r="NGP355" s="35"/>
      <c r="NGQ355" s="35"/>
      <c r="NGR355" s="35"/>
      <c r="NGS355" s="35"/>
      <c r="NGT355" s="35"/>
      <c r="NGU355" s="35"/>
      <c r="NGV355" s="35"/>
      <c r="NGW355" s="35"/>
      <c r="NGX355" s="35"/>
      <c r="NGY355" s="35"/>
      <c r="NGZ355" s="35"/>
      <c r="NHA355" s="35"/>
      <c r="NHB355" s="35"/>
      <c r="NHC355" s="35"/>
      <c r="NHD355" s="35"/>
      <c r="NHE355" s="35"/>
      <c r="NHF355" s="35"/>
      <c r="NHG355" s="35"/>
      <c r="NHH355" s="35"/>
      <c r="NHI355" s="35"/>
      <c r="NHJ355" s="35"/>
      <c r="NHK355" s="35"/>
      <c r="NHL355" s="35"/>
      <c r="NHM355" s="35"/>
      <c r="NHN355" s="35"/>
      <c r="NHO355" s="35"/>
      <c r="NHP355" s="35"/>
      <c r="NHQ355" s="35"/>
      <c r="NHR355" s="35"/>
      <c r="NHS355" s="35"/>
      <c r="NHT355" s="35"/>
      <c r="NHU355" s="35"/>
      <c r="NHV355" s="35"/>
      <c r="NHW355" s="35"/>
      <c r="NHX355" s="35"/>
      <c r="NHY355" s="35"/>
      <c r="NHZ355" s="35"/>
      <c r="NIA355" s="35"/>
      <c r="NIB355" s="35"/>
      <c r="NIC355" s="35"/>
      <c r="NID355" s="35"/>
      <c r="NIE355" s="35"/>
      <c r="NIF355" s="35"/>
      <c r="NIG355" s="35"/>
      <c r="NIH355" s="35"/>
      <c r="NII355" s="35"/>
      <c r="NIJ355" s="35"/>
      <c r="NIK355" s="35"/>
      <c r="NIL355" s="35"/>
      <c r="NIM355" s="35"/>
      <c r="NIN355" s="35"/>
      <c r="NIO355" s="35"/>
      <c r="NIP355" s="35"/>
      <c r="NIQ355" s="35"/>
      <c r="NIR355" s="35"/>
      <c r="NIS355" s="35"/>
      <c r="NIT355" s="35"/>
      <c r="NIU355" s="35"/>
      <c r="NIV355" s="35"/>
      <c r="NIW355" s="35"/>
      <c r="NIX355" s="35"/>
      <c r="NIY355" s="35"/>
      <c r="NIZ355" s="35"/>
      <c r="NJA355" s="35"/>
      <c r="NJB355" s="35"/>
      <c r="NJC355" s="35"/>
      <c r="NJD355" s="35"/>
      <c r="NJE355" s="35"/>
      <c r="NJF355" s="35"/>
      <c r="NJG355" s="35"/>
      <c r="NJH355" s="35"/>
      <c r="NJI355" s="35"/>
      <c r="NJJ355" s="35"/>
      <c r="NJK355" s="35"/>
      <c r="NJL355" s="35"/>
      <c r="NJM355" s="35"/>
      <c r="NJN355" s="35"/>
      <c r="NJO355" s="35"/>
      <c r="NJP355" s="35"/>
      <c r="NJQ355" s="35"/>
      <c r="NJR355" s="35"/>
      <c r="NJS355" s="35"/>
      <c r="NJT355" s="35"/>
      <c r="NJU355" s="35"/>
      <c r="NJV355" s="35"/>
      <c r="NJW355" s="35"/>
      <c r="NJX355" s="35"/>
      <c r="NJY355" s="35"/>
      <c r="NJZ355" s="35"/>
      <c r="NKA355" s="35"/>
      <c r="NKB355" s="35"/>
      <c r="NKC355" s="35"/>
      <c r="NKD355" s="35"/>
      <c r="NKE355" s="35"/>
      <c r="NKF355" s="35"/>
      <c r="NKG355" s="35"/>
      <c r="NKH355" s="35"/>
      <c r="NKI355" s="35"/>
      <c r="NKJ355" s="35"/>
      <c r="NKK355" s="35"/>
      <c r="NKL355" s="35"/>
      <c r="NKM355" s="35"/>
      <c r="NKN355" s="35"/>
      <c r="NKO355" s="35"/>
      <c r="NKP355" s="35"/>
      <c r="NKQ355" s="35"/>
      <c r="NKR355" s="35"/>
      <c r="NKS355" s="35"/>
      <c r="NKT355" s="35"/>
      <c r="NKU355" s="35"/>
      <c r="NKV355" s="35"/>
      <c r="NKW355" s="35"/>
      <c r="NKX355" s="35"/>
      <c r="NKY355" s="35"/>
      <c r="NKZ355" s="35"/>
      <c r="NLA355" s="35"/>
      <c r="NLB355" s="35"/>
      <c r="NLC355" s="35"/>
      <c r="NLD355" s="35"/>
      <c r="NLE355" s="35"/>
      <c r="NLF355" s="35"/>
      <c r="NLG355" s="35"/>
      <c r="NLH355" s="35"/>
      <c r="NLI355" s="35"/>
      <c r="NLJ355" s="35"/>
      <c r="NLK355" s="35"/>
      <c r="NLL355" s="35"/>
      <c r="NLM355" s="35"/>
      <c r="NLN355" s="35"/>
      <c r="NLO355" s="35"/>
      <c r="NLP355" s="35"/>
      <c r="NLQ355" s="35"/>
      <c r="NLR355" s="35"/>
      <c r="NLS355" s="35"/>
      <c r="NLT355" s="35"/>
      <c r="NLU355" s="35"/>
      <c r="NLV355" s="35"/>
      <c r="NLW355" s="35"/>
      <c r="NLX355" s="35"/>
      <c r="NLY355" s="35"/>
      <c r="NLZ355" s="35"/>
      <c r="NMA355" s="35"/>
      <c r="NMB355" s="35"/>
      <c r="NMC355" s="35"/>
      <c r="NMD355" s="35"/>
      <c r="NME355" s="35"/>
      <c r="NMF355" s="35"/>
      <c r="NMG355" s="35"/>
      <c r="NMH355" s="35"/>
      <c r="NMI355" s="35"/>
      <c r="NMJ355" s="35"/>
      <c r="NMK355" s="35"/>
      <c r="NML355" s="35"/>
      <c r="NMM355" s="35"/>
      <c r="NMN355" s="35"/>
      <c r="NMO355" s="35"/>
      <c r="NMP355" s="35"/>
      <c r="NMQ355" s="35"/>
      <c r="NMR355" s="35"/>
      <c r="NMS355" s="35"/>
      <c r="NMT355" s="35"/>
      <c r="NMU355" s="35"/>
      <c r="NMV355" s="35"/>
      <c r="NMW355" s="35"/>
      <c r="NMX355" s="35"/>
      <c r="NMY355" s="35"/>
      <c r="NMZ355" s="35"/>
      <c r="NNA355" s="35"/>
      <c r="NNB355" s="35"/>
      <c r="NNC355" s="35"/>
      <c r="NND355" s="35"/>
      <c r="NNE355" s="35"/>
      <c r="NNF355" s="35"/>
      <c r="NNG355" s="35"/>
      <c r="NNH355" s="35"/>
      <c r="NNI355" s="35"/>
      <c r="NNJ355" s="35"/>
      <c r="NNK355" s="35"/>
      <c r="NNL355" s="35"/>
      <c r="NNM355" s="35"/>
      <c r="NNN355" s="35"/>
      <c r="NNO355" s="35"/>
      <c r="NNP355" s="35"/>
      <c r="NNQ355" s="35"/>
      <c r="NNR355" s="35"/>
      <c r="NNS355" s="35"/>
      <c r="NNT355" s="35"/>
      <c r="NNU355" s="35"/>
      <c r="NNV355" s="35"/>
      <c r="NNW355" s="35"/>
      <c r="NNX355" s="35"/>
      <c r="NNY355" s="35"/>
      <c r="NNZ355" s="35"/>
      <c r="NOA355" s="35"/>
      <c r="NOB355" s="35"/>
      <c r="NOC355" s="35"/>
      <c r="NOD355" s="35"/>
      <c r="NOE355" s="35"/>
      <c r="NOF355" s="35"/>
      <c r="NOG355" s="35"/>
      <c r="NOH355" s="35"/>
      <c r="NOI355" s="35"/>
      <c r="NOJ355" s="35"/>
      <c r="NOK355" s="35"/>
      <c r="NOL355" s="35"/>
      <c r="NOM355" s="35"/>
      <c r="NON355" s="35"/>
      <c r="NOO355" s="35"/>
      <c r="NOP355" s="35"/>
      <c r="NOQ355" s="35"/>
      <c r="NOR355" s="35"/>
      <c r="NOS355" s="35"/>
      <c r="NOT355" s="35"/>
      <c r="NOU355" s="35"/>
      <c r="NOV355" s="35"/>
      <c r="NOW355" s="35"/>
      <c r="NOX355" s="35"/>
      <c r="NOY355" s="35"/>
      <c r="NOZ355" s="35"/>
      <c r="NPA355" s="35"/>
      <c r="NPB355" s="35"/>
      <c r="NPC355" s="35"/>
      <c r="NPD355" s="35"/>
      <c r="NPE355" s="35"/>
      <c r="NPF355" s="35"/>
      <c r="NPG355" s="35"/>
      <c r="NPH355" s="35"/>
      <c r="NPI355" s="35"/>
      <c r="NPJ355" s="35"/>
      <c r="NPK355" s="35"/>
      <c r="NPL355" s="35"/>
      <c r="NPM355" s="35"/>
      <c r="NPN355" s="35"/>
      <c r="NPO355" s="35"/>
      <c r="NPP355" s="35"/>
      <c r="NPQ355" s="35"/>
      <c r="NPR355" s="35"/>
      <c r="NPS355" s="35"/>
      <c r="NPT355" s="35"/>
      <c r="NPU355" s="35"/>
      <c r="NPV355" s="35"/>
      <c r="NPW355" s="35"/>
      <c r="NPX355" s="35"/>
      <c r="NPY355" s="35"/>
      <c r="NPZ355" s="35"/>
      <c r="NQA355" s="35"/>
      <c r="NQB355" s="35"/>
      <c r="NQC355" s="35"/>
      <c r="NQD355" s="35"/>
      <c r="NQE355" s="35"/>
      <c r="NQF355" s="35"/>
      <c r="NQG355" s="35"/>
      <c r="NQH355" s="35"/>
      <c r="NQI355" s="35"/>
      <c r="NQJ355" s="35"/>
      <c r="NQK355" s="35"/>
      <c r="NQL355" s="35"/>
      <c r="NQM355" s="35"/>
      <c r="NQN355" s="35"/>
      <c r="NQO355" s="35"/>
      <c r="NQP355" s="35"/>
      <c r="NQQ355" s="35"/>
      <c r="NQR355" s="35"/>
      <c r="NQS355" s="35"/>
      <c r="NQT355" s="35"/>
      <c r="NQU355" s="35"/>
      <c r="NQV355" s="35"/>
      <c r="NQW355" s="35"/>
      <c r="NQX355" s="35"/>
      <c r="NQY355" s="35"/>
      <c r="NQZ355" s="35"/>
      <c r="NRA355" s="35"/>
      <c r="NRB355" s="35"/>
      <c r="NRC355" s="35"/>
      <c r="NRD355" s="35"/>
      <c r="NRE355" s="35"/>
      <c r="NRF355" s="35"/>
      <c r="NRG355" s="35"/>
      <c r="NRH355" s="35"/>
      <c r="NRI355" s="35"/>
      <c r="NRJ355" s="35"/>
      <c r="NRK355" s="35"/>
      <c r="NRL355" s="35"/>
      <c r="NRM355" s="35"/>
      <c r="NRN355" s="35"/>
      <c r="NRO355" s="35"/>
      <c r="NRP355" s="35"/>
      <c r="NRQ355" s="35"/>
      <c r="NRR355" s="35"/>
      <c r="NRS355" s="35"/>
      <c r="NRT355" s="35"/>
      <c r="NRU355" s="35"/>
      <c r="NRV355" s="35"/>
      <c r="NRW355" s="35"/>
      <c r="NRX355" s="35"/>
      <c r="NRY355" s="35"/>
      <c r="NRZ355" s="35"/>
      <c r="NSA355" s="35"/>
      <c r="NSB355" s="35"/>
      <c r="NSC355" s="35"/>
      <c r="NSD355" s="35"/>
      <c r="NSE355" s="35"/>
      <c r="NSF355" s="35"/>
      <c r="NSG355" s="35"/>
      <c r="NSH355" s="35"/>
      <c r="NSI355" s="35"/>
      <c r="NSJ355" s="35"/>
      <c r="NSK355" s="35"/>
      <c r="NSL355" s="35"/>
      <c r="NSM355" s="35"/>
      <c r="NSN355" s="35"/>
      <c r="NSO355" s="35"/>
      <c r="NSP355" s="35"/>
      <c r="NSQ355" s="35"/>
      <c r="NSR355" s="35"/>
      <c r="NSS355" s="35"/>
      <c r="NST355" s="35"/>
      <c r="NSU355" s="35"/>
      <c r="NSV355" s="35"/>
      <c r="NSW355" s="35"/>
      <c r="NSX355" s="35"/>
      <c r="NSY355" s="35"/>
      <c r="NSZ355" s="35"/>
      <c r="NTA355" s="35"/>
      <c r="NTB355" s="35"/>
      <c r="NTC355" s="35"/>
      <c r="NTD355" s="35"/>
      <c r="NTE355" s="35"/>
      <c r="NTF355" s="35"/>
      <c r="NTG355" s="35"/>
      <c r="NTH355" s="35"/>
      <c r="NTI355" s="35"/>
      <c r="NTJ355" s="35"/>
      <c r="NTK355" s="35"/>
      <c r="NTL355" s="35"/>
      <c r="NTM355" s="35"/>
      <c r="NTN355" s="35"/>
      <c r="NTO355" s="35"/>
      <c r="NTP355" s="35"/>
      <c r="NTQ355" s="35"/>
      <c r="NTR355" s="35"/>
      <c r="NTS355" s="35"/>
      <c r="NTT355" s="35"/>
      <c r="NTU355" s="35"/>
      <c r="NTV355" s="35"/>
      <c r="NTW355" s="35"/>
      <c r="NTX355" s="35"/>
      <c r="NTY355" s="35"/>
      <c r="NTZ355" s="35"/>
      <c r="NUA355" s="35"/>
      <c r="NUB355" s="35"/>
      <c r="NUC355" s="35"/>
      <c r="NUD355" s="35"/>
      <c r="NUE355" s="35"/>
      <c r="NUF355" s="35"/>
      <c r="NUG355" s="35"/>
      <c r="NUH355" s="35"/>
      <c r="NUI355" s="35"/>
      <c r="NUJ355" s="35"/>
      <c r="NUK355" s="35"/>
      <c r="NUL355" s="35"/>
      <c r="NUM355" s="35"/>
      <c r="NUN355" s="35"/>
      <c r="NUO355" s="35"/>
      <c r="NUP355" s="35"/>
      <c r="NUQ355" s="35"/>
      <c r="NUR355" s="35"/>
      <c r="NUS355" s="35"/>
      <c r="NUT355" s="35"/>
      <c r="NUU355" s="35"/>
      <c r="NUV355" s="35"/>
      <c r="NUW355" s="35"/>
      <c r="NUX355" s="35"/>
      <c r="NUY355" s="35"/>
      <c r="NUZ355" s="35"/>
      <c r="NVA355" s="35"/>
      <c r="NVB355" s="35"/>
      <c r="NVC355" s="35"/>
      <c r="NVD355" s="35"/>
      <c r="NVE355" s="35"/>
      <c r="NVF355" s="35"/>
      <c r="NVG355" s="35"/>
      <c r="NVH355" s="35"/>
      <c r="NVI355" s="35"/>
      <c r="NVJ355" s="35"/>
      <c r="NVK355" s="35"/>
      <c r="NVL355" s="35"/>
      <c r="NVM355" s="35"/>
      <c r="NVN355" s="35"/>
      <c r="NVO355" s="35"/>
      <c r="NVP355" s="35"/>
      <c r="NVQ355" s="35"/>
      <c r="NVR355" s="35"/>
      <c r="NVS355" s="35"/>
      <c r="NVT355" s="35"/>
      <c r="NVU355" s="35"/>
      <c r="NVV355" s="35"/>
      <c r="NVW355" s="35"/>
      <c r="NVX355" s="35"/>
      <c r="NVY355" s="35"/>
      <c r="NVZ355" s="35"/>
      <c r="NWA355" s="35"/>
      <c r="NWB355" s="35"/>
      <c r="NWC355" s="35"/>
      <c r="NWD355" s="35"/>
      <c r="NWE355" s="35"/>
      <c r="NWF355" s="35"/>
      <c r="NWG355" s="35"/>
      <c r="NWH355" s="35"/>
      <c r="NWI355" s="35"/>
      <c r="NWJ355" s="35"/>
      <c r="NWK355" s="35"/>
      <c r="NWL355" s="35"/>
      <c r="NWM355" s="35"/>
      <c r="NWN355" s="35"/>
      <c r="NWO355" s="35"/>
      <c r="NWP355" s="35"/>
      <c r="NWQ355" s="35"/>
      <c r="NWR355" s="35"/>
      <c r="NWS355" s="35"/>
      <c r="NWT355" s="35"/>
      <c r="NWU355" s="35"/>
      <c r="NWV355" s="35"/>
      <c r="NWW355" s="35"/>
      <c r="NWX355" s="35"/>
      <c r="NWY355" s="35"/>
      <c r="NWZ355" s="35"/>
      <c r="NXA355" s="35"/>
      <c r="NXB355" s="35"/>
      <c r="NXC355" s="35"/>
      <c r="NXD355" s="35"/>
      <c r="NXE355" s="35"/>
      <c r="NXF355" s="35"/>
      <c r="NXG355" s="35"/>
      <c r="NXH355" s="35"/>
      <c r="NXI355" s="35"/>
      <c r="NXJ355" s="35"/>
      <c r="NXK355" s="35"/>
      <c r="NXL355" s="35"/>
      <c r="NXM355" s="35"/>
      <c r="NXN355" s="35"/>
      <c r="NXO355" s="35"/>
      <c r="NXP355" s="35"/>
      <c r="NXQ355" s="35"/>
      <c r="NXR355" s="35"/>
      <c r="NXS355" s="35"/>
      <c r="NXT355" s="35"/>
      <c r="NXU355" s="35"/>
      <c r="NXV355" s="35"/>
      <c r="NXW355" s="35"/>
      <c r="NXX355" s="35"/>
      <c r="NXY355" s="35"/>
      <c r="NXZ355" s="35"/>
      <c r="NYA355" s="35"/>
      <c r="NYB355" s="35"/>
      <c r="NYC355" s="35"/>
      <c r="NYD355" s="35"/>
      <c r="NYE355" s="35"/>
      <c r="NYF355" s="35"/>
      <c r="NYG355" s="35"/>
      <c r="NYH355" s="35"/>
      <c r="NYI355" s="35"/>
      <c r="NYJ355" s="35"/>
      <c r="NYK355" s="35"/>
      <c r="NYL355" s="35"/>
      <c r="NYM355" s="35"/>
      <c r="NYN355" s="35"/>
      <c r="NYO355" s="35"/>
      <c r="NYP355" s="35"/>
      <c r="NYQ355" s="35"/>
      <c r="NYR355" s="35"/>
      <c r="NYS355" s="35"/>
      <c r="NYT355" s="35"/>
      <c r="NYU355" s="35"/>
      <c r="NYV355" s="35"/>
      <c r="NYW355" s="35"/>
      <c r="NYX355" s="35"/>
      <c r="NYY355" s="35"/>
      <c r="NYZ355" s="35"/>
      <c r="NZA355" s="35"/>
      <c r="NZB355" s="35"/>
      <c r="NZC355" s="35"/>
      <c r="NZD355" s="35"/>
      <c r="NZE355" s="35"/>
      <c r="NZF355" s="35"/>
      <c r="NZG355" s="35"/>
      <c r="NZH355" s="35"/>
      <c r="NZI355" s="35"/>
      <c r="NZJ355" s="35"/>
      <c r="NZK355" s="35"/>
      <c r="NZL355" s="35"/>
      <c r="NZM355" s="35"/>
      <c r="NZN355" s="35"/>
      <c r="NZO355" s="35"/>
      <c r="NZP355" s="35"/>
      <c r="NZQ355" s="35"/>
      <c r="NZR355" s="35"/>
      <c r="NZS355" s="35"/>
      <c r="NZT355" s="35"/>
      <c r="NZU355" s="35"/>
      <c r="NZV355" s="35"/>
      <c r="NZW355" s="35"/>
      <c r="NZX355" s="35"/>
      <c r="NZY355" s="35"/>
      <c r="NZZ355" s="35"/>
      <c r="OAA355" s="35"/>
      <c r="OAB355" s="35"/>
      <c r="OAC355" s="35"/>
      <c r="OAD355" s="35"/>
      <c r="OAE355" s="35"/>
      <c r="OAF355" s="35"/>
      <c r="OAG355" s="35"/>
      <c r="OAH355" s="35"/>
      <c r="OAI355" s="35"/>
      <c r="OAJ355" s="35"/>
      <c r="OAK355" s="35"/>
      <c r="OAL355" s="35"/>
      <c r="OAM355" s="35"/>
      <c r="OAN355" s="35"/>
      <c r="OAO355" s="35"/>
      <c r="OAP355" s="35"/>
      <c r="OAQ355" s="35"/>
      <c r="OAR355" s="35"/>
      <c r="OAS355" s="35"/>
      <c r="OAT355" s="35"/>
      <c r="OAU355" s="35"/>
      <c r="OAV355" s="35"/>
      <c r="OAW355" s="35"/>
      <c r="OAX355" s="35"/>
      <c r="OAY355" s="35"/>
      <c r="OAZ355" s="35"/>
      <c r="OBA355" s="35"/>
      <c r="OBB355" s="35"/>
      <c r="OBC355" s="35"/>
      <c r="OBD355" s="35"/>
      <c r="OBE355" s="35"/>
      <c r="OBF355" s="35"/>
      <c r="OBG355" s="35"/>
      <c r="OBH355" s="35"/>
      <c r="OBI355" s="35"/>
      <c r="OBJ355" s="35"/>
      <c r="OBK355" s="35"/>
      <c r="OBL355" s="35"/>
      <c r="OBM355" s="35"/>
      <c r="OBN355" s="35"/>
      <c r="OBO355" s="35"/>
      <c r="OBP355" s="35"/>
      <c r="OBQ355" s="35"/>
      <c r="OBR355" s="35"/>
      <c r="OBS355" s="35"/>
      <c r="OBT355" s="35"/>
      <c r="OBU355" s="35"/>
      <c r="OBV355" s="35"/>
      <c r="OBW355" s="35"/>
      <c r="OBX355" s="35"/>
      <c r="OBY355" s="35"/>
      <c r="OBZ355" s="35"/>
      <c r="OCA355" s="35"/>
      <c r="OCB355" s="35"/>
      <c r="OCC355" s="35"/>
      <c r="OCD355" s="35"/>
      <c r="OCE355" s="35"/>
      <c r="OCF355" s="35"/>
      <c r="OCG355" s="35"/>
      <c r="OCH355" s="35"/>
      <c r="OCI355" s="35"/>
      <c r="OCJ355" s="35"/>
      <c r="OCK355" s="35"/>
      <c r="OCL355" s="35"/>
      <c r="OCM355" s="35"/>
      <c r="OCN355" s="35"/>
      <c r="OCO355" s="35"/>
      <c r="OCP355" s="35"/>
      <c r="OCQ355" s="35"/>
      <c r="OCR355" s="35"/>
      <c r="OCS355" s="35"/>
      <c r="OCT355" s="35"/>
      <c r="OCU355" s="35"/>
      <c r="OCV355" s="35"/>
      <c r="OCW355" s="35"/>
      <c r="OCX355" s="35"/>
      <c r="OCY355" s="35"/>
      <c r="OCZ355" s="35"/>
      <c r="ODA355" s="35"/>
      <c r="ODB355" s="35"/>
      <c r="ODC355" s="35"/>
      <c r="ODD355" s="35"/>
      <c r="ODE355" s="35"/>
      <c r="ODF355" s="35"/>
      <c r="ODG355" s="35"/>
      <c r="ODH355" s="35"/>
      <c r="ODI355" s="35"/>
      <c r="ODJ355" s="35"/>
      <c r="ODK355" s="35"/>
      <c r="ODL355" s="35"/>
      <c r="ODM355" s="35"/>
      <c r="ODN355" s="35"/>
      <c r="ODO355" s="35"/>
      <c r="ODP355" s="35"/>
      <c r="ODQ355" s="35"/>
      <c r="ODR355" s="35"/>
      <c r="ODS355" s="35"/>
      <c r="ODT355" s="35"/>
      <c r="ODU355" s="35"/>
      <c r="ODV355" s="35"/>
      <c r="ODW355" s="35"/>
      <c r="ODX355" s="35"/>
      <c r="ODY355" s="35"/>
      <c r="ODZ355" s="35"/>
      <c r="OEA355" s="35"/>
      <c r="OEB355" s="35"/>
      <c r="OEC355" s="35"/>
      <c r="OED355" s="35"/>
      <c r="OEE355" s="35"/>
      <c r="OEF355" s="35"/>
      <c r="OEG355" s="35"/>
      <c r="OEH355" s="35"/>
      <c r="OEI355" s="35"/>
      <c r="OEJ355" s="35"/>
      <c r="OEK355" s="35"/>
      <c r="OEL355" s="35"/>
      <c r="OEM355" s="35"/>
      <c r="OEN355" s="35"/>
      <c r="OEO355" s="35"/>
      <c r="OEP355" s="35"/>
      <c r="OEQ355" s="35"/>
      <c r="OER355" s="35"/>
      <c r="OES355" s="35"/>
      <c r="OET355" s="35"/>
      <c r="OEU355" s="35"/>
      <c r="OEV355" s="35"/>
      <c r="OEW355" s="35"/>
      <c r="OEX355" s="35"/>
      <c r="OEY355" s="35"/>
      <c r="OEZ355" s="35"/>
      <c r="OFA355" s="35"/>
      <c r="OFB355" s="35"/>
      <c r="OFC355" s="35"/>
      <c r="OFD355" s="35"/>
      <c r="OFE355" s="35"/>
      <c r="OFF355" s="35"/>
      <c r="OFG355" s="35"/>
      <c r="OFH355" s="35"/>
      <c r="OFI355" s="35"/>
      <c r="OFJ355" s="35"/>
      <c r="OFK355" s="35"/>
      <c r="OFL355" s="35"/>
      <c r="OFM355" s="35"/>
      <c r="OFN355" s="35"/>
      <c r="OFO355" s="35"/>
      <c r="OFP355" s="35"/>
      <c r="OFQ355" s="35"/>
      <c r="OFR355" s="35"/>
      <c r="OFS355" s="35"/>
      <c r="OFT355" s="35"/>
      <c r="OFU355" s="35"/>
      <c r="OFV355" s="35"/>
      <c r="OFW355" s="35"/>
      <c r="OFX355" s="35"/>
      <c r="OFY355" s="35"/>
      <c r="OFZ355" s="35"/>
      <c r="OGA355" s="35"/>
      <c r="OGB355" s="35"/>
      <c r="OGC355" s="35"/>
      <c r="OGD355" s="35"/>
      <c r="OGE355" s="35"/>
      <c r="OGF355" s="35"/>
      <c r="OGG355" s="35"/>
      <c r="OGH355" s="35"/>
      <c r="OGI355" s="35"/>
      <c r="OGJ355" s="35"/>
      <c r="OGK355" s="35"/>
      <c r="OGL355" s="35"/>
      <c r="OGM355" s="35"/>
      <c r="OGN355" s="35"/>
      <c r="OGO355" s="35"/>
      <c r="OGP355" s="35"/>
      <c r="OGQ355" s="35"/>
      <c r="OGR355" s="35"/>
      <c r="OGS355" s="35"/>
      <c r="OGT355" s="35"/>
      <c r="OGU355" s="35"/>
      <c r="OGV355" s="35"/>
      <c r="OGW355" s="35"/>
      <c r="OGX355" s="35"/>
      <c r="OGY355" s="35"/>
      <c r="OGZ355" s="35"/>
      <c r="OHA355" s="35"/>
      <c r="OHB355" s="35"/>
      <c r="OHC355" s="35"/>
      <c r="OHD355" s="35"/>
      <c r="OHE355" s="35"/>
      <c r="OHF355" s="35"/>
      <c r="OHG355" s="35"/>
      <c r="OHH355" s="35"/>
      <c r="OHI355" s="35"/>
      <c r="OHJ355" s="35"/>
      <c r="OHK355" s="35"/>
      <c r="OHL355" s="35"/>
      <c r="OHM355" s="35"/>
      <c r="OHN355" s="35"/>
      <c r="OHO355" s="35"/>
      <c r="OHP355" s="35"/>
      <c r="OHQ355" s="35"/>
      <c r="OHR355" s="35"/>
      <c r="OHS355" s="35"/>
      <c r="OHT355" s="35"/>
      <c r="OHU355" s="35"/>
      <c r="OHV355" s="35"/>
      <c r="OHW355" s="35"/>
      <c r="OHX355" s="35"/>
      <c r="OHY355" s="35"/>
      <c r="OHZ355" s="35"/>
      <c r="OIA355" s="35"/>
      <c r="OIB355" s="35"/>
      <c r="OIC355" s="35"/>
      <c r="OID355" s="35"/>
      <c r="OIE355" s="35"/>
      <c r="OIF355" s="35"/>
      <c r="OIG355" s="35"/>
      <c r="OIH355" s="35"/>
      <c r="OII355" s="35"/>
      <c r="OIJ355" s="35"/>
      <c r="OIK355" s="35"/>
      <c r="OIL355" s="35"/>
      <c r="OIM355" s="35"/>
      <c r="OIN355" s="35"/>
      <c r="OIO355" s="35"/>
      <c r="OIP355" s="35"/>
      <c r="OIQ355" s="35"/>
      <c r="OIR355" s="35"/>
      <c r="OIS355" s="35"/>
      <c r="OIT355" s="35"/>
      <c r="OIU355" s="35"/>
      <c r="OIV355" s="35"/>
      <c r="OIW355" s="35"/>
      <c r="OIX355" s="35"/>
      <c r="OIY355" s="35"/>
      <c r="OIZ355" s="35"/>
      <c r="OJA355" s="35"/>
      <c r="OJB355" s="35"/>
      <c r="OJC355" s="35"/>
      <c r="OJD355" s="35"/>
      <c r="OJE355" s="35"/>
      <c r="OJF355" s="35"/>
      <c r="OJG355" s="35"/>
      <c r="OJH355" s="35"/>
      <c r="OJI355" s="35"/>
      <c r="OJJ355" s="35"/>
      <c r="OJK355" s="35"/>
      <c r="OJL355" s="35"/>
      <c r="OJM355" s="35"/>
      <c r="OJN355" s="35"/>
      <c r="OJO355" s="35"/>
      <c r="OJP355" s="35"/>
      <c r="OJQ355" s="35"/>
      <c r="OJR355" s="35"/>
      <c r="OJS355" s="35"/>
      <c r="OJT355" s="35"/>
      <c r="OJU355" s="35"/>
      <c r="OJV355" s="35"/>
      <c r="OJW355" s="35"/>
      <c r="OJX355" s="35"/>
      <c r="OJY355" s="35"/>
      <c r="OJZ355" s="35"/>
      <c r="OKA355" s="35"/>
      <c r="OKB355" s="35"/>
      <c r="OKC355" s="35"/>
      <c r="OKD355" s="35"/>
      <c r="OKE355" s="35"/>
      <c r="OKF355" s="35"/>
      <c r="OKG355" s="35"/>
      <c r="OKH355" s="35"/>
      <c r="OKI355" s="35"/>
      <c r="OKJ355" s="35"/>
      <c r="OKK355" s="35"/>
      <c r="OKL355" s="35"/>
      <c r="OKM355" s="35"/>
      <c r="OKN355" s="35"/>
      <c r="OKO355" s="35"/>
      <c r="OKP355" s="35"/>
      <c r="OKQ355" s="35"/>
      <c r="OKR355" s="35"/>
      <c r="OKS355" s="35"/>
      <c r="OKT355" s="35"/>
      <c r="OKU355" s="35"/>
      <c r="OKV355" s="35"/>
      <c r="OKW355" s="35"/>
      <c r="OKX355" s="35"/>
      <c r="OKY355" s="35"/>
      <c r="OKZ355" s="35"/>
      <c r="OLA355" s="35"/>
      <c r="OLB355" s="35"/>
      <c r="OLC355" s="35"/>
      <c r="OLD355" s="35"/>
      <c r="OLE355" s="35"/>
      <c r="OLF355" s="35"/>
      <c r="OLG355" s="35"/>
      <c r="OLH355" s="35"/>
      <c r="OLI355" s="35"/>
      <c r="OLJ355" s="35"/>
      <c r="OLK355" s="35"/>
      <c r="OLL355" s="35"/>
      <c r="OLM355" s="35"/>
      <c r="OLN355" s="35"/>
      <c r="OLO355" s="35"/>
      <c r="OLP355" s="35"/>
      <c r="OLQ355" s="35"/>
      <c r="OLR355" s="35"/>
      <c r="OLS355" s="35"/>
      <c r="OLT355" s="35"/>
      <c r="OLU355" s="35"/>
      <c r="OLV355" s="35"/>
      <c r="OLW355" s="35"/>
      <c r="OLX355" s="35"/>
      <c r="OLY355" s="35"/>
      <c r="OLZ355" s="35"/>
      <c r="OMA355" s="35"/>
      <c r="OMB355" s="35"/>
      <c r="OMC355" s="35"/>
      <c r="OMD355" s="35"/>
      <c r="OME355" s="35"/>
      <c r="OMF355" s="35"/>
      <c r="OMG355" s="35"/>
      <c r="OMH355" s="35"/>
      <c r="OMI355" s="35"/>
      <c r="OMJ355" s="35"/>
      <c r="OMK355" s="35"/>
      <c r="OML355" s="35"/>
      <c r="OMM355" s="35"/>
      <c r="OMN355" s="35"/>
      <c r="OMO355" s="35"/>
      <c r="OMP355" s="35"/>
      <c r="OMQ355" s="35"/>
      <c r="OMR355" s="35"/>
      <c r="OMS355" s="35"/>
      <c r="OMT355" s="35"/>
      <c r="OMU355" s="35"/>
      <c r="OMV355" s="35"/>
      <c r="OMW355" s="35"/>
      <c r="OMX355" s="35"/>
      <c r="OMY355" s="35"/>
      <c r="OMZ355" s="35"/>
      <c r="ONA355" s="35"/>
      <c r="ONB355" s="35"/>
      <c r="ONC355" s="35"/>
      <c r="OND355" s="35"/>
      <c r="ONE355" s="35"/>
      <c r="ONF355" s="35"/>
      <c r="ONG355" s="35"/>
      <c r="ONH355" s="35"/>
      <c r="ONI355" s="35"/>
      <c r="ONJ355" s="35"/>
      <c r="ONK355" s="35"/>
      <c r="ONL355" s="35"/>
      <c r="ONM355" s="35"/>
      <c r="ONN355" s="35"/>
      <c r="ONO355" s="35"/>
      <c r="ONP355" s="35"/>
      <c r="ONQ355" s="35"/>
      <c r="ONR355" s="35"/>
      <c r="ONS355" s="35"/>
      <c r="ONT355" s="35"/>
      <c r="ONU355" s="35"/>
      <c r="ONV355" s="35"/>
      <c r="ONW355" s="35"/>
      <c r="ONX355" s="35"/>
      <c r="ONY355" s="35"/>
      <c r="ONZ355" s="35"/>
      <c r="OOA355" s="35"/>
      <c r="OOB355" s="35"/>
      <c r="OOC355" s="35"/>
      <c r="OOD355" s="35"/>
      <c r="OOE355" s="35"/>
      <c r="OOF355" s="35"/>
      <c r="OOG355" s="35"/>
      <c r="OOH355" s="35"/>
      <c r="OOI355" s="35"/>
      <c r="OOJ355" s="35"/>
      <c r="OOK355" s="35"/>
      <c r="OOL355" s="35"/>
      <c r="OOM355" s="35"/>
      <c r="OON355" s="35"/>
      <c r="OOO355" s="35"/>
      <c r="OOP355" s="35"/>
      <c r="OOQ355" s="35"/>
      <c r="OOR355" s="35"/>
      <c r="OOS355" s="35"/>
      <c r="OOT355" s="35"/>
      <c r="OOU355" s="35"/>
      <c r="OOV355" s="35"/>
      <c r="OOW355" s="35"/>
      <c r="OOX355" s="35"/>
      <c r="OOY355" s="35"/>
      <c r="OOZ355" s="35"/>
      <c r="OPA355" s="35"/>
      <c r="OPB355" s="35"/>
      <c r="OPC355" s="35"/>
      <c r="OPD355" s="35"/>
      <c r="OPE355" s="35"/>
      <c r="OPF355" s="35"/>
      <c r="OPG355" s="35"/>
      <c r="OPH355" s="35"/>
      <c r="OPI355" s="35"/>
      <c r="OPJ355" s="35"/>
      <c r="OPK355" s="35"/>
      <c r="OPL355" s="35"/>
      <c r="OPM355" s="35"/>
      <c r="OPN355" s="35"/>
      <c r="OPO355" s="35"/>
      <c r="OPP355" s="35"/>
      <c r="OPQ355" s="35"/>
      <c r="OPR355" s="35"/>
      <c r="OPS355" s="35"/>
      <c r="OPT355" s="35"/>
      <c r="OPU355" s="35"/>
      <c r="OPV355" s="35"/>
      <c r="OPW355" s="35"/>
      <c r="OPX355" s="35"/>
      <c r="OPY355" s="35"/>
      <c r="OPZ355" s="35"/>
      <c r="OQA355" s="35"/>
      <c r="OQB355" s="35"/>
      <c r="OQC355" s="35"/>
      <c r="OQD355" s="35"/>
      <c r="OQE355" s="35"/>
      <c r="OQF355" s="35"/>
      <c r="OQG355" s="35"/>
      <c r="OQH355" s="35"/>
      <c r="OQI355" s="35"/>
      <c r="OQJ355" s="35"/>
      <c r="OQK355" s="35"/>
      <c r="OQL355" s="35"/>
      <c r="OQM355" s="35"/>
      <c r="OQN355" s="35"/>
      <c r="OQO355" s="35"/>
      <c r="OQP355" s="35"/>
      <c r="OQQ355" s="35"/>
      <c r="OQR355" s="35"/>
      <c r="OQS355" s="35"/>
      <c r="OQT355" s="35"/>
      <c r="OQU355" s="35"/>
      <c r="OQV355" s="35"/>
      <c r="OQW355" s="35"/>
      <c r="OQX355" s="35"/>
      <c r="OQY355" s="35"/>
      <c r="OQZ355" s="35"/>
      <c r="ORA355" s="35"/>
      <c r="ORB355" s="35"/>
      <c r="ORC355" s="35"/>
      <c r="ORD355" s="35"/>
      <c r="ORE355" s="35"/>
      <c r="ORF355" s="35"/>
      <c r="ORG355" s="35"/>
      <c r="ORH355" s="35"/>
      <c r="ORI355" s="35"/>
      <c r="ORJ355" s="35"/>
      <c r="ORK355" s="35"/>
      <c r="ORL355" s="35"/>
      <c r="ORM355" s="35"/>
      <c r="ORN355" s="35"/>
      <c r="ORO355" s="35"/>
      <c r="ORP355" s="35"/>
      <c r="ORQ355" s="35"/>
      <c r="ORR355" s="35"/>
      <c r="ORS355" s="35"/>
      <c r="ORT355" s="35"/>
      <c r="ORU355" s="35"/>
      <c r="ORV355" s="35"/>
      <c r="ORW355" s="35"/>
      <c r="ORX355" s="35"/>
      <c r="ORY355" s="35"/>
      <c r="ORZ355" s="35"/>
      <c r="OSA355" s="35"/>
      <c r="OSB355" s="35"/>
      <c r="OSC355" s="35"/>
      <c r="OSD355" s="35"/>
      <c r="OSE355" s="35"/>
      <c r="OSF355" s="35"/>
      <c r="OSG355" s="35"/>
      <c r="OSH355" s="35"/>
      <c r="OSI355" s="35"/>
      <c r="OSJ355" s="35"/>
      <c r="OSK355" s="35"/>
      <c r="OSL355" s="35"/>
      <c r="OSM355" s="35"/>
      <c r="OSN355" s="35"/>
      <c r="OSO355" s="35"/>
      <c r="OSP355" s="35"/>
      <c r="OSQ355" s="35"/>
      <c r="OSR355" s="35"/>
      <c r="OSS355" s="35"/>
      <c r="OST355" s="35"/>
      <c r="OSU355" s="35"/>
      <c r="OSV355" s="35"/>
      <c r="OSW355" s="35"/>
      <c r="OSX355" s="35"/>
      <c r="OSY355" s="35"/>
      <c r="OSZ355" s="35"/>
      <c r="OTA355" s="35"/>
      <c r="OTB355" s="35"/>
      <c r="OTC355" s="35"/>
      <c r="OTD355" s="35"/>
      <c r="OTE355" s="35"/>
      <c r="OTF355" s="35"/>
      <c r="OTG355" s="35"/>
      <c r="OTH355" s="35"/>
      <c r="OTI355" s="35"/>
      <c r="OTJ355" s="35"/>
      <c r="OTK355" s="35"/>
      <c r="OTL355" s="35"/>
      <c r="OTM355" s="35"/>
      <c r="OTN355" s="35"/>
      <c r="OTO355" s="35"/>
      <c r="OTP355" s="35"/>
      <c r="OTQ355" s="35"/>
      <c r="OTR355" s="35"/>
      <c r="OTS355" s="35"/>
      <c r="OTT355" s="35"/>
      <c r="OTU355" s="35"/>
      <c r="OTV355" s="35"/>
      <c r="OTW355" s="35"/>
      <c r="OTX355" s="35"/>
      <c r="OTY355" s="35"/>
      <c r="OTZ355" s="35"/>
      <c r="OUA355" s="35"/>
      <c r="OUB355" s="35"/>
      <c r="OUC355" s="35"/>
      <c r="OUD355" s="35"/>
      <c r="OUE355" s="35"/>
      <c r="OUF355" s="35"/>
      <c r="OUG355" s="35"/>
      <c r="OUH355" s="35"/>
      <c r="OUI355" s="35"/>
      <c r="OUJ355" s="35"/>
      <c r="OUK355" s="35"/>
      <c r="OUL355" s="35"/>
      <c r="OUM355" s="35"/>
      <c r="OUN355" s="35"/>
      <c r="OUO355" s="35"/>
      <c r="OUP355" s="35"/>
      <c r="OUQ355" s="35"/>
      <c r="OUR355" s="35"/>
      <c r="OUS355" s="35"/>
      <c r="OUT355" s="35"/>
      <c r="OUU355" s="35"/>
      <c r="OUV355" s="35"/>
      <c r="OUW355" s="35"/>
      <c r="OUX355" s="35"/>
      <c r="OUY355" s="35"/>
      <c r="OUZ355" s="35"/>
      <c r="OVA355" s="35"/>
      <c r="OVB355" s="35"/>
      <c r="OVC355" s="35"/>
      <c r="OVD355" s="35"/>
      <c r="OVE355" s="35"/>
      <c r="OVF355" s="35"/>
      <c r="OVG355" s="35"/>
      <c r="OVH355" s="35"/>
      <c r="OVI355" s="35"/>
      <c r="OVJ355" s="35"/>
      <c r="OVK355" s="35"/>
      <c r="OVL355" s="35"/>
      <c r="OVM355" s="35"/>
      <c r="OVN355" s="35"/>
      <c r="OVO355" s="35"/>
      <c r="OVP355" s="35"/>
      <c r="OVQ355" s="35"/>
      <c r="OVR355" s="35"/>
      <c r="OVS355" s="35"/>
      <c r="OVT355" s="35"/>
      <c r="OVU355" s="35"/>
      <c r="OVV355" s="35"/>
      <c r="OVW355" s="35"/>
      <c r="OVX355" s="35"/>
      <c r="OVY355" s="35"/>
      <c r="OVZ355" s="35"/>
      <c r="OWA355" s="35"/>
      <c r="OWB355" s="35"/>
      <c r="OWC355" s="35"/>
      <c r="OWD355" s="35"/>
      <c r="OWE355" s="35"/>
      <c r="OWF355" s="35"/>
      <c r="OWG355" s="35"/>
      <c r="OWH355" s="35"/>
      <c r="OWI355" s="35"/>
      <c r="OWJ355" s="35"/>
      <c r="OWK355" s="35"/>
      <c r="OWL355" s="35"/>
      <c r="OWM355" s="35"/>
      <c r="OWN355" s="35"/>
      <c r="OWO355" s="35"/>
      <c r="OWP355" s="35"/>
      <c r="OWQ355" s="35"/>
      <c r="OWR355" s="35"/>
      <c r="OWS355" s="35"/>
      <c r="OWT355" s="35"/>
      <c r="OWU355" s="35"/>
      <c r="OWV355" s="35"/>
      <c r="OWW355" s="35"/>
      <c r="OWX355" s="35"/>
      <c r="OWY355" s="35"/>
      <c r="OWZ355" s="35"/>
      <c r="OXA355" s="35"/>
      <c r="OXB355" s="35"/>
      <c r="OXC355" s="35"/>
      <c r="OXD355" s="35"/>
      <c r="OXE355" s="35"/>
      <c r="OXF355" s="35"/>
      <c r="OXG355" s="35"/>
      <c r="OXH355" s="35"/>
      <c r="OXI355" s="35"/>
      <c r="OXJ355" s="35"/>
      <c r="OXK355" s="35"/>
      <c r="OXL355" s="35"/>
      <c r="OXM355" s="35"/>
      <c r="OXN355" s="35"/>
      <c r="OXO355" s="35"/>
      <c r="OXP355" s="35"/>
      <c r="OXQ355" s="35"/>
      <c r="OXR355" s="35"/>
      <c r="OXS355" s="35"/>
      <c r="OXT355" s="35"/>
      <c r="OXU355" s="35"/>
      <c r="OXV355" s="35"/>
      <c r="OXW355" s="35"/>
      <c r="OXX355" s="35"/>
      <c r="OXY355" s="35"/>
      <c r="OXZ355" s="35"/>
      <c r="OYA355" s="35"/>
      <c r="OYB355" s="35"/>
      <c r="OYC355" s="35"/>
      <c r="OYD355" s="35"/>
      <c r="OYE355" s="35"/>
      <c r="OYF355" s="35"/>
      <c r="OYG355" s="35"/>
      <c r="OYH355" s="35"/>
      <c r="OYI355" s="35"/>
      <c r="OYJ355" s="35"/>
      <c r="OYK355" s="35"/>
      <c r="OYL355" s="35"/>
      <c r="OYM355" s="35"/>
      <c r="OYN355" s="35"/>
      <c r="OYO355" s="35"/>
      <c r="OYP355" s="35"/>
      <c r="OYQ355" s="35"/>
      <c r="OYR355" s="35"/>
      <c r="OYS355" s="35"/>
      <c r="OYT355" s="35"/>
      <c r="OYU355" s="35"/>
      <c r="OYV355" s="35"/>
      <c r="OYW355" s="35"/>
      <c r="OYX355" s="35"/>
      <c r="OYY355" s="35"/>
      <c r="OYZ355" s="35"/>
      <c r="OZA355" s="35"/>
      <c r="OZB355" s="35"/>
      <c r="OZC355" s="35"/>
      <c r="OZD355" s="35"/>
      <c r="OZE355" s="35"/>
      <c r="OZF355" s="35"/>
      <c r="OZG355" s="35"/>
      <c r="OZH355" s="35"/>
      <c r="OZI355" s="35"/>
      <c r="OZJ355" s="35"/>
      <c r="OZK355" s="35"/>
      <c r="OZL355" s="35"/>
      <c r="OZM355" s="35"/>
      <c r="OZN355" s="35"/>
      <c r="OZO355" s="35"/>
      <c r="OZP355" s="35"/>
      <c r="OZQ355" s="35"/>
      <c r="OZR355" s="35"/>
      <c r="OZS355" s="35"/>
      <c r="OZT355" s="35"/>
      <c r="OZU355" s="35"/>
      <c r="OZV355" s="35"/>
      <c r="OZW355" s="35"/>
      <c r="OZX355" s="35"/>
      <c r="OZY355" s="35"/>
      <c r="OZZ355" s="35"/>
      <c r="PAA355" s="35"/>
      <c r="PAB355" s="35"/>
      <c r="PAC355" s="35"/>
      <c r="PAD355" s="35"/>
      <c r="PAE355" s="35"/>
      <c r="PAF355" s="35"/>
      <c r="PAG355" s="35"/>
      <c r="PAH355" s="35"/>
      <c r="PAI355" s="35"/>
      <c r="PAJ355" s="35"/>
      <c r="PAK355" s="35"/>
      <c r="PAL355" s="35"/>
      <c r="PAM355" s="35"/>
      <c r="PAN355" s="35"/>
      <c r="PAO355" s="35"/>
      <c r="PAP355" s="35"/>
      <c r="PAQ355" s="35"/>
      <c r="PAR355" s="35"/>
      <c r="PAS355" s="35"/>
      <c r="PAT355" s="35"/>
      <c r="PAU355" s="35"/>
      <c r="PAV355" s="35"/>
      <c r="PAW355" s="35"/>
      <c r="PAX355" s="35"/>
      <c r="PAY355" s="35"/>
      <c r="PAZ355" s="35"/>
      <c r="PBA355" s="35"/>
      <c r="PBB355" s="35"/>
      <c r="PBC355" s="35"/>
      <c r="PBD355" s="35"/>
      <c r="PBE355" s="35"/>
      <c r="PBF355" s="35"/>
      <c r="PBG355" s="35"/>
      <c r="PBH355" s="35"/>
      <c r="PBI355" s="35"/>
      <c r="PBJ355" s="35"/>
      <c r="PBK355" s="35"/>
      <c r="PBL355" s="35"/>
      <c r="PBM355" s="35"/>
      <c r="PBN355" s="35"/>
      <c r="PBO355" s="35"/>
      <c r="PBP355" s="35"/>
      <c r="PBQ355" s="35"/>
      <c r="PBR355" s="35"/>
      <c r="PBS355" s="35"/>
      <c r="PBT355" s="35"/>
      <c r="PBU355" s="35"/>
      <c r="PBV355" s="35"/>
      <c r="PBW355" s="35"/>
      <c r="PBX355" s="35"/>
      <c r="PBY355" s="35"/>
      <c r="PBZ355" s="35"/>
      <c r="PCA355" s="35"/>
      <c r="PCB355" s="35"/>
      <c r="PCC355" s="35"/>
      <c r="PCD355" s="35"/>
      <c r="PCE355" s="35"/>
      <c r="PCF355" s="35"/>
      <c r="PCG355" s="35"/>
      <c r="PCH355" s="35"/>
      <c r="PCI355" s="35"/>
      <c r="PCJ355" s="35"/>
      <c r="PCK355" s="35"/>
      <c r="PCL355" s="35"/>
      <c r="PCM355" s="35"/>
      <c r="PCN355" s="35"/>
      <c r="PCO355" s="35"/>
      <c r="PCP355" s="35"/>
      <c r="PCQ355" s="35"/>
      <c r="PCR355" s="35"/>
      <c r="PCS355" s="35"/>
      <c r="PCT355" s="35"/>
      <c r="PCU355" s="35"/>
      <c r="PCV355" s="35"/>
      <c r="PCW355" s="35"/>
      <c r="PCX355" s="35"/>
      <c r="PCY355" s="35"/>
      <c r="PCZ355" s="35"/>
      <c r="PDA355" s="35"/>
      <c r="PDB355" s="35"/>
      <c r="PDC355" s="35"/>
      <c r="PDD355" s="35"/>
      <c r="PDE355" s="35"/>
      <c r="PDF355" s="35"/>
      <c r="PDG355" s="35"/>
      <c r="PDH355" s="35"/>
      <c r="PDI355" s="35"/>
      <c r="PDJ355" s="35"/>
      <c r="PDK355" s="35"/>
      <c r="PDL355" s="35"/>
      <c r="PDM355" s="35"/>
      <c r="PDN355" s="35"/>
      <c r="PDO355" s="35"/>
      <c r="PDP355" s="35"/>
      <c r="PDQ355" s="35"/>
      <c r="PDR355" s="35"/>
      <c r="PDS355" s="35"/>
      <c r="PDT355" s="35"/>
      <c r="PDU355" s="35"/>
      <c r="PDV355" s="35"/>
      <c r="PDW355" s="35"/>
      <c r="PDX355" s="35"/>
      <c r="PDY355" s="35"/>
      <c r="PDZ355" s="35"/>
      <c r="PEA355" s="35"/>
      <c r="PEB355" s="35"/>
      <c r="PEC355" s="35"/>
      <c r="PED355" s="35"/>
      <c r="PEE355" s="35"/>
      <c r="PEF355" s="35"/>
      <c r="PEG355" s="35"/>
      <c r="PEH355" s="35"/>
      <c r="PEI355" s="35"/>
      <c r="PEJ355" s="35"/>
      <c r="PEK355" s="35"/>
      <c r="PEL355" s="35"/>
      <c r="PEM355" s="35"/>
      <c r="PEN355" s="35"/>
      <c r="PEO355" s="35"/>
      <c r="PEP355" s="35"/>
      <c r="PEQ355" s="35"/>
      <c r="PER355" s="35"/>
      <c r="PES355" s="35"/>
      <c r="PET355" s="35"/>
      <c r="PEU355" s="35"/>
      <c r="PEV355" s="35"/>
      <c r="PEW355" s="35"/>
      <c r="PEX355" s="35"/>
      <c r="PEY355" s="35"/>
      <c r="PEZ355" s="35"/>
      <c r="PFA355" s="35"/>
      <c r="PFB355" s="35"/>
      <c r="PFC355" s="35"/>
      <c r="PFD355" s="35"/>
      <c r="PFE355" s="35"/>
      <c r="PFF355" s="35"/>
      <c r="PFG355" s="35"/>
      <c r="PFH355" s="35"/>
      <c r="PFI355" s="35"/>
      <c r="PFJ355" s="35"/>
      <c r="PFK355" s="35"/>
      <c r="PFL355" s="35"/>
      <c r="PFM355" s="35"/>
      <c r="PFN355" s="35"/>
      <c r="PFO355" s="35"/>
      <c r="PFP355" s="35"/>
      <c r="PFQ355" s="35"/>
      <c r="PFR355" s="35"/>
      <c r="PFS355" s="35"/>
      <c r="PFT355" s="35"/>
      <c r="PFU355" s="35"/>
      <c r="PFV355" s="35"/>
      <c r="PFW355" s="35"/>
      <c r="PFX355" s="35"/>
      <c r="PFY355" s="35"/>
      <c r="PFZ355" s="35"/>
      <c r="PGA355" s="35"/>
      <c r="PGB355" s="35"/>
      <c r="PGC355" s="35"/>
      <c r="PGD355" s="35"/>
      <c r="PGE355" s="35"/>
      <c r="PGF355" s="35"/>
      <c r="PGG355" s="35"/>
      <c r="PGH355" s="35"/>
      <c r="PGI355" s="35"/>
      <c r="PGJ355" s="35"/>
      <c r="PGK355" s="35"/>
      <c r="PGL355" s="35"/>
      <c r="PGM355" s="35"/>
      <c r="PGN355" s="35"/>
      <c r="PGO355" s="35"/>
      <c r="PGP355" s="35"/>
      <c r="PGQ355" s="35"/>
      <c r="PGR355" s="35"/>
      <c r="PGS355" s="35"/>
      <c r="PGT355" s="35"/>
      <c r="PGU355" s="35"/>
      <c r="PGV355" s="35"/>
      <c r="PGW355" s="35"/>
      <c r="PGX355" s="35"/>
      <c r="PGY355" s="35"/>
      <c r="PGZ355" s="35"/>
      <c r="PHA355" s="35"/>
      <c r="PHB355" s="35"/>
      <c r="PHC355" s="35"/>
      <c r="PHD355" s="35"/>
      <c r="PHE355" s="35"/>
      <c r="PHF355" s="35"/>
      <c r="PHG355" s="35"/>
      <c r="PHH355" s="35"/>
      <c r="PHI355" s="35"/>
      <c r="PHJ355" s="35"/>
      <c r="PHK355" s="35"/>
      <c r="PHL355" s="35"/>
      <c r="PHM355" s="35"/>
      <c r="PHN355" s="35"/>
      <c r="PHO355" s="35"/>
      <c r="PHP355" s="35"/>
      <c r="PHQ355" s="35"/>
      <c r="PHR355" s="35"/>
      <c r="PHS355" s="35"/>
      <c r="PHT355" s="35"/>
      <c r="PHU355" s="35"/>
      <c r="PHV355" s="35"/>
      <c r="PHW355" s="35"/>
      <c r="PHX355" s="35"/>
      <c r="PHY355" s="35"/>
      <c r="PHZ355" s="35"/>
      <c r="PIA355" s="35"/>
      <c r="PIB355" s="35"/>
      <c r="PIC355" s="35"/>
      <c r="PID355" s="35"/>
      <c r="PIE355" s="35"/>
      <c r="PIF355" s="35"/>
      <c r="PIG355" s="35"/>
      <c r="PIH355" s="35"/>
      <c r="PII355" s="35"/>
      <c r="PIJ355" s="35"/>
      <c r="PIK355" s="35"/>
      <c r="PIL355" s="35"/>
      <c r="PIM355" s="35"/>
      <c r="PIN355" s="35"/>
      <c r="PIO355" s="35"/>
      <c r="PIP355" s="35"/>
      <c r="PIQ355" s="35"/>
      <c r="PIR355" s="35"/>
      <c r="PIS355" s="35"/>
      <c r="PIT355" s="35"/>
      <c r="PIU355" s="35"/>
      <c r="PIV355" s="35"/>
      <c r="PIW355" s="35"/>
      <c r="PIX355" s="35"/>
      <c r="PIY355" s="35"/>
      <c r="PIZ355" s="35"/>
      <c r="PJA355" s="35"/>
      <c r="PJB355" s="35"/>
      <c r="PJC355" s="35"/>
      <c r="PJD355" s="35"/>
      <c r="PJE355" s="35"/>
      <c r="PJF355" s="35"/>
      <c r="PJG355" s="35"/>
      <c r="PJH355" s="35"/>
      <c r="PJI355" s="35"/>
      <c r="PJJ355" s="35"/>
      <c r="PJK355" s="35"/>
      <c r="PJL355" s="35"/>
      <c r="PJM355" s="35"/>
      <c r="PJN355" s="35"/>
      <c r="PJO355" s="35"/>
      <c r="PJP355" s="35"/>
      <c r="PJQ355" s="35"/>
      <c r="PJR355" s="35"/>
      <c r="PJS355" s="35"/>
      <c r="PJT355" s="35"/>
      <c r="PJU355" s="35"/>
      <c r="PJV355" s="35"/>
      <c r="PJW355" s="35"/>
      <c r="PJX355" s="35"/>
      <c r="PJY355" s="35"/>
      <c r="PJZ355" s="35"/>
      <c r="PKA355" s="35"/>
      <c r="PKB355" s="35"/>
      <c r="PKC355" s="35"/>
      <c r="PKD355" s="35"/>
      <c r="PKE355" s="35"/>
      <c r="PKF355" s="35"/>
      <c r="PKG355" s="35"/>
      <c r="PKH355" s="35"/>
      <c r="PKI355" s="35"/>
      <c r="PKJ355" s="35"/>
      <c r="PKK355" s="35"/>
      <c r="PKL355" s="35"/>
      <c r="PKM355" s="35"/>
      <c r="PKN355" s="35"/>
      <c r="PKO355" s="35"/>
      <c r="PKP355" s="35"/>
      <c r="PKQ355" s="35"/>
      <c r="PKR355" s="35"/>
      <c r="PKS355" s="35"/>
      <c r="PKT355" s="35"/>
      <c r="PKU355" s="35"/>
      <c r="PKV355" s="35"/>
      <c r="PKW355" s="35"/>
      <c r="PKX355" s="35"/>
      <c r="PKY355" s="35"/>
      <c r="PKZ355" s="35"/>
      <c r="PLA355" s="35"/>
      <c r="PLB355" s="35"/>
      <c r="PLC355" s="35"/>
      <c r="PLD355" s="35"/>
      <c r="PLE355" s="35"/>
      <c r="PLF355" s="35"/>
      <c r="PLG355" s="35"/>
      <c r="PLH355" s="35"/>
      <c r="PLI355" s="35"/>
      <c r="PLJ355" s="35"/>
      <c r="PLK355" s="35"/>
      <c r="PLL355" s="35"/>
      <c r="PLM355" s="35"/>
      <c r="PLN355" s="35"/>
      <c r="PLO355" s="35"/>
      <c r="PLP355" s="35"/>
      <c r="PLQ355" s="35"/>
      <c r="PLR355" s="35"/>
      <c r="PLS355" s="35"/>
      <c r="PLT355" s="35"/>
      <c r="PLU355" s="35"/>
      <c r="PLV355" s="35"/>
      <c r="PLW355" s="35"/>
      <c r="PLX355" s="35"/>
      <c r="PLY355" s="35"/>
      <c r="PLZ355" s="35"/>
      <c r="PMA355" s="35"/>
      <c r="PMB355" s="35"/>
      <c r="PMC355" s="35"/>
      <c r="PMD355" s="35"/>
      <c r="PME355" s="35"/>
      <c r="PMF355" s="35"/>
      <c r="PMG355" s="35"/>
      <c r="PMH355" s="35"/>
      <c r="PMI355" s="35"/>
      <c r="PMJ355" s="35"/>
      <c r="PMK355" s="35"/>
      <c r="PML355" s="35"/>
      <c r="PMM355" s="35"/>
      <c r="PMN355" s="35"/>
      <c r="PMO355" s="35"/>
      <c r="PMP355" s="35"/>
      <c r="PMQ355" s="35"/>
      <c r="PMR355" s="35"/>
      <c r="PMS355" s="35"/>
      <c r="PMT355" s="35"/>
      <c r="PMU355" s="35"/>
      <c r="PMV355" s="35"/>
      <c r="PMW355" s="35"/>
      <c r="PMX355" s="35"/>
      <c r="PMY355" s="35"/>
      <c r="PMZ355" s="35"/>
      <c r="PNA355" s="35"/>
      <c r="PNB355" s="35"/>
      <c r="PNC355" s="35"/>
      <c r="PND355" s="35"/>
      <c r="PNE355" s="35"/>
      <c r="PNF355" s="35"/>
      <c r="PNG355" s="35"/>
      <c r="PNH355" s="35"/>
      <c r="PNI355" s="35"/>
      <c r="PNJ355" s="35"/>
      <c r="PNK355" s="35"/>
      <c r="PNL355" s="35"/>
      <c r="PNM355" s="35"/>
      <c r="PNN355" s="35"/>
      <c r="PNO355" s="35"/>
      <c r="PNP355" s="35"/>
      <c r="PNQ355" s="35"/>
      <c r="PNR355" s="35"/>
      <c r="PNS355" s="35"/>
      <c r="PNT355" s="35"/>
      <c r="PNU355" s="35"/>
      <c r="PNV355" s="35"/>
      <c r="PNW355" s="35"/>
      <c r="PNX355" s="35"/>
      <c r="PNY355" s="35"/>
      <c r="PNZ355" s="35"/>
      <c r="POA355" s="35"/>
      <c r="POB355" s="35"/>
      <c r="POC355" s="35"/>
      <c r="POD355" s="35"/>
      <c r="POE355" s="35"/>
      <c r="POF355" s="35"/>
      <c r="POG355" s="35"/>
      <c r="POH355" s="35"/>
      <c r="POI355" s="35"/>
      <c r="POJ355" s="35"/>
      <c r="POK355" s="35"/>
      <c r="POL355" s="35"/>
      <c r="POM355" s="35"/>
      <c r="PON355" s="35"/>
      <c r="POO355" s="35"/>
      <c r="POP355" s="35"/>
      <c r="POQ355" s="35"/>
      <c r="POR355" s="35"/>
      <c r="POS355" s="35"/>
      <c r="POT355" s="35"/>
      <c r="POU355" s="35"/>
      <c r="POV355" s="35"/>
      <c r="POW355" s="35"/>
      <c r="POX355" s="35"/>
      <c r="POY355" s="35"/>
      <c r="POZ355" s="35"/>
      <c r="PPA355" s="35"/>
      <c r="PPB355" s="35"/>
      <c r="PPC355" s="35"/>
      <c r="PPD355" s="35"/>
      <c r="PPE355" s="35"/>
      <c r="PPF355" s="35"/>
      <c r="PPG355" s="35"/>
      <c r="PPH355" s="35"/>
      <c r="PPI355" s="35"/>
      <c r="PPJ355" s="35"/>
      <c r="PPK355" s="35"/>
      <c r="PPL355" s="35"/>
      <c r="PPM355" s="35"/>
      <c r="PPN355" s="35"/>
      <c r="PPO355" s="35"/>
      <c r="PPP355" s="35"/>
      <c r="PPQ355" s="35"/>
      <c r="PPR355" s="35"/>
      <c r="PPS355" s="35"/>
      <c r="PPT355" s="35"/>
      <c r="PPU355" s="35"/>
      <c r="PPV355" s="35"/>
      <c r="PPW355" s="35"/>
      <c r="PPX355" s="35"/>
      <c r="PPY355" s="35"/>
      <c r="PPZ355" s="35"/>
      <c r="PQA355" s="35"/>
      <c r="PQB355" s="35"/>
      <c r="PQC355" s="35"/>
      <c r="PQD355" s="35"/>
      <c r="PQE355" s="35"/>
      <c r="PQF355" s="35"/>
      <c r="PQG355" s="35"/>
      <c r="PQH355" s="35"/>
      <c r="PQI355" s="35"/>
      <c r="PQJ355" s="35"/>
      <c r="PQK355" s="35"/>
      <c r="PQL355" s="35"/>
      <c r="PQM355" s="35"/>
      <c r="PQN355" s="35"/>
      <c r="PQO355" s="35"/>
      <c r="PQP355" s="35"/>
      <c r="PQQ355" s="35"/>
      <c r="PQR355" s="35"/>
      <c r="PQS355" s="35"/>
      <c r="PQT355" s="35"/>
      <c r="PQU355" s="35"/>
      <c r="PQV355" s="35"/>
      <c r="PQW355" s="35"/>
      <c r="PQX355" s="35"/>
      <c r="PQY355" s="35"/>
      <c r="PQZ355" s="35"/>
      <c r="PRA355" s="35"/>
      <c r="PRB355" s="35"/>
      <c r="PRC355" s="35"/>
      <c r="PRD355" s="35"/>
      <c r="PRE355" s="35"/>
      <c r="PRF355" s="35"/>
      <c r="PRG355" s="35"/>
      <c r="PRH355" s="35"/>
      <c r="PRI355" s="35"/>
      <c r="PRJ355" s="35"/>
      <c r="PRK355" s="35"/>
      <c r="PRL355" s="35"/>
      <c r="PRM355" s="35"/>
      <c r="PRN355" s="35"/>
      <c r="PRO355" s="35"/>
      <c r="PRP355" s="35"/>
      <c r="PRQ355" s="35"/>
      <c r="PRR355" s="35"/>
      <c r="PRS355" s="35"/>
      <c r="PRT355" s="35"/>
      <c r="PRU355" s="35"/>
      <c r="PRV355" s="35"/>
      <c r="PRW355" s="35"/>
      <c r="PRX355" s="35"/>
      <c r="PRY355" s="35"/>
      <c r="PRZ355" s="35"/>
      <c r="PSA355" s="35"/>
      <c r="PSB355" s="35"/>
      <c r="PSC355" s="35"/>
      <c r="PSD355" s="35"/>
      <c r="PSE355" s="35"/>
      <c r="PSF355" s="35"/>
      <c r="PSG355" s="35"/>
      <c r="PSH355" s="35"/>
      <c r="PSI355" s="35"/>
      <c r="PSJ355" s="35"/>
      <c r="PSK355" s="35"/>
      <c r="PSL355" s="35"/>
      <c r="PSM355" s="35"/>
      <c r="PSN355" s="35"/>
      <c r="PSO355" s="35"/>
      <c r="PSP355" s="35"/>
      <c r="PSQ355" s="35"/>
      <c r="PSR355" s="35"/>
      <c r="PSS355" s="35"/>
      <c r="PST355" s="35"/>
      <c r="PSU355" s="35"/>
      <c r="PSV355" s="35"/>
      <c r="PSW355" s="35"/>
      <c r="PSX355" s="35"/>
      <c r="PSY355" s="35"/>
      <c r="PSZ355" s="35"/>
      <c r="PTA355" s="35"/>
      <c r="PTB355" s="35"/>
      <c r="PTC355" s="35"/>
      <c r="PTD355" s="35"/>
      <c r="PTE355" s="35"/>
      <c r="PTF355" s="35"/>
      <c r="PTG355" s="35"/>
      <c r="PTH355" s="35"/>
      <c r="PTI355" s="35"/>
      <c r="PTJ355" s="35"/>
      <c r="PTK355" s="35"/>
      <c r="PTL355" s="35"/>
      <c r="PTM355" s="35"/>
      <c r="PTN355" s="35"/>
      <c r="PTO355" s="35"/>
      <c r="PTP355" s="35"/>
      <c r="PTQ355" s="35"/>
      <c r="PTR355" s="35"/>
      <c r="PTS355" s="35"/>
      <c r="PTT355" s="35"/>
      <c r="PTU355" s="35"/>
      <c r="PTV355" s="35"/>
      <c r="PTW355" s="35"/>
      <c r="PTX355" s="35"/>
      <c r="PTY355" s="35"/>
      <c r="PTZ355" s="35"/>
      <c r="PUA355" s="35"/>
      <c r="PUB355" s="35"/>
      <c r="PUC355" s="35"/>
      <c r="PUD355" s="35"/>
      <c r="PUE355" s="35"/>
      <c r="PUF355" s="35"/>
      <c r="PUG355" s="35"/>
      <c r="PUH355" s="35"/>
      <c r="PUI355" s="35"/>
      <c r="PUJ355" s="35"/>
      <c r="PUK355" s="35"/>
      <c r="PUL355" s="35"/>
      <c r="PUM355" s="35"/>
      <c r="PUN355" s="35"/>
      <c r="PUO355" s="35"/>
      <c r="PUP355" s="35"/>
      <c r="PUQ355" s="35"/>
      <c r="PUR355" s="35"/>
      <c r="PUS355" s="35"/>
      <c r="PUT355" s="35"/>
      <c r="PUU355" s="35"/>
      <c r="PUV355" s="35"/>
      <c r="PUW355" s="35"/>
      <c r="PUX355" s="35"/>
      <c r="PUY355" s="35"/>
      <c r="PUZ355" s="35"/>
      <c r="PVA355" s="35"/>
      <c r="PVB355" s="35"/>
      <c r="PVC355" s="35"/>
      <c r="PVD355" s="35"/>
      <c r="PVE355" s="35"/>
      <c r="PVF355" s="35"/>
      <c r="PVG355" s="35"/>
      <c r="PVH355" s="35"/>
      <c r="PVI355" s="35"/>
      <c r="PVJ355" s="35"/>
      <c r="PVK355" s="35"/>
      <c r="PVL355" s="35"/>
      <c r="PVM355" s="35"/>
      <c r="PVN355" s="35"/>
      <c r="PVO355" s="35"/>
      <c r="PVP355" s="35"/>
      <c r="PVQ355" s="35"/>
      <c r="PVR355" s="35"/>
      <c r="PVS355" s="35"/>
      <c r="PVT355" s="35"/>
      <c r="PVU355" s="35"/>
      <c r="PVV355" s="35"/>
      <c r="PVW355" s="35"/>
      <c r="PVX355" s="35"/>
      <c r="PVY355" s="35"/>
      <c r="PVZ355" s="35"/>
      <c r="PWA355" s="35"/>
      <c r="PWB355" s="35"/>
      <c r="PWC355" s="35"/>
      <c r="PWD355" s="35"/>
      <c r="PWE355" s="35"/>
      <c r="PWF355" s="35"/>
      <c r="PWG355" s="35"/>
      <c r="PWH355" s="35"/>
      <c r="PWI355" s="35"/>
      <c r="PWJ355" s="35"/>
      <c r="PWK355" s="35"/>
      <c r="PWL355" s="35"/>
      <c r="PWM355" s="35"/>
      <c r="PWN355" s="35"/>
      <c r="PWO355" s="35"/>
      <c r="PWP355" s="35"/>
      <c r="PWQ355" s="35"/>
      <c r="PWR355" s="35"/>
      <c r="PWS355" s="35"/>
      <c r="PWT355" s="35"/>
      <c r="PWU355" s="35"/>
      <c r="PWV355" s="35"/>
      <c r="PWW355" s="35"/>
      <c r="PWX355" s="35"/>
      <c r="PWY355" s="35"/>
      <c r="PWZ355" s="35"/>
      <c r="PXA355" s="35"/>
      <c r="PXB355" s="35"/>
      <c r="PXC355" s="35"/>
      <c r="PXD355" s="35"/>
      <c r="PXE355" s="35"/>
      <c r="PXF355" s="35"/>
      <c r="PXG355" s="35"/>
      <c r="PXH355" s="35"/>
      <c r="PXI355" s="35"/>
      <c r="PXJ355" s="35"/>
      <c r="PXK355" s="35"/>
      <c r="PXL355" s="35"/>
      <c r="PXM355" s="35"/>
      <c r="PXN355" s="35"/>
      <c r="PXO355" s="35"/>
      <c r="PXP355" s="35"/>
      <c r="PXQ355" s="35"/>
      <c r="PXR355" s="35"/>
      <c r="PXS355" s="35"/>
      <c r="PXT355" s="35"/>
      <c r="PXU355" s="35"/>
      <c r="PXV355" s="35"/>
      <c r="PXW355" s="35"/>
      <c r="PXX355" s="35"/>
      <c r="PXY355" s="35"/>
      <c r="PXZ355" s="35"/>
      <c r="PYA355" s="35"/>
      <c r="PYB355" s="35"/>
      <c r="PYC355" s="35"/>
      <c r="PYD355" s="35"/>
      <c r="PYE355" s="35"/>
      <c r="PYF355" s="35"/>
      <c r="PYG355" s="35"/>
      <c r="PYH355" s="35"/>
      <c r="PYI355" s="35"/>
      <c r="PYJ355" s="35"/>
      <c r="PYK355" s="35"/>
      <c r="PYL355" s="35"/>
      <c r="PYM355" s="35"/>
      <c r="PYN355" s="35"/>
      <c r="PYO355" s="35"/>
      <c r="PYP355" s="35"/>
      <c r="PYQ355" s="35"/>
      <c r="PYR355" s="35"/>
      <c r="PYS355" s="35"/>
      <c r="PYT355" s="35"/>
      <c r="PYU355" s="35"/>
      <c r="PYV355" s="35"/>
      <c r="PYW355" s="35"/>
      <c r="PYX355" s="35"/>
      <c r="PYY355" s="35"/>
      <c r="PYZ355" s="35"/>
      <c r="PZA355" s="35"/>
      <c r="PZB355" s="35"/>
      <c r="PZC355" s="35"/>
      <c r="PZD355" s="35"/>
      <c r="PZE355" s="35"/>
      <c r="PZF355" s="35"/>
      <c r="PZG355" s="35"/>
      <c r="PZH355" s="35"/>
      <c r="PZI355" s="35"/>
      <c r="PZJ355" s="35"/>
      <c r="PZK355" s="35"/>
      <c r="PZL355" s="35"/>
      <c r="PZM355" s="35"/>
      <c r="PZN355" s="35"/>
      <c r="PZO355" s="35"/>
      <c r="PZP355" s="35"/>
      <c r="PZQ355" s="35"/>
      <c r="PZR355" s="35"/>
      <c r="PZS355" s="35"/>
      <c r="PZT355" s="35"/>
      <c r="PZU355" s="35"/>
      <c r="PZV355" s="35"/>
      <c r="PZW355" s="35"/>
      <c r="PZX355" s="35"/>
      <c r="PZY355" s="35"/>
      <c r="PZZ355" s="35"/>
      <c r="QAA355" s="35"/>
      <c r="QAB355" s="35"/>
      <c r="QAC355" s="35"/>
      <c r="QAD355" s="35"/>
      <c r="QAE355" s="35"/>
      <c r="QAF355" s="35"/>
      <c r="QAG355" s="35"/>
      <c r="QAH355" s="35"/>
      <c r="QAI355" s="35"/>
      <c r="QAJ355" s="35"/>
      <c r="QAK355" s="35"/>
      <c r="QAL355" s="35"/>
      <c r="QAM355" s="35"/>
      <c r="QAN355" s="35"/>
      <c r="QAO355" s="35"/>
      <c r="QAP355" s="35"/>
      <c r="QAQ355" s="35"/>
      <c r="QAR355" s="35"/>
      <c r="QAS355" s="35"/>
      <c r="QAT355" s="35"/>
      <c r="QAU355" s="35"/>
      <c r="QAV355" s="35"/>
      <c r="QAW355" s="35"/>
      <c r="QAX355" s="35"/>
      <c r="QAY355" s="35"/>
      <c r="QAZ355" s="35"/>
      <c r="QBA355" s="35"/>
      <c r="QBB355" s="35"/>
      <c r="QBC355" s="35"/>
      <c r="QBD355" s="35"/>
      <c r="QBE355" s="35"/>
      <c r="QBF355" s="35"/>
      <c r="QBG355" s="35"/>
      <c r="QBH355" s="35"/>
      <c r="QBI355" s="35"/>
      <c r="QBJ355" s="35"/>
      <c r="QBK355" s="35"/>
      <c r="QBL355" s="35"/>
      <c r="QBM355" s="35"/>
      <c r="QBN355" s="35"/>
      <c r="QBO355" s="35"/>
      <c r="QBP355" s="35"/>
      <c r="QBQ355" s="35"/>
      <c r="QBR355" s="35"/>
      <c r="QBS355" s="35"/>
      <c r="QBT355" s="35"/>
      <c r="QBU355" s="35"/>
      <c r="QBV355" s="35"/>
      <c r="QBW355" s="35"/>
      <c r="QBX355" s="35"/>
      <c r="QBY355" s="35"/>
      <c r="QBZ355" s="35"/>
      <c r="QCA355" s="35"/>
      <c r="QCB355" s="35"/>
      <c r="QCC355" s="35"/>
      <c r="QCD355" s="35"/>
      <c r="QCE355" s="35"/>
      <c r="QCF355" s="35"/>
      <c r="QCG355" s="35"/>
      <c r="QCH355" s="35"/>
      <c r="QCI355" s="35"/>
      <c r="QCJ355" s="35"/>
      <c r="QCK355" s="35"/>
      <c r="QCL355" s="35"/>
      <c r="QCM355" s="35"/>
      <c r="QCN355" s="35"/>
      <c r="QCO355" s="35"/>
      <c r="QCP355" s="35"/>
      <c r="QCQ355" s="35"/>
      <c r="QCR355" s="35"/>
      <c r="QCS355" s="35"/>
      <c r="QCT355" s="35"/>
      <c r="QCU355" s="35"/>
      <c r="QCV355" s="35"/>
      <c r="QCW355" s="35"/>
      <c r="QCX355" s="35"/>
      <c r="QCY355" s="35"/>
      <c r="QCZ355" s="35"/>
      <c r="QDA355" s="35"/>
      <c r="QDB355" s="35"/>
      <c r="QDC355" s="35"/>
      <c r="QDD355" s="35"/>
      <c r="QDE355" s="35"/>
      <c r="QDF355" s="35"/>
      <c r="QDG355" s="35"/>
      <c r="QDH355" s="35"/>
      <c r="QDI355" s="35"/>
      <c r="QDJ355" s="35"/>
      <c r="QDK355" s="35"/>
      <c r="QDL355" s="35"/>
      <c r="QDM355" s="35"/>
      <c r="QDN355" s="35"/>
      <c r="QDO355" s="35"/>
      <c r="QDP355" s="35"/>
      <c r="QDQ355" s="35"/>
      <c r="QDR355" s="35"/>
      <c r="QDS355" s="35"/>
      <c r="QDT355" s="35"/>
      <c r="QDU355" s="35"/>
      <c r="QDV355" s="35"/>
      <c r="QDW355" s="35"/>
      <c r="QDX355" s="35"/>
      <c r="QDY355" s="35"/>
      <c r="QDZ355" s="35"/>
      <c r="QEA355" s="35"/>
      <c r="QEB355" s="35"/>
      <c r="QEC355" s="35"/>
      <c r="QED355" s="35"/>
      <c r="QEE355" s="35"/>
      <c r="QEF355" s="35"/>
      <c r="QEG355" s="35"/>
      <c r="QEH355" s="35"/>
      <c r="QEI355" s="35"/>
      <c r="QEJ355" s="35"/>
      <c r="QEK355" s="35"/>
      <c r="QEL355" s="35"/>
      <c r="QEM355" s="35"/>
      <c r="QEN355" s="35"/>
      <c r="QEO355" s="35"/>
      <c r="QEP355" s="35"/>
      <c r="QEQ355" s="35"/>
      <c r="QER355" s="35"/>
      <c r="QES355" s="35"/>
      <c r="QET355" s="35"/>
      <c r="QEU355" s="35"/>
      <c r="QEV355" s="35"/>
      <c r="QEW355" s="35"/>
      <c r="QEX355" s="35"/>
      <c r="QEY355" s="35"/>
      <c r="QEZ355" s="35"/>
      <c r="QFA355" s="35"/>
      <c r="QFB355" s="35"/>
      <c r="QFC355" s="35"/>
      <c r="QFD355" s="35"/>
      <c r="QFE355" s="35"/>
      <c r="QFF355" s="35"/>
      <c r="QFG355" s="35"/>
      <c r="QFH355" s="35"/>
      <c r="QFI355" s="35"/>
      <c r="QFJ355" s="35"/>
      <c r="QFK355" s="35"/>
      <c r="QFL355" s="35"/>
      <c r="QFM355" s="35"/>
      <c r="QFN355" s="35"/>
      <c r="QFO355" s="35"/>
      <c r="QFP355" s="35"/>
      <c r="QFQ355" s="35"/>
      <c r="QFR355" s="35"/>
      <c r="QFS355" s="35"/>
      <c r="QFT355" s="35"/>
      <c r="QFU355" s="35"/>
      <c r="QFV355" s="35"/>
      <c r="QFW355" s="35"/>
      <c r="QFX355" s="35"/>
      <c r="QFY355" s="35"/>
      <c r="QFZ355" s="35"/>
      <c r="QGA355" s="35"/>
      <c r="QGB355" s="35"/>
      <c r="QGC355" s="35"/>
      <c r="QGD355" s="35"/>
      <c r="QGE355" s="35"/>
      <c r="QGF355" s="35"/>
      <c r="QGG355" s="35"/>
      <c r="QGH355" s="35"/>
      <c r="QGI355" s="35"/>
      <c r="QGJ355" s="35"/>
      <c r="QGK355" s="35"/>
      <c r="QGL355" s="35"/>
      <c r="QGM355" s="35"/>
      <c r="QGN355" s="35"/>
      <c r="QGO355" s="35"/>
      <c r="QGP355" s="35"/>
      <c r="QGQ355" s="35"/>
      <c r="QGR355" s="35"/>
      <c r="QGS355" s="35"/>
      <c r="QGT355" s="35"/>
      <c r="QGU355" s="35"/>
      <c r="QGV355" s="35"/>
      <c r="QGW355" s="35"/>
      <c r="QGX355" s="35"/>
      <c r="QGY355" s="35"/>
      <c r="QGZ355" s="35"/>
      <c r="QHA355" s="35"/>
      <c r="QHB355" s="35"/>
      <c r="QHC355" s="35"/>
      <c r="QHD355" s="35"/>
      <c r="QHE355" s="35"/>
      <c r="QHF355" s="35"/>
      <c r="QHG355" s="35"/>
      <c r="QHH355" s="35"/>
      <c r="QHI355" s="35"/>
      <c r="QHJ355" s="35"/>
      <c r="QHK355" s="35"/>
      <c r="QHL355" s="35"/>
      <c r="QHM355" s="35"/>
      <c r="QHN355" s="35"/>
      <c r="QHO355" s="35"/>
      <c r="QHP355" s="35"/>
      <c r="QHQ355" s="35"/>
      <c r="QHR355" s="35"/>
      <c r="QHS355" s="35"/>
      <c r="QHT355" s="35"/>
      <c r="QHU355" s="35"/>
      <c r="QHV355" s="35"/>
      <c r="QHW355" s="35"/>
      <c r="QHX355" s="35"/>
      <c r="QHY355" s="35"/>
      <c r="QHZ355" s="35"/>
      <c r="QIA355" s="35"/>
      <c r="QIB355" s="35"/>
      <c r="QIC355" s="35"/>
      <c r="QID355" s="35"/>
      <c r="QIE355" s="35"/>
      <c r="QIF355" s="35"/>
      <c r="QIG355" s="35"/>
      <c r="QIH355" s="35"/>
      <c r="QII355" s="35"/>
      <c r="QIJ355" s="35"/>
      <c r="QIK355" s="35"/>
      <c r="QIL355" s="35"/>
      <c r="QIM355" s="35"/>
      <c r="QIN355" s="35"/>
      <c r="QIO355" s="35"/>
      <c r="QIP355" s="35"/>
      <c r="QIQ355" s="35"/>
      <c r="QIR355" s="35"/>
      <c r="QIS355" s="35"/>
      <c r="QIT355" s="35"/>
      <c r="QIU355" s="35"/>
      <c r="QIV355" s="35"/>
      <c r="QIW355" s="35"/>
      <c r="QIX355" s="35"/>
      <c r="QIY355" s="35"/>
      <c r="QIZ355" s="35"/>
      <c r="QJA355" s="35"/>
      <c r="QJB355" s="35"/>
      <c r="QJC355" s="35"/>
      <c r="QJD355" s="35"/>
      <c r="QJE355" s="35"/>
      <c r="QJF355" s="35"/>
      <c r="QJG355" s="35"/>
      <c r="QJH355" s="35"/>
      <c r="QJI355" s="35"/>
      <c r="QJJ355" s="35"/>
      <c r="QJK355" s="35"/>
      <c r="QJL355" s="35"/>
      <c r="QJM355" s="35"/>
      <c r="QJN355" s="35"/>
      <c r="QJO355" s="35"/>
      <c r="QJP355" s="35"/>
      <c r="QJQ355" s="35"/>
      <c r="QJR355" s="35"/>
      <c r="QJS355" s="35"/>
      <c r="QJT355" s="35"/>
      <c r="QJU355" s="35"/>
      <c r="QJV355" s="35"/>
      <c r="QJW355" s="35"/>
      <c r="QJX355" s="35"/>
      <c r="QJY355" s="35"/>
      <c r="QJZ355" s="35"/>
      <c r="QKA355" s="35"/>
      <c r="QKB355" s="35"/>
      <c r="QKC355" s="35"/>
      <c r="QKD355" s="35"/>
      <c r="QKE355" s="35"/>
      <c r="QKF355" s="35"/>
      <c r="QKG355" s="35"/>
      <c r="QKH355" s="35"/>
      <c r="QKI355" s="35"/>
      <c r="QKJ355" s="35"/>
      <c r="QKK355" s="35"/>
      <c r="QKL355" s="35"/>
      <c r="QKM355" s="35"/>
      <c r="QKN355" s="35"/>
      <c r="QKO355" s="35"/>
      <c r="QKP355" s="35"/>
      <c r="QKQ355" s="35"/>
      <c r="QKR355" s="35"/>
      <c r="QKS355" s="35"/>
      <c r="QKT355" s="35"/>
      <c r="QKU355" s="35"/>
      <c r="QKV355" s="35"/>
      <c r="QKW355" s="35"/>
      <c r="QKX355" s="35"/>
      <c r="QKY355" s="35"/>
      <c r="QKZ355" s="35"/>
      <c r="QLA355" s="35"/>
      <c r="QLB355" s="35"/>
      <c r="QLC355" s="35"/>
      <c r="QLD355" s="35"/>
      <c r="QLE355" s="35"/>
      <c r="QLF355" s="35"/>
      <c r="QLG355" s="35"/>
      <c r="QLH355" s="35"/>
      <c r="QLI355" s="35"/>
      <c r="QLJ355" s="35"/>
      <c r="QLK355" s="35"/>
      <c r="QLL355" s="35"/>
      <c r="QLM355" s="35"/>
      <c r="QLN355" s="35"/>
      <c r="QLO355" s="35"/>
      <c r="QLP355" s="35"/>
      <c r="QLQ355" s="35"/>
      <c r="QLR355" s="35"/>
      <c r="QLS355" s="35"/>
      <c r="QLT355" s="35"/>
      <c r="QLU355" s="35"/>
      <c r="QLV355" s="35"/>
      <c r="QLW355" s="35"/>
      <c r="QLX355" s="35"/>
      <c r="QLY355" s="35"/>
      <c r="QLZ355" s="35"/>
      <c r="QMA355" s="35"/>
      <c r="QMB355" s="35"/>
      <c r="QMC355" s="35"/>
      <c r="QMD355" s="35"/>
      <c r="QME355" s="35"/>
      <c r="QMF355" s="35"/>
      <c r="QMG355" s="35"/>
      <c r="QMH355" s="35"/>
      <c r="QMI355" s="35"/>
      <c r="QMJ355" s="35"/>
      <c r="QMK355" s="35"/>
      <c r="QML355" s="35"/>
      <c r="QMM355" s="35"/>
      <c r="QMN355" s="35"/>
      <c r="QMO355" s="35"/>
      <c r="QMP355" s="35"/>
      <c r="QMQ355" s="35"/>
      <c r="QMR355" s="35"/>
      <c r="QMS355" s="35"/>
      <c r="QMT355" s="35"/>
      <c r="QMU355" s="35"/>
      <c r="QMV355" s="35"/>
      <c r="QMW355" s="35"/>
      <c r="QMX355" s="35"/>
      <c r="QMY355" s="35"/>
      <c r="QMZ355" s="35"/>
      <c r="QNA355" s="35"/>
      <c r="QNB355" s="35"/>
      <c r="QNC355" s="35"/>
      <c r="QND355" s="35"/>
      <c r="QNE355" s="35"/>
      <c r="QNF355" s="35"/>
      <c r="QNG355" s="35"/>
      <c r="QNH355" s="35"/>
      <c r="QNI355" s="35"/>
      <c r="QNJ355" s="35"/>
      <c r="QNK355" s="35"/>
      <c r="QNL355" s="35"/>
      <c r="QNM355" s="35"/>
      <c r="QNN355" s="35"/>
      <c r="QNO355" s="35"/>
      <c r="QNP355" s="35"/>
      <c r="QNQ355" s="35"/>
      <c r="QNR355" s="35"/>
      <c r="QNS355" s="35"/>
      <c r="QNT355" s="35"/>
      <c r="QNU355" s="35"/>
      <c r="QNV355" s="35"/>
      <c r="QNW355" s="35"/>
      <c r="QNX355" s="35"/>
      <c r="QNY355" s="35"/>
      <c r="QNZ355" s="35"/>
      <c r="QOA355" s="35"/>
      <c r="QOB355" s="35"/>
      <c r="QOC355" s="35"/>
      <c r="QOD355" s="35"/>
      <c r="QOE355" s="35"/>
      <c r="QOF355" s="35"/>
      <c r="QOG355" s="35"/>
      <c r="QOH355" s="35"/>
      <c r="QOI355" s="35"/>
      <c r="QOJ355" s="35"/>
      <c r="QOK355" s="35"/>
      <c r="QOL355" s="35"/>
      <c r="QOM355" s="35"/>
      <c r="QON355" s="35"/>
      <c r="QOO355" s="35"/>
      <c r="QOP355" s="35"/>
      <c r="QOQ355" s="35"/>
      <c r="QOR355" s="35"/>
      <c r="QOS355" s="35"/>
      <c r="QOT355" s="35"/>
      <c r="QOU355" s="35"/>
      <c r="QOV355" s="35"/>
      <c r="QOW355" s="35"/>
      <c r="QOX355" s="35"/>
      <c r="QOY355" s="35"/>
      <c r="QOZ355" s="35"/>
      <c r="QPA355" s="35"/>
      <c r="QPB355" s="35"/>
      <c r="QPC355" s="35"/>
      <c r="QPD355" s="35"/>
      <c r="QPE355" s="35"/>
      <c r="QPF355" s="35"/>
      <c r="QPG355" s="35"/>
      <c r="QPH355" s="35"/>
      <c r="QPI355" s="35"/>
      <c r="QPJ355" s="35"/>
      <c r="QPK355" s="35"/>
      <c r="QPL355" s="35"/>
      <c r="QPM355" s="35"/>
      <c r="QPN355" s="35"/>
      <c r="QPO355" s="35"/>
      <c r="QPP355" s="35"/>
      <c r="QPQ355" s="35"/>
      <c r="QPR355" s="35"/>
      <c r="QPS355" s="35"/>
      <c r="QPT355" s="35"/>
      <c r="QPU355" s="35"/>
      <c r="QPV355" s="35"/>
      <c r="QPW355" s="35"/>
      <c r="QPX355" s="35"/>
      <c r="QPY355" s="35"/>
      <c r="QPZ355" s="35"/>
      <c r="QQA355" s="35"/>
      <c r="QQB355" s="35"/>
      <c r="QQC355" s="35"/>
      <c r="QQD355" s="35"/>
      <c r="QQE355" s="35"/>
      <c r="QQF355" s="35"/>
      <c r="QQG355" s="35"/>
      <c r="QQH355" s="35"/>
      <c r="QQI355" s="35"/>
      <c r="QQJ355" s="35"/>
      <c r="QQK355" s="35"/>
      <c r="QQL355" s="35"/>
      <c r="QQM355" s="35"/>
      <c r="QQN355" s="35"/>
      <c r="QQO355" s="35"/>
      <c r="QQP355" s="35"/>
      <c r="QQQ355" s="35"/>
      <c r="QQR355" s="35"/>
      <c r="QQS355" s="35"/>
      <c r="QQT355" s="35"/>
      <c r="QQU355" s="35"/>
      <c r="QQV355" s="35"/>
      <c r="QQW355" s="35"/>
      <c r="QQX355" s="35"/>
      <c r="QQY355" s="35"/>
      <c r="QQZ355" s="35"/>
      <c r="QRA355" s="35"/>
      <c r="QRB355" s="35"/>
      <c r="QRC355" s="35"/>
      <c r="QRD355" s="35"/>
      <c r="QRE355" s="35"/>
      <c r="QRF355" s="35"/>
      <c r="QRG355" s="35"/>
      <c r="QRH355" s="35"/>
      <c r="QRI355" s="35"/>
      <c r="QRJ355" s="35"/>
      <c r="QRK355" s="35"/>
      <c r="QRL355" s="35"/>
      <c r="QRM355" s="35"/>
      <c r="QRN355" s="35"/>
      <c r="QRO355" s="35"/>
      <c r="QRP355" s="35"/>
      <c r="QRQ355" s="35"/>
      <c r="QRR355" s="35"/>
      <c r="QRS355" s="35"/>
      <c r="QRT355" s="35"/>
      <c r="QRU355" s="35"/>
      <c r="QRV355" s="35"/>
      <c r="QRW355" s="35"/>
      <c r="QRX355" s="35"/>
      <c r="QRY355" s="35"/>
      <c r="QRZ355" s="35"/>
      <c r="QSA355" s="35"/>
      <c r="QSB355" s="35"/>
      <c r="QSC355" s="35"/>
      <c r="QSD355" s="35"/>
      <c r="QSE355" s="35"/>
      <c r="QSF355" s="35"/>
      <c r="QSG355" s="35"/>
      <c r="QSH355" s="35"/>
      <c r="QSI355" s="35"/>
      <c r="QSJ355" s="35"/>
      <c r="QSK355" s="35"/>
      <c r="QSL355" s="35"/>
      <c r="QSM355" s="35"/>
      <c r="QSN355" s="35"/>
      <c r="QSO355" s="35"/>
      <c r="QSP355" s="35"/>
      <c r="QSQ355" s="35"/>
      <c r="QSR355" s="35"/>
      <c r="QSS355" s="35"/>
      <c r="QST355" s="35"/>
      <c r="QSU355" s="35"/>
      <c r="QSV355" s="35"/>
      <c r="QSW355" s="35"/>
      <c r="QSX355" s="35"/>
      <c r="QSY355" s="35"/>
      <c r="QSZ355" s="35"/>
      <c r="QTA355" s="35"/>
      <c r="QTB355" s="35"/>
      <c r="QTC355" s="35"/>
      <c r="QTD355" s="35"/>
      <c r="QTE355" s="35"/>
      <c r="QTF355" s="35"/>
      <c r="QTG355" s="35"/>
      <c r="QTH355" s="35"/>
      <c r="QTI355" s="35"/>
      <c r="QTJ355" s="35"/>
      <c r="QTK355" s="35"/>
      <c r="QTL355" s="35"/>
      <c r="QTM355" s="35"/>
      <c r="QTN355" s="35"/>
      <c r="QTO355" s="35"/>
      <c r="QTP355" s="35"/>
      <c r="QTQ355" s="35"/>
      <c r="QTR355" s="35"/>
      <c r="QTS355" s="35"/>
      <c r="QTT355" s="35"/>
      <c r="QTU355" s="35"/>
      <c r="QTV355" s="35"/>
      <c r="QTW355" s="35"/>
      <c r="QTX355" s="35"/>
      <c r="QTY355" s="35"/>
      <c r="QTZ355" s="35"/>
      <c r="QUA355" s="35"/>
      <c r="QUB355" s="35"/>
      <c r="QUC355" s="35"/>
      <c r="QUD355" s="35"/>
      <c r="QUE355" s="35"/>
      <c r="QUF355" s="35"/>
      <c r="QUG355" s="35"/>
      <c r="QUH355" s="35"/>
      <c r="QUI355" s="35"/>
      <c r="QUJ355" s="35"/>
      <c r="QUK355" s="35"/>
      <c r="QUL355" s="35"/>
      <c r="QUM355" s="35"/>
      <c r="QUN355" s="35"/>
      <c r="QUO355" s="35"/>
      <c r="QUP355" s="35"/>
      <c r="QUQ355" s="35"/>
      <c r="QUR355" s="35"/>
      <c r="QUS355" s="35"/>
      <c r="QUT355" s="35"/>
      <c r="QUU355" s="35"/>
      <c r="QUV355" s="35"/>
      <c r="QUW355" s="35"/>
      <c r="QUX355" s="35"/>
      <c r="QUY355" s="35"/>
      <c r="QUZ355" s="35"/>
      <c r="QVA355" s="35"/>
      <c r="QVB355" s="35"/>
      <c r="QVC355" s="35"/>
      <c r="QVD355" s="35"/>
      <c r="QVE355" s="35"/>
      <c r="QVF355" s="35"/>
      <c r="QVG355" s="35"/>
      <c r="QVH355" s="35"/>
      <c r="QVI355" s="35"/>
      <c r="QVJ355" s="35"/>
      <c r="QVK355" s="35"/>
      <c r="QVL355" s="35"/>
      <c r="QVM355" s="35"/>
      <c r="QVN355" s="35"/>
      <c r="QVO355" s="35"/>
      <c r="QVP355" s="35"/>
      <c r="QVQ355" s="35"/>
      <c r="QVR355" s="35"/>
      <c r="QVS355" s="35"/>
      <c r="QVT355" s="35"/>
      <c r="QVU355" s="35"/>
      <c r="QVV355" s="35"/>
      <c r="QVW355" s="35"/>
      <c r="QVX355" s="35"/>
      <c r="QVY355" s="35"/>
      <c r="QVZ355" s="35"/>
      <c r="QWA355" s="35"/>
      <c r="QWB355" s="35"/>
      <c r="QWC355" s="35"/>
      <c r="QWD355" s="35"/>
      <c r="QWE355" s="35"/>
      <c r="QWF355" s="35"/>
      <c r="QWG355" s="35"/>
      <c r="QWH355" s="35"/>
      <c r="QWI355" s="35"/>
      <c r="QWJ355" s="35"/>
      <c r="QWK355" s="35"/>
      <c r="QWL355" s="35"/>
      <c r="QWM355" s="35"/>
      <c r="QWN355" s="35"/>
      <c r="QWO355" s="35"/>
      <c r="QWP355" s="35"/>
      <c r="QWQ355" s="35"/>
      <c r="QWR355" s="35"/>
      <c r="QWS355" s="35"/>
      <c r="QWT355" s="35"/>
      <c r="QWU355" s="35"/>
      <c r="QWV355" s="35"/>
      <c r="QWW355" s="35"/>
      <c r="QWX355" s="35"/>
      <c r="QWY355" s="35"/>
      <c r="QWZ355" s="35"/>
      <c r="QXA355" s="35"/>
      <c r="QXB355" s="35"/>
      <c r="QXC355" s="35"/>
      <c r="QXD355" s="35"/>
      <c r="QXE355" s="35"/>
      <c r="QXF355" s="35"/>
      <c r="QXG355" s="35"/>
      <c r="QXH355" s="35"/>
      <c r="QXI355" s="35"/>
      <c r="QXJ355" s="35"/>
      <c r="QXK355" s="35"/>
      <c r="QXL355" s="35"/>
      <c r="QXM355" s="35"/>
      <c r="QXN355" s="35"/>
      <c r="QXO355" s="35"/>
      <c r="QXP355" s="35"/>
      <c r="QXQ355" s="35"/>
      <c r="QXR355" s="35"/>
      <c r="QXS355" s="35"/>
      <c r="QXT355" s="35"/>
      <c r="QXU355" s="35"/>
      <c r="QXV355" s="35"/>
      <c r="QXW355" s="35"/>
      <c r="QXX355" s="35"/>
      <c r="QXY355" s="35"/>
      <c r="QXZ355" s="35"/>
      <c r="QYA355" s="35"/>
      <c r="QYB355" s="35"/>
      <c r="QYC355" s="35"/>
      <c r="QYD355" s="35"/>
      <c r="QYE355" s="35"/>
      <c r="QYF355" s="35"/>
      <c r="QYG355" s="35"/>
      <c r="QYH355" s="35"/>
      <c r="QYI355" s="35"/>
      <c r="QYJ355" s="35"/>
      <c r="QYK355" s="35"/>
      <c r="QYL355" s="35"/>
      <c r="QYM355" s="35"/>
      <c r="QYN355" s="35"/>
      <c r="QYO355" s="35"/>
      <c r="QYP355" s="35"/>
      <c r="QYQ355" s="35"/>
      <c r="QYR355" s="35"/>
      <c r="QYS355" s="35"/>
      <c r="QYT355" s="35"/>
      <c r="QYU355" s="35"/>
      <c r="QYV355" s="35"/>
      <c r="QYW355" s="35"/>
      <c r="QYX355" s="35"/>
      <c r="QYY355" s="35"/>
      <c r="QYZ355" s="35"/>
      <c r="QZA355" s="35"/>
      <c r="QZB355" s="35"/>
      <c r="QZC355" s="35"/>
      <c r="QZD355" s="35"/>
      <c r="QZE355" s="35"/>
      <c r="QZF355" s="35"/>
      <c r="QZG355" s="35"/>
      <c r="QZH355" s="35"/>
      <c r="QZI355" s="35"/>
      <c r="QZJ355" s="35"/>
      <c r="QZK355" s="35"/>
      <c r="QZL355" s="35"/>
      <c r="QZM355" s="35"/>
      <c r="QZN355" s="35"/>
      <c r="QZO355" s="35"/>
      <c r="QZP355" s="35"/>
      <c r="QZQ355" s="35"/>
      <c r="QZR355" s="35"/>
      <c r="QZS355" s="35"/>
      <c r="QZT355" s="35"/>
      <c r="QZU355" s="35"/>
      <c r="QZV355" s="35"/>
      <c r="QZW355" s="35"/>
      <c r="QZX355" s="35"/>
      <c r="QZY355" s="35"/>
      <c r="QZZ355" s="35"/>
      <c r="RAA355" s="35"/>
      <c r="RAB355" s="35"/>
      <c r="RAC355" s="35"/>
      <c r="RAD355" s="35"/>
      <c r="RAE355" s="35"/>
      <c r="RAF355" s="35"/>
      <c r="RAG355" s="35"/>
      <c r="RAH355" s="35"/>
      <c r="RAI355" s="35"/>
      <c r="RAJ355" s="35"/>
      <c r="RAK355" s="35"/>
      <c r="RAL355" s="35"/>
      <c r="RAM355" s="35"/>
      <c r="RAN355" s="35"/>
      <c r="RAO355" s="35"/>
      <c r="RAP355" s="35"/>
      <c r="RAQ355" s="35"/>
      <c r="RAR355" s="35"/>
      <c r="RAS355" s="35"/>
      <c r="RAT355" s="35"/>
      <c r="RAU355" s="35"/>
      <c r="RAV355" s="35"/>
      <c r="RAW355" s="35"/>
      <c r="RAX355" s="35"/>
      <c r="RAY355" s="35"/>
      <c r="RAZ355" s="35"/>
      <c r="RBA355" s="35"/>
      <c r="RBB355" s="35"/>
      <c r="RBC355" s="35"/>
      <c r="RBD355" s="35"/>
      <c r="RBE355" s="35"/>
      <c r="RBF355" s="35"/>
      <c r="RBG355" s="35"/>
      <c r="RBH355" s="35"/>
      <c r="RBI355" s="35"/>
      <c r="RBJ355" s="35"/>
      <c r="RBK355" s="35"/>
      <c r="RBL355" s="35"/>
      <c r="RBM355" s="35"/>
      <c r="RBN355" s="35"/>
      <c r="RBO355" s="35"/>
      <c r="RBP355" s="35"/>
      <c r="RBQ355" s="35"/>
      <c r="RBR355" s="35"/>
      <c r="RBS355" s="35"/>
      <c r="RBT355" s="35"/>
      <c r="RBU355" s="35"/>
      <c r="RBV355" s="35"/>
      <c r="RBW355" s="35"/>
      <c r="RBX355" s="35"/>
      <c r="RBY355" s="35"/>
      <c r="RBZ355" s="35"/>
      <c r="RCA355" s="35"/>
      <c r="RCB355" s="35"/>
      <c r="RCC355" s="35"/>
      <c r="RCD355" s="35"/>
      <c r="RCE355" s="35"/>
      <c r="RCF355" s="35"/>
      <c r="RCG355" s="35"/>
      <c r="RCH355" s="35"/>
      <c r="RCI355" s="35"/>
      <c r="RCJ355" s="35"/>
      <c r="RCK355" s="35"/>
      <c r="RCL355" s="35"/>
      <c r="RCM355" s="35"/>
      <c r="RCN355" s="35"/>
      <c r="RCO355" s="35"/>
      <c r="RCP355" s="35"/>
      <c r="RCQ355" s="35"/>
      <c r="RCR355" s="35"/>
      <c r="RCS355" s="35"/>
      <c r="RCT355" s="35"/>
      <c r="RCU355" s="35"/>
      <c r="RCV355" s="35"/>
      <c r="RCW355" s="35"/>
      <c r="RCX355" s="35"/>
      <c r="RCY355" s="35"/>
      <c r="RCZ355" s="35"/>
      <c r="RDA355" s="35"/>
      <c r="RDB355" s="35"/>
      <c r="RDC355" s="35"/>
      <c r="RDD355" s="35"/>
      <c r="RDE355" s="35"/>
      <c r="RDF355" s="35"/>
      <c r="RDG355" s="35"/>
      <c r="RDH355" s="35"/>
      <c r="RDI355" s="35"/>
      <c r="RDJ355" s="35"/>
      <c r="RDK355" s="35"/>
      <c r="RDL355" s="35"/>
      <c r="RDM355" s="35"/>
      <c r="RDN355" s="35"/>
      <c r="RDO355" s="35"/>
      <c r="RDP355" s="35"/>
      <c r="RDQ355" s="35"/>
      <c r="RDR355" s="35"/>
      <c r="RDS355" s="35"/>
      <c r="RDT355" s="35"/>
      <c r="RDU355" s="35"/>
      <c r="RDV355" s="35"/>
      <c r="RDW355" s="35"/>
      <c r="RDX355" s="35"/>
      <c r="RDY355" s="35"/>
      <c r="RDZ355" s="35"/>
      <c r="REA355" s="35"/>
      <c r="REB355" s="35"/>
      <c r="REC355" s="35"/>
      <c r="RED355" s="35"/>
      <c r="REE355" s="35"/>
      <c r="REF355" s="35"/>
      <c r="REG355" s="35"/>
      <c r="REH355" s="35"/>
      <c r="REI355" s="35"/>
      <c r="REJ355" s="35"/>
      <c r="REK355" s="35"/>
      <c r="REL355" s="35"/>
      <c r="REM355" s="35"/>
      <c r="REN355" s="35"/>
      <c r="REO355" s="35"/>
      <c r="REP355" s="35"/>
      <c r="REQ355" s="35"/>
      <c r="RER355" s="35"/>
      <c r="RES355" s="35"/>
      <c r="RET355" s="35"/>
      <c r="REU355" s="35"/>
      <c r="REV355" s="35"/>
      <c r="REW355" s="35"/>
      <c r="REX355" s="35"/>
      <c r="REY355" s="35"/>
      <c r="REZ355" s="35"/>
      <c r="RFA355" s="35"/>
      <c r="RFB355" s="35"/>
      <c r="RFC355" s="35"/>
      <c r="RFD355" s="35"/>
      <c r="RFE355" s="35"/>
      <c r="RFF355" s="35"/>
      <c r="RFG355" s="35"/>
      <c r="RFH355" s="35"/>
      <c r="RFI355" s="35"/>
      <c r="RFJ355" s="35"/>
      <c r="RFK355" s="35"/>
      <c r="RFL355" s="35"/>
      <c r="RFM355" s="35"/>
      <c r="RFN355" s="35"/>
      <c r="RFO355" s="35"/>
      <c r="RFP355" s="35"/>
      <c r="RFQ355" s="35"/>
      <c r="RFR355" s="35"/>
      <c r="RFS355" s="35"/>
      <c r="RFT355" s="35"/>
      <c r="RFU355" s="35"/>
      <c r="RFV355" s="35"/>
      <c r="RFW355" s="35"/>
      <c r="RFX355" s="35"/>
      <c r="RFY355" s="35"/>
      <c r="RFZ355" s="35"/>
      <c r="RGA355" s="35"/>
      <c r="RGB355" s="35"/>
      <c r="RGC355" s="35"/>
      <c r="RGD355" s="35"/>
      <c r="RGE355" s="35"/>
      <c r="RGF355" s="35"/>
      <c r="RGG355" s="35"/>
      <c r="RGH355" s="35"/>
      <c r="RGI355" s="35"/>
      <c r="RGJ355" s="35"/>
      <c r="RGK355" s="35"/>
      <c r="RGL355" s="35"/>
      <c r="RGM355" s="35"/>
      <c r="RGN355" s="35"/>
      <c r="RGO355" s="35"/>
      <c r="RGP355" s="35"/>
      <c r="RGQ355" s="35"/>
      <c r="RGR355" s="35"/>
      <c r="RGS355" s="35"/>
      <c r="RGT355" s="35"/>
      <c r="RGU355" s="35"/>
      <c r="RGV355" s="35"/>
      <c r="RGW355" s="35"/>
      <c r="RGX355" s="35"/>
      <c r="RGY355" s="35"/>
      <c r="RGZ355" s="35"/>
      <c r="RHA355" s="35"/>
      <c r="RHB355" s="35"/>
      <c r="RHC355" s="35"/>
      <c r="RHD355" s="35"/>
      <c r="RHE355" s="35"/>
      <c r="RHF355" s="35"/>
      <c r="RHG355" s="35"/>
      <c r="RHH355" s="35"/>
      <c r="RHI355" s="35"/>
      <c r="RHJ355" s="35"/>
      <c r="RHK355" s="35"/>
      <c r="RHL355" s="35"/>
      <c r="RHM355" s="35"/>
      <c r="RHN355" s="35"/>
      <c r="RHO355" s="35"/>
      <c r="RHP355" s="35"/>
      <c r="RHQ355" s="35"/>
      <c r="RHR355" s="35"/>
      <c r="RHS355" s="35"/>
      <c r="RHT355" s="35"/>
      <c r="RHU355" s="35"/>
      <c r="RHV355" s="35"/>
      <c r="RHW355" s="35"/>
      <c r="RHX355" s="35"/>
      <c r="RHY355" s="35"/>
      <c r="RHZ355" s="35"/>
      <c r="RIA355" s="35"/>
      <c r="RIB355" s="35"/>
      <c r="RIC355" s="35"/>
      <c r="RID355" s="35"/>
      <c r="RIE355" s="35"/>
      <c r="RIF355" s="35"/>
      <c r="RIG355" s="35"/>
      <c r="RIH355" s="35"/>
      <c r="RII355" s="35"/>
      <c r="RIJ355" s="35"/>
      <c r="RIK355" s="35"/>
      <c r="RIL355" s="35"/>
      <c r="RIM355" s="35"/>
      <c r="RIN355" s="35"/>
      <c r="RIO355" s="35"/>
      <c r="RIP355" s="35"/>
      <c r="RIQ355" s="35"/>
      <c r="RIR355" s="35"/>
      <c r="RIS355" s="35"/>
      <c r="RIT355" s="35"/>
      <c r="RIU355" s="35"/>
      <c r="RIV355" s="35"/>
      <c r="RIW355" s="35"/>
      <c r="RIX355" s="35"/>
      <c r="RIY355" s="35"/>
      <c r="RIZ355" s="35"/>
      <c r="RJA355" s="35"/>
      <c r="RJB355" s="35"/>
      <c r="RJC355" s="35"/>
      <c r="RJD355" s="35"/>
      <c r="RJE355" s="35"/>
      <c r="RJF355" s="35"/>
      <c r="RJG355" s="35"/>
      <c r="RJH355" s="35"/>
      <c r="RJI355" s="35"/>
      <c r="RJJ355" s="35"/>
      <c r="RJK355" s="35"/>
      <c r="RJL355" s="35"/>
      <c r="RJM355" s="35"/>
      <c r="RJN355" s="35"/>
      <c r="RJO355" s="35"/>
      <c r="RJP355" s="35"/>
      <c r="RJQ355" s="35"/>
      <c r="RJR355" s="35"/>
      <c r="RJS355" s="35"/>
      <c r="RJT355" s="35"/>
      <c r="RJU355" s="35"/>
      <c r="RJV355" s="35"/>
      <c r="RJW355" s="35"/>
      <c r="RJX355" s="35"/>
      <c r="RJY355" s="35"/>
      <c r="RJZ355" s="35"/>
      <c r="RKA355" s="35"/>
      <c r="RKB355" s="35"/>
      <c r="RKC355" s="35"/>
      <c r="RKD355" s="35"/>
      <c r="RKE355" s="35"/>
      <c r="RKF355" s="35"/>
      <c r="RKG355" s="35"/>
      <c r="RKH355" s="35"/>
      <c r="RKI355" s="35"/>
      <c r="RKJ355" s="35"/>
      <c r="RKK355" s="35"/>
      <c r="RKL355" s="35"/>
      <c r="RKM355" s="35"/>
      <c r="RKN355" s="35"/>
      <c r="RKO355" s="35"/>
      <c r="RKP355" s="35"/>
      <c r="RKQ355" s="35"/>
      <c r="RKR355" s="35"/>
      <c r="RKS355" s="35"/>
      <c r="RKT355" s="35"/>
      <c r="RKU355" s="35"/>
      <c r="RKV355" s="35"/>
      <c r="RKW355" s="35"/>
      <c r="RKX355" s="35"/>
      <c r="RKY355" s="35"/>
      <c r="RKZ355" s="35"/>
      <c r="RLA355" s="35"/>
      <c r="RLB355" s="35"/>
      <c r="RLC355" s="35"/>
      <c r="RLD355" s="35"/>
      <c r="RLE355" s="35"/>
      <c r="RLF355" s="35"/>
      <c r="RLG355" s="35"/>
      <c r="RLH355" s="35"/>
      <c r="RLI355" s="35"/>
      <c r="RLJ355" s="35"/>
      <c r="RLK355" s="35"/>
      <c r="RLL355" s="35"/>
      <c r="RLM355" s="35"/>
      <c r="RLN355" s="35"/>
      <c r="RLO355" s="35"/>
      <c r="RLP355" s="35"/>
      <c r="RLQ355" s="35"/>
      <c r="RLR355" s="35"/>
      <c r="RLS355" s="35"/>
      <c r="RLT355" s="35"/>
      <c r="RLU355" s="35"/>
      <c r="RLV355" s="35"/>
      <c r="RLW355" s="35"/>
      <c r="RLX355" s="35"/>
      <c r="RLY355" s="35"/>
      <c r="RLZ355" s="35"/>
      <c r="RMA355" s="35"/>
      <c r="RMB355" s="35"/>
      <c r="RMC355" s="35"/>
      <c r="RMD355" s="35"/>
      <c r="RME355" s="35"/>
      <c r="RMF355" s="35"/>
      <c r="RMG355" s="35"/>
      <c r="RMH355" s="35"/>
      <c r="RMI355" s="35"/>
      <c r="RMJ355" s="35"/>
      <c r="RMK355" s="35"/>
      <c r="RML355" s="35"/>
      <c r="RMM355" s="35"/>
      <c r="RMN355" s="35"/>
      <c r="RMO355" s="35"/>
      <c r="RMP355" s="35"/>
      <c r="RMQ355" s="35"/>
      <c r="RMR355" s="35"/>
      <c r="RMS355" s="35"/>
      <c r="RMT355" s="35"/>
      <c r="RMU355" s="35"/>
      <c r="RMV355" s="35"/>
      <c r="RMW355" s="35"/>
      <c r="RMX355" s="35"/>
      <c r="RMY355" s="35"/>
      <c r="RMZ355" s="35"/>
      <c r="RNA355" s="35"/>
      <c r="RNB355" s="35"/>
      <c r="RNC355" s="35"/>
      <c r="RND355" s="35"/>
      <c r="RNE355" s="35"/>
      <c r="RNF355" s="35"/>
      <c r="RNG355" s="35"/>
      <c r="RNH355" s="35"/>
      <c r="RNI355" s="35"/>
      <c r="RNJ355" s="35"/>
      <c r="RNK355" s="35"/>
      <c r="RNL355" s="35"/>
      <c r="RNM355" s="35"/>
      <c r="RNN355" s="35"/>
      <c r="RNO355" s="35"/>
      <c r="RNP355" s="35"/>
      <c r="RNQ355" s="35"/>
      <c r="RNR355" s="35"/>
      <c r="RNS355" s="35"/>
      <c r="RNT355" s="35"/>
      <c r="RNU355" s="35"/>
      <c r="RNV355" s="35"/>
      <c r="RNW355" s="35"/>
      <c r="RNX355" s="35"/>
      <c r="RNY355" s="35"/>
      <c r="RNZ355" s="35"/>
      <c r="ROA355" s="35"/>
      <c r="ROB355" s="35"/>
      <c r="ROC355" s="35"/>
      <c r="ROD355" s="35"/>
      <c r="ROE355" s="35"/>
      <c r="ROF355" s="35"/>
      <c r="ROG355" s="35"/>
      <c r="ROH355" s="35"/>
      <c r="ROI355" s="35"/>
      <c r="ROJ355" s="35"/>
      <c r="ROK355" s="35"/>
      <c r="ROL355" s="35"/>
      <c r="ROM355" s="35"/>
      <c r="RON355" s="35"/>
      <c r="ROO355" s="35"/>
      <c r="ROP355" s="35"/>
      <c r="ROQ355" s="35"/>
      <c r="ROR355" s="35"/>
      <c r="ROS355" s="35"/>
      <c r="ROT355" s="35"/>
      <c r="ROU355" s="35"/>
      <c r="ROV355" s="35"/>
      <c r="ROW355" s="35"/>
      <c r="ROX355" s="35"/>
      <c r="ROY355" s="35"/>
      <c r="ROZ355" s="35"/>
      <c r="RPA355" s="35"/>
      <c r="RPB355" s="35"/>
      <c r="RPC355" s="35"/>
      <c r="RPD355" s="35"/>
      <c r="RPE355" s="35"/>
      <c r="RPF355" s="35"/>
      <c r="RPG355" s="35"/>
      <c r="RPH355" s="35"/>
      <c r="RPI355" s="35"/>
      <c r="RPJ355" s="35"/>
      <c r="RPK355" s="35"/>
      <c r="RPL355" s="35"/>
      <c r="RPM355" s="35"/>
      <c r="RPN355" s="35"/>
      <c r="RPO355" s="35"/>
      <c r="RPP355" s="35"/>
      <c r="RPQ355" s="35"/>
      <c r="RPR355" s="35"/>
      <c r="RPS355" s="35"/>
      <c r="RPT355" s="35"/>
      <c r="RPU355" s="35"/>
      <c r="RPV355" s="35"/>
      <c r="RPW355" s="35"/>
      <c r="RPX355" s="35"/>
      <c r="RPY355" s="35"/>
      <c r="RPZ355" s="35"/>
      <c r="RQA355" s="35"/>
      <c r="RQB355" s="35"/>
      <c r="RQC355" s="35"/>
      <c r="RQD355" s="35"/>
      <c r="RQE355" s="35"/>
      <c r="RQF355" s="35"/>
      <c r="RQG355" s="35"/>
      <c r="RQH355" s="35"/>
      <c r="RQI355" s="35"/>
      <c r="RQJ355" s="35"/>
      <c r="RQK355" s="35"/>
      <c r="RQL355" s="35"/>
      <c r="RQM355" s="35"/>
      <c r="RQN355" s="35"/>
      <c r="RQO355" s="35"/>
      <c r="RQP355" s="35"/>
      <c r="RQQ355" s="35"/>
      <c r="RQR355" s="35"/>
      <c r="RQS355" s="35"/>
      <c r="RQT355" s="35"/>
      <c r="RQU355" s="35"/>
      <c r="RQV355" s="35"/>
      <c r="RQW355" s="35"/>
      <c r="RQX355" s="35"/>
      <c r="RQY355" s="35"/>
      <c r="RQZ355" s="35"/>
      <c r="RRA355" s="35"/>
      <c r="RRB355" s="35"/>
      <c r="RRC355" s="35"/>
      <c r="RRD355" s="35"/>
      <c r="RRE355" s="35"/>
      <c r="RRF355" s="35"/>
      <c r="RRG355" s="35"/>
      <c r="RRH355" s="35"/>
      <c r="RRI355" s="35"/>
      <c r="RRJ355" s="35"/>
      <c r="RRK355" s="35"/>
      <c r="RRL355" s="35"/>
      <c r="RRM355" s="35"/>
      <c r="RRN355" s="35"/>
      <c r="RRO355" s="35"/>
      <c r="RRP355" s="35"/>
      <c r="RRQ355" s="35"/>
      <c r="RRR355" s="35"/>
      <c r="RRS355" s="35"/>
      <c r="RRT355" s="35"/>
      <c r="RRU355" s="35"/>
      <c r="RRV355" s="35"/>
      <c r="RRW355" s="35"/>
      <c r="RRX355" s="35"/>
      <c r="RRY355" s="35"/>
      <c r="RRZ355" s="35"/>
      <c r="RSA355" s="35"/>
      <c r="RSB355" s="35"/>
      <c r="RSC355" s="35"/>
      <c r="RSD355" s="35"/>
      <c r="RSE355" s="35"/>
      <c r="RSF355" s="35"/>
      <c r="RSG355" s="35"/>
      <c r="RSH355" s="35"/>
      <c r="RSI355" s="35"/>
      <c r="RSJ355" s="35"/>
      <c r="RSK355" s="35"/>
      <c r="RSL355" s="35"/>
      <c r="RSM355" s="35"/>
      <c r="RSN355" s="35"/>
      <c r="RSO355" s="35"/>
      <c r="RSP355" s="35"/>
      <c r="RSQ355" s="35"/>
      <c r="RSR355" s="35"/>
      <c r="RSS355" s="35"/>
      <c r="RST355" s="35"/>
      <c r="RSU355" s="35"/>
      <c r="RSV355" s="35"/>
      <c r="RSW355" s="35"/>
      <c r="RSX355" s="35"/>
      <c r="RSY355" s="35"/>
      <c r="RSZ355" s="35"/>
      <c r="RTA355" s="35"/>
      <c r="RTB355" s="35"/>
      <c r="RTC355" s="35"/>
      <c r="RTD355" s="35"/>
      <c r="RTE355" s="35"/>
      <c r="RTF355" s="35"/>
      <c r="RTG355" s="35"/>
      <c r="RTH355" s="35"/>
      <c r="RTI355" s="35"/>
      <c r="RTJ355" s="35"/>
      <c r="RTK355" s="35"/>
      <c r="RTL355" s="35"/>
      <c r="RTM355" s="35"/>
      <c r="RTN355" s="35"/>
      <c r="RTO355" s="35"/>
      <c r="RTP355" s="35"/>
      <c r="RTQ355" s="35"/>
      <c r="RTR355" s="35"/>
      <c r="RTS355" s="35"/>
      <c r="RTT355" s="35"/>
      <c r="RTU355" s="35"/>
      <c r="RTV355" s="35"/>
      <c r="RTW355" s="35"/>
      <c r="RTX355" s="35"/>
      <c r="RTY355" s="35"/>
      <c r="RTZ355" s="35"/>
      <c r="RUA355" s="35"/>
      <c r="RUB355" s="35"/>
      <c r="RUC355" s="35"/>
      <c r="RUD355" s="35"/>
      <c r="RUE355" s="35"/>
      <c r="RUF355" s="35"/>
      <c r="RUG355" s="35"/>
      <c r="RUH355" s="35"/>
      <c r="RUI355" s="35"/>
      <c r="RUJ355" s="35"/>
      <c r="RUK355" s="35"/>
      <c r="RUL355" s="35"/>
      <c r="RUM355" s="35"/>
      <c r="RUN355" s="35"/>
      <c r="RUO355" s="35"/>
      <c r="RUP355" s="35"/>
      <c r="RUQ355" s="35"/>
      <c r="RUR355" s="35"/>
      <c r="RUS355" s="35"/>
      <c r="RUT355" s="35"/>
      <c r="RUU355" s="35"/>
      <c r="RUV355" s="35"/>
      <c r="RUW355" s="35"/>
      <c r="RUX355" s="35"/>
      <c r="RUY355" s="35"/>
      <c r="RUZ355" s="35"/>
      <c r="RVA355" s="35"/>
      <c r="RVB355" s="35"/>
      <c r="RVC355" s="35"/>
      <c r="RVD355" s="35"/>
      <c r="RVE355" s="35"/>
      <c r="RVF355" s="35"/>
      <c r="RVG355" s="35"/>
      <c r="RVH355" s="35"/>
      <c r="RVI355" s="35"/>
      <c r="RVJ355" s="35"/>
      <c r="RVK355" s="35"/>
      <c r="RVL355" s="35"/>
      <c r="RVM355" s="35"/>
      <c r="RVN355" s="35"/>
      <c r="RVO355" s="35"/>
      <c r="RVP355" s="35"/>
      <c r="RVQ355" s="35"/>
      <c r="RVR355" s="35"/>
      <c r="RVS355" s="35"/>
      <c r="RVT355" s="35"/>
      <c r="RVU355" s="35"/>
      <c r="RVV355" s="35"/>
      <c r="RVW355" s="35"/>
      <c r="RVX355" s="35"/>
      <c r="RVY355" s="35"/>
      <c r="RVZ355" s="35"/>
      <c r="RWA355" s="35"/>
      <c r="RWB355" s="35"/>
      <c r="RWC355" s="35"/>
      <c r="RWD355" s="35"/>
      <c r="RWE355" s="35"/>
      <c r="RWF355" s="35"/>
      <c r="RWG355" s="35"/>
      <c r="RWH355" s="35"/>
      <c r="RWI355" s="35"/>
      <c r="RWJ355" s="35"/>
      <c r="RWK355" s="35"/>
      <c r="RWL355" s="35"/>
      <c r="RWM355" s="35"/>
      <c r="RWN355" s="35"/>
      <c r="RWO355" s="35"/>
      <c r="RWP355" s="35"/>
      <c r="RWQ355" s="35"/>
      <c r="RWR355" s="35"/>
      <c r="RWS355" s="35"/>
      <c r="RWT355" s="35"/>
      <c r="RWU355" s="35"/>
      <c r="RWV355" s="35"/>
      <c r="RWW355" s="35"/>
      <c r="RWX355" s="35"/>
      <c r="RWY355" s="35"/>
      <c r="RWZ355" s="35"/>
      <c r="RXA355" s="35"/>
      <c r="RXB355" s="35"/>
      <c r="RXC355" s="35"/>
      <c r="RXD355" s="35"/>
      <c r="RXE355" s="35"/>
      <c r="RXF355" s="35"/>
      <c r="RXG355" s="35"/>
      <c r="RXH355" s="35"/>
      <c r="RXI355" s="35"/>
      <c r="RXJ355" s="35"/>
      <c r="RXK355" s="35"/>
      <c r="RXL355" s="35"/>
      <c r="RXM355" s="35"/>
      <c r="RXN355" s="35"/>
      <c r="RXO355" s="35"/>
      <c r="RXP355" s="35"/>
      <c r="RXQ355" s="35"/>
      <c r="RXR355" s="35"/>
      <c r="RXS355" s="35"/>
      <c r="RXT355" s="35"/>
      <c r="RXU355" s="35"/>
      <c r="RXV355" s="35"/>
      <c r="RXW355" s="35"/>
      <c r="RXX355" s="35"/>
      <c r="RXY355" s="35"/>
      <c r="RXZ355" s="35"/>
      <c r="RYA355" s="35"/>
      <c r="RYB355" s="35"/>
      <c r="RYC355" s="35"/>
      <c r="RYD355" s="35"/>
      <c r="RYE355" s="35"/>
      <c r="RYF355" s="35"/>
      <c r="RYG355" s="35"/>
      <c r="RYH355" s="35"/>
      <c r="RYI355" s="35"/>
      <c r="RYJ355" s="35"/>
      <c r="RYK355" s="35"/>
      <c r="RYL355" s="35"/>
      <c r="RYM355" s="35"/>
      <c r="RYN355" s="35"/>
      <c r="RYO355" s="35"/>
      <c r="RYP355" s="35"/>
      <c r="RYQ355" s="35"/>
      <c r="RYR355" s="35"/>
      <c r="RYS355" s="35"/>
      <c r="RYT355" s="35"/>
      <c r="RYU355" s="35"/>
      <c r="RYV355" s="35"/>
      <c r="RYW355" s="35"/>
      <c r="RYX355" s="35"/>
      <c r="RYY355" s="35"/>
      <c r="RYZ355" s="35"/>
      <c r="RZA355" s="35"/>
      <c r="RZB355" s="35"/>
      <c r="RZC355" s="35"/>
      <c r="RZD355" s="35"/>
      <c r="RZE355" s="35"/>
      <c r="RZF355" s="35"/>
      <c r="RZG355" s="35"/>
      <c r="RZH355" s="35"/>
      <c r="RZI355" s="35"/>
      <c r="RZJ355" s="35"/>
      <c r="RZK355" s="35"/>
      <c r="RZL355" s="35"/>
      <c r="RZM355" s="35"/>
      <c r="RZN355" s="35"/>
      <c r="RZO355" s="35"/>
      <c r="RZP355" s="35"/>
      <c r="RZQ355" s="35"/>
      <c r="RZR355" s="35"/>
      <c r="RZS355" s="35"/>
      <c r="RZT355" s="35"/>
      <c r="RZU355" s="35"/>
      <c r="RZV355" s="35"/>
      <c r="RZW355" s="35"/>
      <c r="RZX355" s="35"/>
      <c r="RZY355" s="35"/>
      <c r="RZZ355" s="35"/>
      <c r="SAA355" s="35"/>
      <c r="SAB355" s="35"/>
      <c r="SAC355" s="35"/>
      <c r="SAD355" s="35"/>
      <c r="SAE355" s="35"/>
      <c r="SAF355" s="35"/>
      <c r="SAG355" s="35"/>
      <c r="SAH355" s="35"/>
      <c r="SAI355" s="35"/>
      <c r="SAJ355" s="35"/>
      <c r="SAK355" s="35"/>
      <c r="SAL355" s="35"/>
      <c r="SAM355" s="35"/>
      <c r="SAN355" s="35"/>
      <c r="SAO355" s="35"/>
      <c r="SAP355" s="35"/>
      <c r="SAQ355" s="35"/>
      <c r="SAR355" s="35"/>
      <c r="SAS355" s="35"/>
      <c r="SAT355" s="35"/>
      <c r="SAU355" s="35"/>
      <c r="SAV355" s="35"/>
      <c r="SAW355" s="35"/>
      <c r="SAX355" s="35"/>
      <c r="SAY355" s="35"/>
      <c r="SAZ355" s="35"/>
      <c r="SBA355" s="35"/>
      <c r="SBB355" s="35"/>
      <c r="SBC355" s="35"/>
      <c r="SBD355" s="35"/>
      <c r="SBE355" s="35"/>
      <c r="SBF355" s="35"/>
      <c r="SBG355" s="35"/>
      <c r="SBH355" s="35"/>
      <c r="SBI355" s="35"/>
      <c r="SBJ355" s="35"/>
      <c r="SBK355" s="35"/>
      <c r="SBL355" s="35"/>
      <c r="SBM355" s="35"/>
      <c r="SBN355" s="35"/>
      <c r="SBO355" s="35"/>
      <c r="SBP355" s="35"/>
      <c r="SBQ355" s="35"/>
      <c r="SBR355" s="35"/>
      <c r="SBS355" s="35"/>
      <c r="SBT355" s="35"/>
      <c r="SBU355" s="35"/>
      <c r="SBV355" s="35"/>
      <c r="SBW355" s="35"/>
      <c r="SBX355" s="35"/>
      <c r="SBY355" s="35"/>
      <c r="SBZ355" s="35"/>
      <c r="SCA355" s="35"/>
      <c r="SCB355" s="35"/>
      <c r="SCC355" s="35"/>
      <c r="SCD355" s="35"/>
      <c r="SCE355" s="35"/>
      <c r="SCF355" s="35"/>
      <c r="SCG355" s="35"/>
      <c r="SCH355" s="35"/>
      <c r="SCI355" s="35"/>
      <c r="SCJ355" s="35"/>
      <c r="SCK355" s="35"/>
      <c r="SCL355" s="35"/>
      <c r="SCM355" s="35"/>
      <c r="SCN355" s="35"/>
      <c r="SCO355" s="35"/>
      <c r="SCP355" s="35"/>
      <c r="SCQ355" s="35"/>
      <c r="SCR355" s="35"/>
      <c r="SCS355" s="35"/>
      <c r="SCT355" s="35"/>
      <c r="SCU355" s="35"/>
      <c r="SCV355" s="35"/>
      <c r="SCW355" s="35"/>
      <c r="SCX355" s="35"/>
      <c r="SCY355" s="35"/>
      <c r="SCZ355" s="35"/>
      <c r="SDA355" s="35"/>
      <c r="SDB355" s="35"/>
      <c r="SDC355" s="35"/>
      <c r="SDD355" s="35"/>
      <c r="SDE355" s="35"/>
      <c r="SDF355" s="35"/>
      <c r="SDG355" s="35"/>
      <c r="SDH355" s="35"/>
      <c r="SDI355" s="35"/>
      <c r="SDJ355" s="35"/>
      <c r="SDK355" s="35"/>
      <c r="SDL355" s="35"/>
      <c r="SDM355" s="35"/>
      <c r="SDN355" s="35"/>
      <c r="SDO355" s="35"/>
      <c r="SDP355" s="35"/>
      <c r="SDQ355" s="35"/>
      <c r="SDR355" s="35"/>
      <c r="SDS355" s="35"/>
      <c r="SDT355" s="35"/>
      <c r="SDU355" s="35"/>
      <c r="SDV355" s="35"/>
      <c r="SDW355" s="35"/>
      <c r="SDX355" s="35"/>
      <c r="SDY355" s="35"/>
      <c r="SDZ355" s="35"/>
      <c r="SEA355" s="35"/>
      <c r="SEB355" s="35"/>
      <c r="SEC355" s="35"/>
      <c r="SED355" s="35"/>
      <c r="SEE355" s="35"/>
      <c r="SEF355" s="35"/>
      <c r="SEG355" s="35"/>
      <c r="SEH355" s="35"/>
      <c r="SEI355" s="35"/>
      <c r="SEJ355" s="35"/>
      <c r="SEK355" s="35"/>
      <c r="SEL355" s="35"/>
      <c r="SEM355" s="35"/>
      <c r="SEN355" s="35"/>
      <c r="SEO355" s="35"/>
      <c r="SEP355" s="35"/>
      <c r="SEQ355" s="35"/>
      <c r="SER355" s="35"/>
      <c r="SES355" s="35"/>
      <c r="SET355" s="35"/>
      <c r="SEU355" s="35"/>
      <c r="SEV355" s="35"/>
      <c r="SEW355" s="35"/>
      <c r="SEX355" s="35"/>
      <c r="SEY355" s="35"/>
      <c r="SEZ355" s="35"/>
      <c r="SFA355" s="35"/>
      <c r="SFB355" s="35"/>
      <c r="SFC355" s="35"/>
      <c r="SFD355" s="35"/>
      <c r="SFE355" s="35"/>
      <c r="SFF355" s="35"/>
      <c r="SFG355" s="35"/>
      <c r="SFH355" s="35"/>
      <c r="SFI355" s="35"/>
      <c r="SFJ355" s="35"/>
      <c r="SFK355" s="35"/>
      <c r="SFL355" s="35"/>
      <c r="SFM355" s="35"/>
      <c r="SFN355" s="35"/>
      <c r="SFO355" s="35"/>
      <c r="SFP355" s="35"/>
      <c r="SFQ355" s="35"/>
      <c r="SFR355" s="35"/>
      <c r="SFS355" s="35"/>
      <c r="SFT355" s="35"/>
      <c r="SFU355" s="35"/>
      <c r="SFV355" s="35"/>
      <c r="SFW355" s="35"/>
      <c r="SFX355" s="35"/>
      <c r="SFY355" s="35"/>
      <c r="SFZ355" s="35"/>
      <c r="SGA355" s="35"/>
      <c r="SGB355" s="35"/>
      <c r="SGC355" s="35"/>
      <c r="SGD355" s="35"/>
      <c r="SGE355" s="35"/>
      <c r="SGF355" s="35"/>
      <c r="SGG355" s="35"/>
      <c r="SGH355" s="35"/>
      <c r="SGI355" s="35"/>
      <c r="SGJ355" s="35"/>
      <c r="SGK355" s="35"/>
      <c r="SGL355" s="35"/>
      <c r="SGM355" s="35"/>
      <c r="SGN355" s="35"/>
      <c r="SGO355" s="35"/>
      <c r="SGP355" s="35"/>
      <c r="SGQ355" s="35"/>
      <c r="SGR355" s="35"/>
      <c r="SGS355" s="35"/>
      <c r="SGT355" s="35"/>
      <c r="SGU355" s="35"/>
      <c r="SGV355" s="35"/>
      <c r="SGW355" s="35"/>
      <c r="SGX355" s="35"/>
      <c r="SGY355" s="35"/>
      <c r="SGZ355" s="35"/>
      <c r="SHA355" s="35"/>
      <c r="SHB355" s="35"/>
      <c r="SHC355" s="35"/>
      <c r="SHD355" s="35"/>
      <c r="SHE355" s="35"/>
      <c r="SHF355" s="35"/>
      <c r="SHG355" s="35"/>
      <c r="SHH355" s="35"/>
      <c r="SHI355" s="35"/>
      <c r="SHJ355" s="35"/>
      <c r="SHK355" s="35"/>
      <c r="SHL355" s="35"/>
      <c r="SHM355" s="35"/>
      <c r="SHN355" s="35"/>
      <c r="SHO355" s="35"/>
      <c r="SHP355" s="35"/>
      <c r="SHQ355" s="35"/>
      <c r="SHR355" s="35"/>
      <c r="SHS355" s="35"/>
      <c r="SHT355" s="35"/>
      <c r="SHU355" s="35"/>
      <c r="SHV355" s="35"/>
      <c r="SHW355" s="35"/>
      <c r="SHX355" s="35"/>
      <c r="SHY355" s="35"/>
      <c r="SHZ355" s="35"/>
      <c r="SIA355" s="35"/>
      <c r="SIB355" s="35"/>
      <c r="SIC355" s="35"/>
      <c r="SID355" s="35"/>
      <c r="SIE355" s="35"/>
      <c r="SIF355" s="35"/>
      <c r="SIG355" s="35"/>
      <c r="SIH355" s="35"/>
      <c r="SII355" s="35"/>
      <c r="SIJ355" s="35"/>
      <c r="SIK355" s="35"/>
      <c r="SIL355" s="35"/>
      <c r="SIM355" s="35"/>
      <c r="SIN355" s="35"/>
      <c r="SIO355" s="35"/>
      <c r="SIP355" s="35"/>
      <c r="SIQ355" s="35"/>
      <c r="SIR355" s="35"/>
      <c r="SIS355" s="35"/>
      <c r="SIT355" s="35"/>
      <c r="SIU355" s="35"/>
      <c r="SIV355" s="35"/>
      <c r="SIW355" s="35"/>
      <c r="SIX355" s="35"/>
      <c r="SIY355" s="35"/>
      <c r="SIZ355" s="35"/>
      <c r="SJA355" s="35"/>
      <c r="SJB355" s="35"/>
      <c r="SJC355" s="35"/>
      <c r="SJD355" s="35"/>
      <c r="SJE355" s="35"/>
      <c r="SJF355" s="35"/>
      <c r="SJG355" s="35"/>
      <c r="SJH355" s="35"/>
      <c r="SJI355" s="35"/>
      <c r="SJJ355" s="35"/>
      <c r="SJK355" s="35"/>
      <c r="SJL355" s="35"/>
      <c r="SJM355" s="35"/>
      <c r="SJN355" s="35"/>
      <c r="SJO355" s="35"/>
      <c r="SJP355" s="35"/>
      <c r="SJQ355" s="35"/>
      <c r="SJR355" s="35"/>
      <c r="SJS355" s="35"/>
      <c r="SJT355" s="35"/>
      <c r="SJU355" s="35"/>
      <c r="SJV355" s="35"/>
      <c r="SJW355" s="35"/>
      <c r="SJX355" s="35"/>
      <c r="SJY355" s="35"/>
      <c r="SJZ355" s="35"/>
      <c r="SKA355" s="35"/>
      <c r="SKB355" s="35"/>
      <c r="SKC355" s="35"/>
      <c r="SKD355" s="35"/>
      <c r="SKE355" s="35"/>
      <c r="SKF355" s="35"/>
      <c r="SKG355" s="35"/>
      <c r="SKH355" s="35"/>
      <c r="SKI355" s="35"/>
      <c r="SKJ355" s="35"/>
      <c r="SKK355" s="35"/>
      <c r="SKL355" s="35"/>
      <c r="SKM355" s="35"/>
      <c r="SKN355" s="35"/>
      <c r="SKO355" s="35"/>
      <c r="SKP355" s="35"/>
      <c r="SKQ355" s="35"/>
      <c r="SKR355" s="35"/>
      <c r="SKS355" s="35"/>
      <c r="SKT355" s="35"/>
      <c r="SKU355" s="35"/>
      <c r="SKV355" s="35"/>
      <c r="SKW355" s="35"/>
      <c r="SKX355" s="35"/>
      <c r="SKY355" s="35"/>
      <c r="SKZ355" s="35"/>
      <c r="SLA355" s="35"/>
      <c r="SLB355" s="35"/>
      <c r="SLC355" s="35"/>
      <c r="SLD355" s="35"/>
      <c r="SLE355" s="35"/>
      <c r="SLF355" s="35"/>
      <c r="SLG355" s="35"/>
      <c r="SLH355" s="35"/>
      <c r="SLI355" s="35"/>
      <c r="SLJ355" s="35"/>
      <c r="SLK355" s="35"/>
      <c r="SLL355" s="35"/>
      <c r="SLM355" s="35"/>
      <c r="SLN355" s="35"/>
      <c r="SLO355" s="35"/>
      <c r="SLP355" s="35"/>
      <c r="SLQ355" s="35"/>
      <c r="SLR355" s="35"/>
      <c r="SLS355" s="35"/>
      <c r="SLT355" s="35"/>
      <c r="SLU355" s="35"/>
      <c r="SLV355" s="35"/>
      <c r="SLW355" s="35"/>
      <c r="SLX355" s="35"/>
      <c r="SLY355" s="35"/>
      <c r="SLZ355" s="35"/>
      <c r="SMA355" s="35"/>
      <c r="SMB355" s="35"/>
      <c r="SMC355" s="35"/>
      <c r="SMD355" s="35"/>
      <c r="SME355" s="35"/>
      <c r="SMF355" s="35"/>
      <c r="SMG355" s="35"/>
      <c r="SMH355" s="35"/>
      <c r="SMI355" s="35"/>
      <c r="SMJ355" s="35"/>
      <c r="SMK355" s="35"/>
      <c r="SML355" s="35"/>
      <c r="SMM355" s="35"/>
      <c r="SMN355" s="35"/>
      <c r="SMO355" s="35"/>
      <c r="SMP355" s="35"/>
      <c r="SMQ355" s="35"/>
      <c r="SMR355" s="35"/>
      <c r="SMS355" s="35"/>
      <c r="SMT355" s="35"/>
      <c r="SMU355" s="35"/>
      <c r="SMV355" s="35"/>
      <c r="SMW355" s="35"/>
      <c r="SMX355" s="35"/>
      <c r="SMY355" s="35"/>
      <c r="SMZ355" s="35"/>
      <c r="SNA355" s="35"/>
      <c r="SNB355" s="35"/>
      <c r="SNC355" s="35"/>
      <c r="SND355" s="35"/>
      <c r="SNE355" s="35"/>
      <c r="SNF355" s="35"/>
      <c r="SNG355" s="35"/>
      <c r="SNH355" s="35"/>
      <c r="SNI355" s="35"/>
      <c r="SNJ355" s="35"/>
      <c r="SNK355" s="35"/>
      <c r="SNL355" s="35"/>
      <c r="SNM355" s="35"/>
      <c r="SNN355" s="35"/>
      <c r="SNO355" s="35"/>
      <c r="SNP355" s="35"/>
      <c r="SNQ355" s="35"/>
      <c r="SNR355" s="35"/>
      <c r="SNS355" s="35"/>
      <c r="SNT355" s="35"/>
      <c r="SNU355" s="35"/>
      <c r="SNV355" s="35"/>
      <c r="SNW355" s="35"/>
      <c r="SNX355" s="35"/>
      <c r="SNY355" s="35"/>
      <c r="SNZ355" s="35"/>
      <c r="SOA355" s="35"/>
      <c r="SOB355" s="35"/>
      <c r="SOC355" s="35"/>
      <c r="SOD355" s="35"/>
      <c r="SOE355" s="35"/>
      <c r="SOF355" s="35"/>
      <c r="SOG355" s="35"/>
      <c r="SOH355" s="35"/>
      <c r="SOI355" s="35"/>
      <c r="SOJ355" s="35"/>
      <c r="SOK355" s="35"/>
      <c r="SOL355" s="35"/>
      <c r="SOM355" s="35"/>
      <c r="SON355" s="35"/>
      <c r="SOO355" s="35"/>
      <c r="SOP355" s="35"/>
      <c r="SOQ355" s="35"/>
      <c r="SOR355" s="35"/>
      <c r="SOS355" s="35"/>
      <c r="SOT355" s="35"/>
      <c r="SOU355" s="35"/>
      <c r="SOV355" s="35"/>
      <c r="SOW355" s="35"/>
      <c r="SOX355" s="35"/>
      <c r="SOY355" s="35"/>
      <c r="SOZ355" s="35"/>
      <c r="SPA355" s="35"/>
      <c r="SPB355" s="35"/>
      <c r="SPC355" s="35"/>
      <c r="SPD355" s="35"/>
      <c r="SPE355" s="35"/>
      <c r="SPF355" s="35"/>
      <c r="SPG355" s="35"/>
      <c r="SPH355" s="35"/>
      <c r="SPI355" s="35"/>
      <c r="SPJ355" s="35"/>
      <c r="SPK355" s="35"/>
      <c r="SPL355" s="35"/>
      <c r="SPM355" s="35"/>
      <c r="SPN355" s="35"/>
      <c r="SPO355" s="35"/>
      <c r="SPP355" s="35"/>
      <c r="SPQ355" s="35"/>
      <c r="SPR355" s="35"/>
      <c r="SPS355" s="35"/>
      <c r="SPT355" s="35"/>
      <c r="SPU355" s="35"/>
      <c r="SPV355" s="35"/>
      <c r="SPW355" s="35"/>
      <c r="SPX355" s="35"/>
      <c r="SPY355" s="35"/>
      <c r="SPZ355" s="35"/>
      <c r="SQA355" s="35"/>
      <c r="SQB355" s="35"/>
      <c r="SQC355" s="35"/>
      <c r="SQD355" s="35"/>
      <c r="SQE355" s="35"/>
      <c r="SQF355" s="35"/>
      <c r="SQG355" s="35"/>
      <c r="SQH355" s="35"/>
      <c r="SQI355" s="35"/>
      <c r="SQJ355" s="35"/>
      <c r="SQK355" s="35"/>
      <c r="SQL355" s="35"/>
      <c r="SQM355" s="35"/>
      <c r="SQN355" s="35"/>
      <c r="SQO355" s="35"/>
      <c r="SQP355" s="35"/>
      <c r="SQQ355" s="35"/>
      <c r="SQR355" s="35"/>
      <c r="SQS355" s="35"/>
      <c r="SQT355" s="35"/>
      <c r="SQU355" s="35"/>
      <c r="SQV355" s="35"/>
      <c r="SQW355" s="35"/>
      <c r="SQX355" s="35"/>
      <c r="SQY355" s="35"/>
      <c r="SQZ355" s="35"/>
      <c r="SRA355" s="35"/>
      <c r="SRB355" s="35"/>
      <c r="SRC355" s="35"/>
      <c r="SRD355" s="35"/>
      <c r="SRE355" s="35"/>
      <c r="SRF355" s="35"/>
      <c r="SRG355" s="35"/>
      <c r="SRH355" s="35"/>
      <c r="SRI355" s="35"/>
      <c r="SRJ355" s="35"/>
      <c r="SRK355" s="35"/>
      <c r="SRL355" s="35"/>
      <c r="SRM355" s="35"/>
      <c r="SRN355" s="35"/>
      <c r="SRO355" s="35"/>
      <c r="SRP355" s="35"/>
      <c r="SRQ355" s="35"/>
      <c r="SRR355" s="35"/>
      <c r="SRS355" s="35"/>
      <c r="SRT355" s="35"/>
      <c r="SRU355" s="35"/>
      <c r="SRV355" s="35"/>
      <c r="SRW355" s="35"/>
      <c r="SRX355" s="35"/>
      <c r="SRY355" s="35"/>
      <c r="SRZ355" s="35"/>
      <c r="SSA355" s="35"/>
      <c r="SSB355" s="35"/>
      <c r="SSC355" s="35"/>
      <c r="SSD355" s="35"/>
      <c r="SSE355" s="35"/>
      <c r="SSF355" s="35"/>
      <c r="SSG355" s="35"/>
      <c r="SSH355" s="35"/>
      <c r="SSI355" s="35"/>
      <c r="SSJ355" s="35"/>
      <c r="SSK355" s="35"/>
      <c r="SSL355" s="35"/>
      <c r="SSM355" s="35"/>
      <c r="SSN355" s="35"/>
      <c r="SSO355" s="35"/>
      <c r="SSP355" s="35"/>
      <c r="SSQ355" s="35"/>
      <c r="SSR355" s="35"/>
      <c r="SSS355" s="35"/>
      <c r="SST355" s="35"/>
      <c r="SSU355" s="35"/>
      <c r="SSV355" s="35"/>
      <c r="SSW355" s="35"/>
      <c r="SSX355" s="35"/>
      <c r="SSY355" s="35"/>
      <c r="SSZ355" s="35"/>
      <c r="STA355" s="35"/>
      <c r="STB355" s="35"/>
      <c r="STC355" s="35"/>
      <c r="STD355" s="35"/>
      <c r="STE355" s="35"/>
      <c r="STF355" s="35"/>
      <c r="STG355" s="35"/>
      <c r="STH355" s="35"/>
      <c r="STI355" s="35"/>
      <c r="STJ355" s="35"/>
      <c r="STK355" s="35"/>
      <c r="STL355" s="35"/>
      <c r="STM355" s="35"/>
      <c r="STN355" s="35"/>
      <c r="STO355" s="35"/>
      <c r="STP355" s="35"/>
      <c r="STQ355" s="35"/>
      <c r="STR355" s="35"/>
      <c r="STS355" s="35"/>
      <c r="STT355" s="35"/>
      <c r="STU355" s="35"/>
      <c r="STV355" s="35"/>
      <c r="STW355" s="35"/>
      <c r="STX355" s="35"/>
      <c r="STY355" s="35"/>
      <c r="STZ355" s="35"/>
      <c r="SUA355" s="35"/>
      <c r="SUB355" s="35"/>
      <c r="SUC355" s="35"/>
      <c r="SUD355" s="35"/>
      <c r="SUE355" s="35"/>
      <c r="SUF355" s="35"/>
      <c r="SUG355" s="35"/>
      <c r="SUH355" s="35"/>
      <c r="SUI355" s="35"/>
      <c r="SUJ355" s="35"/>
      <c r="SUK355" s="35"/>
      <c r="SUL355" s="35"/>
      <c r="SUM355" s="35"/>
      <c r="SUN355" s="35"/>
      <c r="SUO355" s="35"/>
      <c r="SUP355" s="35"/>
      <c r="SUQ355" s="35"/>
      <c r="SUR355" s="35"/>
      <c r="SUS355" s="35"/>
      <c r="SUT355" s="35"/>
      <c r="SUU355" s="35"/>
      <c r="SUV355" s="35"/>
      <c r="SUW355" s="35"/>
      <c r="SUX355" s="35"/>
      <c r="SUY355" s="35"/>
      <c r="SUZ355" s="35"/>
      <c r="SVA355" s="35"/>
      <c r="SVB355" s="35"/>
      <c r="SVC355" s="35"/>
      <c r="SVD355" s="35"/>
      <c r="SVE355" s="35"/>
      <c r="SVF355" s="35"/>
      <c r="SVG355" s="35"/>
      <c r="SVH355" s="35"/>
      <c r="SVI355" s="35"/>
      <c r="SVJ355" s="35"/>
      <c r="SVK355" s="35"/>
      <c r="SVL355" s="35"/>
      <c r="SVM355" s="35"/>
      <c r="SVN355" s="35"/>
      <c r="SVO355" s="35"/>
      <c r="SVP355" s="35"/>
      <c r="SVQ355" s="35"/>
      <c r="SVR355" s="35"/>
      <c r="SVS355" s="35"/>
      <c r="SVT355" s="35"/>
      <c r="SVU355" s="35"/>
      <c r="SVV355" s="35"/>
      <c r="SVW355" s="35"/>
      <c r="SVX355" s="35"/>
      <c r="SVY355" s="35"/>
      <c r="SVZ355" s="35"/>
      <c r="SWA355" s="35"/>
      <c r="SWB355" s="35"/>
      <c r="SWC355" s="35"/>
      <c r="SWD355" s="35"/>
      <c r="SWE355" s="35"/>
      <c r="SWF355" s="35"/>
      <c r="SWG355" s="35"/>
      <c r="SWH355" s="35"/>
      <c r="SWI355" s="35"/>
      <c r="SWJ355" s="35"/>
      <c r="SWK355" s="35"/>
      <c r="SWL355" s="35"/>
      <c r="SWM355" s="35"/>
      <c r="SWN355" s="35"/>
      <c r="SWO355" s="35"/>
      <c r="SWP355" s="35"/>
      <c r="SWQ355" s="35"/>
      <c r="SWR355" s="35"/>
      <c r="SWS355" s="35"/>
      <c r="SWT355" s="35"/>
      <c r="SWU355" s="35"/>
      <c r="SWV355" s="35"/>
      <c r="SWW355" s="35"/>
      <c r="SWX355" s="35"/>
      <c r="SWY355" s="35"/>
      <c r="SWZ355" s="35"/>
      <c r="SXA355" s="35"/>
      <c r="SXB355" s="35"/>
      <c r="SXC355" s="35"/>
      <c r="SXD355" s="35"/>
      <c r="SXE355" s="35"/>
      <c r="SXF355" s="35"/>
      <c r="SXG355" s="35"/>
      <c r="SXH355" s="35"/>
      <c r="SXI355" s="35"/>
      <c r="SXJ355" s="35"/>
      <c r="SXK355" s="35"/>
      <c r="SXL355" s="35"/>
      <c r="SXM355" s="35"/>
      <c r="SXN355" s="35"/>
      <c r="SXO355" s="35"/>
      <c r="SXP355" s="35"/>
      <c r="SXQ355" s="35"/>
      <c r="SXR355" s="35"/>
      <c r="SXS355" s="35"/>
      <c r="SXT355" s="35"/>
      <c r="SXU355" s="35"/>
      <c r="SXV355" s="35"/>
      <c r="SXW355" s="35"/>
      <c r="SXX355" s="35"/>
      <c r="SXY355" s="35"/>
      <c r="SXZ355" s="35"/>
      <c r="SYA355" s="35"/>
      <c r="SYB355" s="35"/>
      <c r="SYC355" s="35"/>
      <c r="SYD355" s="35"/>
      <c r="SYE355" s="35"/>
      <c r="SYF355" s="35"/>
      <c r="SYG355" s="35"/>
      <c r="SYH355" s="35"/>
      <c r="SYI355" s="35"/>
      <c r="SYJ355" s="35"/>
      <c r="SYK355" s="35"/>
      <c r="SYL355" s="35"/>
      <c r="SYM355" s="35"/>
      <c r="SYN355" s="35"/>
      <c r="SYO355" s="35"/>
      <c r="SYP355" s="35"/>
      <c r="SYQ355" s="35"/>
      <c r="SYR355" s="35"/>
      <c r="SYS355" s="35"/>
      <c r="SYT355" s="35"/>
      <c r="SYU355" s="35"/>
      <c r="SYV355" s="35"/>
      <c r="SYW355" s="35"/>
      <c r="SYX355" s="35"/>
      <c r="SYY355" s="35"/>
      <c r="SYZ355" s="35"/>
      <c r="SZA355" s="35"/>
      <c r="SZB355" s="35"/>
      <c r="SZC355" s="35"/>
      <c r="SZD355" s="35"/>
      <c r="SZE355" s="35"/>
      <c r="SZF355" s="35"/>
      <c r="SZG355" s="35"/>
      <c r="SZH355" s="35"/>
      <c r="SZI355" s="35"/>
      <c r="SZJ355" s="35"/>
      <c r="SZK355" s="35"/>
      <c r="SZL355" s="35"/>
      <c r="SZM355" s="35"/>
      <c r="SZN355" s="35"/>
      <c r="SZO355" s="35"/>
      <c r="SZP355" s="35"/>
      <c r="SZQ355" s="35"/>
      <c r="SZR355" s="35"/>
      <c r="SZS355" s="35"/>
      <c r="SZT355" s="35"/>
      <c r="SZU355" s="35"/>
      <c r="SZV355" s="35"/>
      <c r="SZW355" s="35"/>
      <c r="SZX355" s="35"/>
      <c r="SZY355" s="35"/>
      <c r="SZZ355" s="35"/>
      <c r="TAA355" s="35"/>
      <c r="TAB355" s="35"/>
      <c r="TAC355" s="35"/>
      <c r="TAD355" s="35"/>
      <c r="TAE355" s="35"/>
      <c r="TAF355" s="35"/>
      <c r="TAG355" s="35"/>
      <c r="TAH355" s="35"/>
      <c r="TAI355" s="35"/>
      <c r="TAJ355" s="35"/>
      <c r="TAK355" s="35"/>
      <c r="TAL355" s="35"/>
      <c r="TAM355" s="35"/>
      <c r="TAN355" s="35"/>
      <c r="TAO355" s="35"/>
      <c r="TAP355" s="35"/>
      <c r="TAQ355" s="35"/>
      <c r="TAR355" s="35"/>
      <c r="TAS355" s="35"/>
      <c r="TAT355" s="35"/>
      <c r="TAU355" s="35"/>
      <c r="TAV355" s="35"/>
      <c r="TAW355" s="35"/>
      <c r="TAX355" s="35"/>
      <c r="TAY355" s="35"/>
      <c r="TAZ355" s="35"/>
      <c r="TBA355" s="35"/>
      <c r="TBB355" s="35"/>
      <c r="TBC355" s="35"/>
      <c r="TBD355" s="35"/>
      <c r="TBE355" s="35"/>
      <c r="TBF355" s="35"/>
      <c r="TBG355" s="35"/>
      <c r="TBH355" s="35"/>
      <c r="TBI355" s="35"/>
      <c r="TBJ355" s="35"/>
      <c r="TBK355" s="35"/>
      <c r="TBL355" s="35"/>
      <c r="TBM355" s="35"/>
      <c r="TBN355" s="35"/>
      <c r="TBO355" s="35"/>
      <c r="TBP355" s="35"/>
      <c r="TBQ355" s="35"/>
      <c r="TBR355" s="35"/>
      <c r="TBS355" s="35"/>
      <c r="TBT355" s="35"/>
      <c r="TBU355" s="35"/>
      <c r="TBV355" s="35"/>
      <c r="TBW355" s="35"/>
      <c r="TBX355" s="35"/>
      <c r="TBY355" s="35"/>
      <c r="TBZ355" s="35"/>
      <c r="TCA355" s="35"/>
      <c r="TCB355" s="35"/>
      <c r="TCC355" s="35"/>
      <c r="TCD355" s="35"/>
      <c r="TCE355" s="35"/>
      <c r="TCF355" s="35"/>
      <c r="TCG355" s="35"/>
      <c r="TCH355" s="35"/>
      <c r="TCI355" s="35"/>
      <c r="TCJ355" s="35"/>
      <c r="TCK355" s="35"/>
      <c r="TCL355" s="35"/>
      <c r="TCM355" s="35"/>
      <c r="TCN355" s="35"/>
      <c r="TCO355" s="35"/>
      <c r="TCP355" s="35"/>
      <c r="TCQ355" s="35"/>
      <c r="TCR355" s="35"/>
      <c r="TCS355" s="35"/>
      <c r="TCT355" s="35"/>
      <c r="TCU355" s="35"/>
      <c r="TCV355" s="35"/>
      <c r="TCW355" s="35"/>
      <c r="TCX355" s="35"/>
      <c r="TCY355" s="35"/>
      <c r="TCZ355" s="35"/>
      <c r="TDA355" s="35"/>
      <c r="TDB355" s="35"/>
      <c r="TDC355" s="35"/>
      <c r="TDD355" s="35"/>
      <c r="TDE355" s="35"/>
      <c r="TDF355" s="35"/>
      <c r="TDG355" s="35"/>
      <c r="TDH355" s="35"/>
      <c r="TDI355" s="35"/>
      <c r="TDJ355" s="35"/>
      <c r="TDK355" s="35"/>
      <c r="TDL355" s="35"/>
      <c r="TDM355" s="35"/>
      <c r="TDN355" s="35"/>
      <c r="TDO355" s="35"/>
      <c r="TDP355" s="35"/>
      <c r="TDQ355" s="35"/>
      <c r="TDR355" s="35"/>
      <c r="TDS355" s="35"/>
      <c r="TDT355" s="35"/>
      <c r="TDU355" s="35"/>
      <c r="TDV355" s="35"/>
      <c r="TDW355" s="35"/>
      <c r="TDX355" s="35"/>
      <c r="TDY355" s="35"/>
      <c r="TDZ355" s="35"/>
      <c r="TEA355" s="35"/>
      <c r="TEB355" s="35"/>
      <c r="TEC355" s="35"/>
      <c r="TED355" s="35"/>
      <c r="TEE355" s="35"/>
      <c r="TEF355" s="35"/>
      <c r="TEG355" s="35"/>
      <c r="TEH355" s="35"/>
      <c r="TEI355" s="35"/>
      <c r="TEJ355" s="35"/>
      <c r="TEK355" s="35"/>
      <c r="TEL355" s="35"/>
      <c r="TEM355" s="35"/>
      <c r="TEN355" s="35"/>
      <c r="TEO355" s="35"/>
      <c r="TEP355" s="35"/>
      <c r="TEQ355" s="35"/>
      <c r="TER355" s="35"/>
      <c r="TES355" s="35"/>
      <c r="TET355" s="35"/>
      <c r="TEU355" s="35"/>
      <c r="TEV355" s="35"/>
      <c r="TEW355" s="35"/>
      <c r="TEX355" s="35"/>
      <c r="TEY355" s="35"/>
      <c r="TEZ355" s="35"/>
      <c r="TFA355" s="35"/>
      <c r="TFB355" s="35"/>
      <c r="TFC355" s="35"/>
      <c r="TFD355" s="35"/>
      <c r="TFE355" s="35"/>
      <c r="TFF355" s="35"/>
      <c r="TFG355" s="35"/>
      <c r="TFH355" s="35"/>
      <c r="TFI355" s="35"/>
      <c r="TFJ355" s="35"/>
      <c r="TFK355" s="35"/>
      <c r="TFL355" s="35"/>
      <c r="TFM355" s="35"/>
      <c r="TFN355" s="35"/>
      <c r="TFO355" s="35"/>
      <c r="TFP355" s="35"/>
      <c r="TFQ355" s="35"/>
      <c r="TFR355" s="35"/>
      <c r="TFS355" s="35"/>
      <c r="TFT355" s="35"/>
      <c r="TFU355" s="35"/>
      <c r="TFV355" s="35"/>
      <c r="TFW355" s="35"/>
      <c r="TFX355" s="35"/>
      <c r="TFY355" s="35"/>
      <c r="TFZ355" s="35"/>
      <c r="TGA355" s="35"/>
      <c r="TGB355" s="35"/>
      <c r="TGC355" s="35"/>
      <c r="TGD355" s="35"/>
      <c r="TGE355" s="35"/>
      <c r="TGF355" s="35"/>
      <c r="TGG355" s="35"/>
      <c r="TGH355" s="35"/>
      <c r="TGI355" s="35"/>
      <c r="TGJ355" s="35"/>
      <c r="TGK355" s="35"/>
      <c r="TGL355" s="35"/>
      <c r="TGM355" s="35"/>
      <c r="TGN355" s="35"/>
      <c r="TGO355" s="35"/>
      <c r="TGP355" s="35"/>
      <c r="TGQ355" s="35"/>
      <c r="TGR355" s="35"/>
      <c r="TGS355" s="35"/>
      <c r="TGT355" s="35"/>
      <c r="TGU355" s="35"/>
      <c r="TGV355" s="35"/>
      <c r="TGW355" s="35"/>
      <c r="TGX355" s="35"/>
      <c r="TGY355" s="35"/>
      <c r="TGZ355" s="35"/>
      <c r="THA355" s="35"/>
      <c r="THB355" s="35"/>
      <c r="THC355" s="35"/>
      <c r="THD355" s="35"/>
      <c r="THE355" s="35"/>
      <c r="THF355" s="35"/>
      <c r="THG355" s="35"/>
      <c r="THH355" s="35"/>
      <c r="THI355" s="35"/>
      <c r="THJ355" s="35"/>
      <c r="THK355" s="35"/>
      <c r="THL355" s="35"/>
      <c r="THM355" s="35"/>
      <c r="THN355" s="35"/>
      <c r="THO355" s="35"/>
      <c r="THP355" s="35"/>
      <c r="THQ355" s="35"/>
      <c r="THR355" s="35"/>
      <c r="THS355" s="35"/>
      <c r="THT355" s="35"/>
      <c r="THU355" s="35"/>
      <c r="THV355" s="35"/>
      <c r="THW355" s="35"/>
      <c r="THX355" s="35"/>
      <c r="THY355" s="35"/>
      <c r="THZ355" s="35"/>
      <c r="TIA355" s="35"/>
      <c r="TIB355" s="35"/>
      <c r="TIC355" s="35"/>
      <c r="TID355" s="35"/>
      <c r="TIE355" s="35"/>
      <c r="TIF355" s="35"/>
      <c r="TIG355" s="35"/>
      <c r="TIH355" s="35"/>
      <c r="TII355" s="35"/>
      <c r="TIJ355" s="35"/>
      <c r="TIK355" s="35"/>
      <c r="TIL355" s="35"/>
      <c r="TIM355" s="35"/>
      <c r="TIN355" s="35"/>
      <c r="TIO355" s="35"/>
      <c r="TIP355" s="35"/>
      <c r="TIQ355" s="35"/>
      <c r="TIR355" s="35"/>
      <c r="TIS355" s="35"/>
      <c r="TIT355" s="35"/>
      <c r="TIU355" s="35"/>
      <c r="TIV355" s="35"/>
      <c r="TIW355" s="35"/>
      <c r="TIX355" s="35"/>
      <c r="TIY355" s="35"/>
      <c r="TIZ355" s="35"/>
      <c r="TJA355" s="35"/>
      <c r="TJB355" s="35"/>
      <c r="TJC355" s="35"/>
      <c r="TJD355" s="35"/>
      <c r="TJE355" s="35"/>
      <c r="TJF355" s="35"/>
      <c r="TJG355" s="35"/>
      <c r="TJH355" s="35"/>
      <c r="TJI355" s="35"/>
      <c r="TJJ355" s="35"/>
      <c r="TJK355" s="35"/>
      <c r="TJL355" s="35"/>
      <c r="TJM355" s="35"/>
      <c r="TJN355" s="35"/>
      <c r="TJO355" s="35"/>
      <c r="TJP355" s="35"/>
      <c r="TJQ355" s="35"/>
      <c r="TJR355" s="35"/>
      <c r="TJS355" s="35"/>
      <c r="TJT355" s="35"/>
      <c r="TJU355" s="35"/>
      <c r="TJV355" s="35"/>
      <c r="TJW355" s="35"/>
      <c r="TJX355" s="35"/>
      <c r="TJY355" s="35"/>
      <c r="TJZ355" s="35"/>
      <c r="TKA355" s="35"/>
      <c r="TKB355" s="35"/>
      <c r="TKC355" s="35"/>
      <c r="TKD355" s="35"/>
      <c r="TKE355" s="35"/>
      <c r="TKF355" s="35"/>
      <c r="TKG355" s="35"/>
      <c r="TKH355" s="35"/>
      <c r="TKI355" s="35"/>
      <c r="TKJ355" s="35"/>
      <c r="TKK355" s="35"/>
      <c r="TKL355" s="35"/>
      <c r="TKM355" s="35"/>
      <c r="TKN355" s="35"/>
      <c r="TKO355" s="35"/>
      <c r="TKP355" s="35"/>
      <c r="TKQ355" s="35"/>
      <c r="TKR355" s="35"/>
      <c r="TKS355" s="35"/>
      <c r="TKT355" s="35"/>
      <c r="TKU355" s="35"/>
      <c r="TKV355" s="35"/>
      <c r="TKW355" s="35"/>
      <c r="TKX355" s="35"/>
      <c r="TKY355" s="35"/>
      <c r="TKZ355" s="35"/>
      <c r="TLA355" s="35"/>
      <c r="TLB355" s="35"/>
      <c r="TLC355" s="35"/>
      <c r="TLD355" s="35"/>
      <c r="TLE355" s="35"/>
      <c r="TLF355" s="35"/>
      <c r="TLG355" s="35"/>
      <c r="TLH355" s="35"/>
      <c r="TLI355" s="35"/>
      <c r="TLJ355" s="35"/>
      <c r="TLK355" s="35"/>
      <c r="TLL355" s="35"/>
      <c r="TLM355" s="35"/>
      <c r="TLN355" s="35"/>
      <c r="TLO355" s="35"/>
      <c r="TLP355" s="35"/>
      <c r="TLQ355" s="35"/>
      <c r="TLR355" s="35"/>
      <c r="TLS355" s="35"/>
      <c r="TLT355" s="35"/>
      <c r="TLU355" s="35"/>
      <c r="TLV355" s="35"/>
      <c r="TLW355" s="35"/>
      <c r="TLX355" s="35"/>
      <c r="TLY355" s="35"/>
      <c r="TLZ355" s="35"/>
      <c r="TMA355" s="35"/>
      <c r="TMB355" s="35"/>
      <c r="TMC355" s="35"/>
      <c r="TMD355" s="35"/>
      <c r="TME355" s="35"/>
      <c r="TMF355" s="35"/>
      <c r="TMG355" s="35"/>
      <c r="TMH355" s="35"/>
      <c r="TMI355" s="35"/>
      <c r="TMJ355" s="35"/>
      <c r="TMK355" s="35"/>
      <c r="TML355" s="35"/>
      <c r="TMM355" s="35"/>
      <c r="TMN355" s="35"/>
      <c r="TMO355" s="35"/>
      <c r="TMP355" s="35"/>
      <c r="TMQ355" s="35"/>
      <c r="TMR355" s="35"/>
      <c r="TMS355" s="35"/>
      <c r="TMT355" s="35"/>
      <c r="TMU355" s="35"/>
      <c r="TMV355" s="35"/>
      <c r="TMW355" s="35"/>
      <c r="TMX355" s="35"/>
      <c r="TMY355" s="35"/>
      <c r="TMZ355" s="35"/>
      <c r="TNA355" s="35"/>
      <c r="TNB355" s="35"/>
      <c r="TNC355" s="35"/>
      <c r="TND355" s="35"/>
      <c r="TNE355" s="35"/>
      <c r="TNF355" s="35"/>
      <c r="TNG355" s="35"/>
      <c r="TNH355" s="35"/>
      <c r="TNI355" s="35"/>
      <c r="TNJ355" s="35"/>
      <c r="TNK355" s="35"/>
      <c r="TNL355" s="35"/>
      <c r="TNM355" s="35"/>
      <c r="TNN355" s="35"/>
      <c r="TNO355" s="35"/>
      <c r="TNP355" s="35"/>
      <c r="TNQ355" s="35"/>
      <c r="TNR355" s="35"/>
      <c r="TNS355" s="35"/>
      <c r="TNT355" s="35"/>
      <c r="TNU355" s="35"/>
      <c r="TNV355" s="35"/>
      <c r="TNW355" s="35"/>
      <c r="TNX355" s="35"/>
      <c r="TNY355" s="35"/>
      <c r="TNZ355" s="35"/>
      <c r="TOA355" s="35"/>
      <c r="TOB355" s="35"/>
      <c r="TOC355" s="35"/>
      <c r="TOD355" s="35"/>
      <c r="TOE355" s="35"/>
      <c r="TOF355" s="35"/>
      <c r="TOG355" s="35"/>
      <c r="TOH355" s="35"/>
      <c r="TOI355" s="35"/>
      <c r="TOJ355" s="35"/>
      <c r="TOK355" s="35"/>
      <c r="TOL355" s="35"/>
      <c r="TOM355" s="35"/>
      <c r="TON355" s="35"/>
      <c r="TOO355" s="35"/>
      <c r="TOP355" s="35"/>
      <c r="TOQ355" s="35"/>
      <c r="TOR355" s="35"/>
      <c r="TOS355" s="35"/>
      <c r="TOT355" s="35"/>
      <c r="TOU355" s="35"/>
      <c r="TOV355" s="35"/>
      <c r="TOW355" s="35"/>
      <c r="TOX355" s="35"/>
      <c r="TOY355" s="35"/>
      <c r="TOZ355" s="35"/>
      <c r="TPA355" s="35"/>
      <c r="TPB355" s="35"/>
      <c r="TPC355" s="35"/>
      <c r="TPD355" s="35"/>
      <c r="TPE355" s="35"/>
      <c r="TPF355" s="35"/>
      <c r="TPG355" s="35"/>
      <c r="TPH355" s="35"/>
      <c r="TPI355" s="35"/>
      <c r="TPJ355" s="35"/>
      <c r="TPK355" s="35"/>
      <c r="TPL355" s="35"/>
      <c r="TPM355" s="35"/>
      <c r="TPN355" s="35"/>
      <c r="TPO355" s="35"/>
      <c r="TPP355" s="35"/>
      <c r="TPQ355" s="35"/>
      <c r="TPR355" s="35"/>
      <c r="TPS355" s="35"/>
      <c r="TPT355" s="35"/>
      <c r="TPU355" s="35"/>
      <c r="TPV355" s="35"/>
      <c r="TPW355" s="35"/>
      <c r="TPX355" s="35"/>
      <c r="TPY355" s="35"/>
      <c r="TPZ355" s="35"/>
      <c r="TQA355" s="35"/>
      <c r="TQB355" s="35"/>
      <c r="TQC355" s="35"/>
      <c r="TQD355" s="35"/>
      <c r="TQE355" s="35"/>
      <c r="TQF355" s="35"/>
      <c r="TQG355" s="35"/>
      <c r="TQH355" s="35"/>
      <c r="TQI355" s="35"/>
      <c r="TQJ355" s="35"/>
      <c r="TQK355" s="35"/>
      <c r="TQL355" s="35"/>
      <c r="TQM355" s="35"/>
      <c r="TQN355" s="35"/>
      <c r="TQO355" s="35"/>
      <c r="TQP355" s="35"/>
      <c r="TQQ355" s="35"/>
      <c r="TQR355" s="35"/>
      <c r="TQS355" s="35"/>
      <c r="TQT355" s="35"/>
      <c r="TQU355" s="35"/>
      <c r="TQV355" s="35"/>
      <c r="TQW355" s="35"/>
      <c r="TQX355" s="35"/>
      <c r="TQY355" s="35"/>
      <c r="TQZ355" s="35"/>
      <c r="TRA355" s="35"/>
      <c r="TRB355" s="35"/>
      <c r="TRC355" s="35"/>
      <c r="TRD355" s="35"/>
      <c r="TRE355" s="35"/>
      <c r="TRF355" s="35"/>
      <c r="TRG355" s="35"/>
      <c r="TRH355" s="35"/>
      <c r="TRI355" s="35"/>
      <c r="TRJ355" s="35"/>
      <c r="TRK355" s="35"/>
      <c r="TRL355" s="35"/>
      <c r="TRM355" s="35"/>
      <c r="TRN355" s="35"/>
      <c r="TRO355" s="35"/>
      <c r="TRP355" s="35"/>
      <c r="TRQ355" s="35"/>
      <c r="TRR355" s="35"/>
      <c r="TRS355" s="35"/>
      <c r="TRT355" s="35"/>
      <c r="TRU355" s="35"/>
      <c r="TRV355" s="35"/>
      <c r="TRW355" s="35"/>
      <c r="TRX355" s="35"/>
      <c r="TRY355" s="35"/>
      <c r="TRZ355" s="35"/>
      <c r="TSA355" s="35"/>
      <c r="TSB355" s="35"/>
      <c r="TSC355" s="35"/>
      <c r="TSD355" s="35"/>
      <c r="TSE355" s="35"/>
      <c r="TSF355" s="35"/>
      <c r="TSG355" s="35"/>
      <c r="TSH355" s="35"/>
      <c r="TSI355" s="35"/>
      <c r="TSJ355" s="35"/>
      <c r="TSK355" s="35"/>
      <c r="TSL355" s="35"/>
      <c r="TSM355" s="35"/>
      <c r="TSN355" s="35"/>
      <c r="TSO355" s="35"/>
      <c r="TSP355" s="35"/>
      <c r="TSQ355" s="35"/>
      <c r="TSR355" s="35"/>
      <c r="TSS355" s="35"/>
      <c r="TST355" s="35"/>
      <c r="TSU355" s="35"/>
      <c r="TSV355" s="35"/>
      <c r="TSW355" s="35"/>
      <c r="TSX355" s="35"/>
      <c r="TSY355" s="35"/>
      <c r="TSZ355" s="35"/>
      <c r="TTA355" s="35"/>
      <c r="TTB355" s="35"/>
      <c r="TTC355" s="35"/>
      <c r="TTD355" s="35"/>
      <c r="TTE355" s="35"/>
      <c r="TTF355" s="35"/>
      <c r="TTG355" s="35"/>
      <c r="TTH355" s="35"/>
      <c r="TTI355" s="35"/>
      <c r="TTJ355" s="35"/>
      <c r="TTK355" s="35"/>
      <c r="TTL355" s="35"/>
      <c r="TTM355" s="35"/>
      <c r="TTN355" s="35"/>
      <c r="TTO355" s="35"/>
      <c r="TTP355" s="35"/>
      <c r="TTQ355" s="35"/>
      <c r="TTR355" s="35"/>
      <c r="TTS355" s="35"/>
      <c r="TTT355" s="35"/>
      <c r="TTU355" s="35"/>
      <c r="TTV355" s="35"/>
      <c r="TTW355" s="35"/>
      <c r="TTX355" s="35"/>
      <c r="TTY355" s="35"/>
      <c r="TTZ355" s="35"/>
      <c r="TUA355" s="35"/>
      <c r="TUB355" s="35"/>
      <c r="TUC355" s="35"/>
      <c r="TUD355" s="35"/>
      <c r="TUE355" s="35"/>
      <c r="TUF355" s="35"/>
      <c r="TUG355" s="35"/>
      <c r="TUH355" s="35"/>
      <c r="TUI355" s="35"/>
      <c r="TUJ355" s="35"/>
      <c r="TUK355" s="35"/>
      <c r="TUL355" s="35"/>
      <c r="TUM355" s="35"/>
      <c r="TUN355" s="35"/>
      <c r="TUO355" s="35"/>
      <c r="TUP355" s="35"/>
      <c r="TUQ355" s="35"/>
      <c r="TUR355" s="35"/>
      <c r="TUS355" s="35"/>
      <c r="TUT355" s="35"/>
      <c r="TUU355" s="35"/>
      <c r="TUV355" s="35"/>
      <c r="TUW355" s="35"/>
      <c r="TUX355" s="35"/>
      <c r="TUY355" s="35"/>
      <c r="TUZ355" s="35"/>
      <c r="TVA355" s="35"/>
      <c r="TVB355" s="35"/>
      <c r="TVC355" s="35"/>
      <c r="TVD355" s="35"/>
      <c r="TVE355" s="35"/>
      <c r="TVF355" s="35"/>
      <c r="TVG355" s="35"/>
      <c r="TVH355" s="35"/>
      <c r="TVI355" s="35"/>
      <c r="TVJ355" s="35"/>
      <c r="TVK355" s="35"/>
      <c r="TVL355" s="35"/>
      <c r="TVM355" s="35"/>
      <c r="TVN355" s="35"/>
      <c r="TVO355" s="35"/>
      <c r="TVP355" s="35"/>
      <c r="TVQ355" s="35"/>
      <c r="TVR355" s="35"/>
      <c r="TVS355" s="35"/>
      <c r="TVT355" s="35"/>
      <c r="TVU355" s="35"/>
      <c r="TVV355" s="35"/>
      <c r="TVW355" s="35"/>
      <c r="TVX355" s="35"/>
      <c r="TVY355" s="35"/>
      <c r="TVZ355" s="35"/>
      <c r="TWA355" s="35"/>
      <c r="TWB355" s="35"/>
      <c r="TWC355" s="35"/>
      <c r="TWD355" s="35"/>
      <c r="TWE355" s="35"/>
      <c r="TWF355" s="35"/>
      <c r="TWG355" s="35"/>
      <c r="TWH355" s="35"/>
      <c r="TWI355" s="35"/>
      <c r="TWJ355" s="35"/>
      <c r="TWK355" s="35"/>
      <c r="TWL355" s="35"/>
      <c r="TWM355" s="35"/>
      <c r="TWN355" s="35"/>
      <c r="TWO355" s="35"/>
      <c r="TWP355" s="35"/>
      <c r="TWQ355" s="35"/>
      <c r="TWR355" s="35"/>
      <c r="TWS355" s="35"/>
      <c r="TWT355" s="35"/>
      <c r="TWU355" s="35"/>
      <c r="TWV355" s="35"/>
      <c r="TWW355" s="35"/>
      <c r="TWX355" s="35"/>
      <c r="TWY355" s="35"/>
      <c r="TWZ355" s="35"/>
      <c r="TXA355" s="35"/>
      <c r="TXB355" s="35"/>
      <c r="TXC355" s="35"/>
      <c r="TXD355" s="35"/>
      <c r="TXE355" s="35"/>
      <c r="TXF355" s="35"/>
      <c r="TXG355" s="35"/>
      <c r="TXH355" s="35"/>
      <c r="TXI355" s="35"/>
      <c r="TXJ355" s="35"/>
      <c r="TXK355" s="35"/>
      <c r="TXL355" s="35"/>
      <c r="TXM355" s="35"/>
      <c r="TXN355" s="35"/>
      <c r="TXO355" s="35"/>
      <c r="TXP355" s="35"/>
      <c r="TXQ355" s="35"/>
      <c r="TXR355" s="35"/>
      <c r="TXS355" s="35"/>
      <c r="TXT355" s="35"/>
      <c r="TXU355" s="35"/>
      <c r="TXV355" s="35"/>
      <c r="TXW355" s="35"/>
      <c r="TXX355" s="35"/>
      <c r="TXY355" s="35"/>
      <c r="TXZ355" s="35"/>
      <c r="TYA355" s="35"/>
      <c r="TYB355" s="35"/>
      <c r="TYC355" s="35"/>
      <c r="TYD355" s="35"/>
      <c r="TYE355" s="35"/>
      <c r="TYF355" s="35"/>
      <c r="TYG355" s="35"/>
      <c r="TYH355" s="35"/>
      <c r="TYI355" s="35"/>
      <c r="TYJ355" s="35"/>
      <c r="TYK355" s="35"/>
      <c r="TYL355" s="35"/>
      <c r="TYM355" s="35"/>
      <c r="TYN355" s="35"/>
      <c r="TYO355" s="35"/>
      <c r="TYP355" s="35"/>
      <c r="TYQ355" s="35"/>
      <c r="TYR355" s="35"/>
      <c r="TYS355" s="35"/>
      <c r="TYT355" s="35"/>
      <c r="TYU355" s="35"/>
      <c r="TYV355" s="35"/>
      <c r="TYW355" s="35"/>
      <c r="TYX355" s="35"/>
      <c r="TYY355" s="35"/>
      <c r="TYZ355" s="35"/>
      <c r="TZA355" s="35"/>
      <c r="TZB355" s="35"/>
      <c r="TZC355" s="35"/>
      <c r="TZD355" s="35"/>
      <c r="TZE355" s="35"/>
      <c r="TZF355" s="35"/>
      <c r="TZG355" s="35"/>
      <c r="TZH355" s="35"/>
      <c r="TZI355" s="35"/>
      <c r="TZJ355" s="35"/>
      <c r="TZK355" s="35"/>
      <c r="TZL355" s="35"/>
      <c r="TZM355" s="35"/>
      <c r="TZN355" s="35"/>
      <c r="TZO355" s="35"/>
      <c r="TZP355" s="35"/>
      <c r="TZQ355" s="35"/>
      <c r="TZR355" s="35"/>
      <c r="TZS355" s="35"/>
      <c r="TZT355" s="35"/>
      <c r="TZU355" s="35"/>
      <c r="TZV355" s="35"/>
      <c r="TZW355" s="35"/>
      <c r="TZX355" s="35"/>
      <c r="TZY355" s="35"/>
      <c r="TZZ355" s="35"/>
      <c r="UAA355" s="35"/>
      <c r="UAB355" s="35"/>
      <c r="UAC355" s="35"/>
      <c r="UAD355" s="35"/>
      <c r="UAE355" s="35"/>
      <c r="UAF355" s="35"/>
      <c r="UAG355" s="35"/>
      <c r="UAH355" s="35"/>
      <c r="UAI355" s="35"/>
      <c r="UAJ355" s="35"/>
      <c r="UAK355" s="35"/>
      <c r="UAL355" s="35"/>
      <c r="UAM355" s="35"/>
      <c r="UAN355" s="35"/>
      <c r="UAO355" s="35"/>
      <c r="UAP355" s="35"/>
      <c r="UAQ355" s="35"/>
      <c r="UAR355" s="35"/>
      <c r="UAS355" s="35"/>
      <c r="UAT355" s="35"/>
      <c r="UAU355" s="35"/>
      <c r="UAV355" s="35"/>
      <c r="UAW355" s="35"/>
      <c r="UAX355" s="35"/>
      <c r="UAY355" s="35"/>
      <c r="UAZ355" s="35"/>
      <c r="UBA355" s="35"/>
      <c r="UBB355" s="35"/>
      <c r="UBC355" s="35"/>
      <c r="UBD355" s="35"/>
      <c r="UBE355" s="35"/>
      <c r="UBF355" s="35"/>
      <c r="UBG355" s="35"/>
      <c r="UBH355" s="35"/>
      <c r="UBI355" s="35"/>
      <c r="UBJ355" s="35"/>
      <c r="UBK355" s="35"/>
      <c r="UBL355" s="35"/>
      <c r="UBM355" s="35"/>
      <c r="UBN355" s="35"/>
      <c r="UBO355" s="35"/>
      <c r="UBP355" s="35"/>
      <c r="UBQ355" s="35"/>
      <c r="UBR355" s="35"/>
      <c r="UBS355" s="35"/>
      <c r="UBT355" s="35"/>
      <c r="UBU355" s="35"/>
      <c r="UBV355" s="35"/>
      <c r="UBW355" s="35"/>
      <c r="UBX355" s="35"/>
      <c r="UBY355" s="35"/>
      <c r="UBZ355" s="35"/>
      <c r="UCA355" s="35"/>
      <c r="UCB355" s="35"/>
      <c r="UCC355" s="35"/>
      <c r="UCD355" s="35"/>
      <c r="UCE355" s="35"/>
      <c r="UCF355" s="35"/>
      <c r="UCG355" s="35"/>
      <c r="UCH355" s="35"/>
      <c r="UCI355" s="35"/>
      <c r="UCJ355" s="35"/>
      <c r="UCK355" s="35"/>
      <c r="UCL355" s="35"/>
      <c r="UCM355" s="35"/>
      <c r="UCN355" s="35"/>
      <c r="UCO355" s="35"/>
      <c r="UCP355" s="35"/>
      <c r="UCQ355" s="35"/>
      <c r="UCR355" s="35"/>
      <c r="UCS355" s="35"/>
      <c r="UCT355" s="35"/>
      <c r="UCU355" s="35"/>
      <c r="UCV355" s="35"/>
      <c r="UCW355" s="35"/>
      <c r="UCX355" s="35"/>
      <c r="UCY355" s="35"/>
      <c r="UCZ355" s="35"/>
      <c r="UDA355" s="35"/>
      <c r="UDB355" s="35"/>
      <c r="UDC355" s="35"/>
      <c r="UDD355" s="35"/>
      <c r="UDE355" s="35"/>
      <c r="UDF355" s="35"/>
      <c r="UDG355" s="35"/>
      <c r="UDH355" s="35"/>
      <c r="UDI355" s="35"/>
      <c r="UDJ355" s="35"/>
      <c r="UDK355" s="35"/>
      <c r="UDL355" s="35"/>
      <c r="UDM355" s="35"/>
      <c r="UDN355" s="35"/>
      <c r="UDO355" s="35"/>
      <c r="UDP355" s="35"/>
      <c r="UDQ355" s="35"/>
      <c r="UDR355" s="35"/>
      <c r="UDS355" s="35"/>
      <c r="UDT355" s="35"/>
      <c r="UDU355" s="35"/>
      <c r="UDV355" s="35"/>
      <c r="UDW355" s="35"/>
      <c r="UDX355" s="35"/>
      <c r="UDY355" s="35"/>
      <c r="UDZ355" s="35"/>
      <c r="UEA355" s="35"/>
      <c r="UEB355" s="35"/>
      <c r="UEC355" s="35"/>
      <c r="UED355" s="35"/>
      <c r="UEE355" s="35"/>
      <c r="UEF355" s="35"/>
      <c r="UEG355" s="35"/>
      <c r="UEH355" s="35"/>
      <c r="UEI355" s="35"/>
      <c r="UEJ355" s="35"/>
      <c r="UEK355" s="35"/>
      <c r="UEL355" s="35"/>
      <c r="UEM355" s="35"/>
      <c r="UEN355" s="35"/>
      <c r="UEO355" s="35"/>
      <c r="UEP355" s="35"/>
      <c r="UEQ355" s="35"/>
      <c r="UER355" s="35"/>
      <c r="UES355" s="35"/>
      <c r="UET355" s="35"/>
      <c r="UEU355" s="35"/>
      <c r="UEV355" s="35"/>
      <c r="UEW355" s="35"/>
      <c r="UEX355" s="35"/>
      <c r="UEY355" s="35"/>
      <c r="UEZ355" s="35"/>
      <c r="UFA355" s="35"/>
      <c r="UFB355" s="35"/>
      <c r="UFC355" s="35"/>
      <c r="UFD355" s="35"/>
      <c r="UFE355" s="35"/>
      <c r="UFF355" s="35"/>
      <c r="UFG355" s="35"/>
      <c r="UFH355" s="35"/>
      <c r="UFI355" s="35"/>
      <c r="UFJ355" s="35"/>
      <c r="UFK355" s="35"/>
      <c r="UFL355" s="35"/>
      <c r="UFM355" s="35"/>
      <c r="UFN355" s="35"/>
      <c r="UFO355" s="35"/>
      <c r="UFP355" s="35"/>
      <c r="UFQ355" s="35"/>
      <c r="UFR355" s="35"/>
      <c r="UFS355" s="35"/>
      <c r="UFT355" s="35"/>
      <c r="UFU355" s="35"/>
      <c r="UFV355" s="35"/>
      <c r="UFW355" s="35"/>
      <c r="UFX355" s="35"/>
      <c r="UFY355" s="35"/>
      <c r="UFZ355" s="35"/>
      <c r="UGA355" s="35"/>
      <c r="UGB355" s="35"/>
      <c r="UGC355" s="35"/>
      <c r="UGD355" s="35"/>
      <c r="UGE355" s="35"/>
      <c r="UGF355" s="35"/>
      <c r="UGG355" s="35"/>
      <c r="UGH355" s="35"/>
      <c r="UGI355" s="35"/>
      <c r="UGJ355" s="35"/>
      <c r="UGK355" s="35"/>
      <c r="UGL355" s="35"/>
      <c r="UGM355" s="35"/>
      <c r="UGN355" s="35"/>
      <c r="UGO355" s="35"/>
      <c r="UGP355" s="35"/>
      <c r="UGQ355" s="35"/>
      <c r="UGR355" s="35"/>
      <c r="UGS355" s="35"/>
      <c r="UGT355" s="35"/>
      <c r="UGU355" s="35"/>
      <c r="UGV355" s="35"/>
      <c r="UGW355" s="35"/>
      <c r="UGX355" s="35"/>
      <c r="UGY355" s="35"/>
      <c r="UGZ355" s="35"/>
      <c r="UHA355" s="35"/>
      <c r="UHB355" s="35"/>
      <c r="UHC355" s="35"/>
      <c r="UHD355" s="35"/>
      <c r="UHE355" s="35"/>
      <c r="UHF355" s="35"/>
      <c r="UHG355" s="35"/>
      <c r="UHH355" s="35"/>
      <c r="UHI355" s="35"/>
      <c r="UHJ355" s="35"/>
      <c r="UHK355" s="35"/>
      <c r="UHL355" s="35"/>
      <c r="UHM355" s="35"/>
      <c r="UHN355" s="35"/>
      <c r="UHO355" s="35"/>
      <c r="UHP355" s="35"/>
      <c r="UHQ355" s="35"/>
      <c r="UHR355" s="35"/>
      <c r="UHS355" s="35"/>
      <c r="UHT355" s="35"/>
      <c r="UHU355" s="35"/>
      <c r="UHV355" s="35"/>
      <c r="UHW355" s="35"/>
      <c r="UHX355" s="35"/>
      <c r="UHY355" s="35"/>
      <c r="UHZ355" s="35"/>
      <c r="UIA355" s="35"/>
      <c r="UIB355" s="35"/>
      <c r="UIC355" s="35"/>
      <c r="UID355" s="35"/>
      <c r="UIE355" s="35"/>
      <c r="UIF355" s="35"/>
      <c r="UIG355" s="35"/>
      <c r="UIH355" s="35"/>
      <c r="UII355" s="35"/>
      <c r="UIJ355" s="35"/>
      <c r="UIK355" s="35"/>
      <c r="UIL355" s="35"/>
      <c r="UIM355" s="35"/>
      <c r="UIN355" s="35"/>
      <c r="UIO355" s="35"/>
      <c r="UIP355" s="35"/>
      <c r="UIQ355" s="35"/>
      <c r="UIR355" s="35"/>
      <c r="UIS355" s="35"/>
      <c r="UIT355" s="35"/>
      <c r="UIU355" s="35"/>
      <c r="UIV355" s="35"/>
      <c r="UIW355" s="35"/>
      <c r="UIX355" s="35"/>
      <c r="UIY355" s="35"/>
      <c r="UIZ355" s="35"/>
      <c r="UJA355" s="35"/>
      <c r="UJB355" s="35"/>
      <c r="UJC355" s="35"/>
      <c r="UJD355" s="35"/>
      <c r="UJE355" s="35"/>
      <c r="UJF355" s="35"/>
      <c r="UJG355" s="35"/>
      <c r="UJH355" s="35"/>
      <c r="UJI355" s="35"/>
      <c r="UJJ355" s="35"/>
      <c r="UJK355" s="35"/>
      <c r="UJL355" s="35"/>
      <c r="UJM355" s="35"/>
      <c r="UJN355" s="35"/>
      <c r="UJO355" s="35"/>
      <c r="UJP355" s="35"/>
      <c r="UJQ355" s="35"/>
      <c r="UJR355" s="35"/>
      <c r="UJS355" s="35"/>
      <c r="UJT355" s="35"/>
      <c r="UJU355" s="35"/>
      <c r="UJV355" s="35"/>
      <c r="UJW355" s="35"/>
      <c r="UJX355" s="35"/>
      <c r="UJY355" s="35"/>
      <c r="UJZ355" s="35"/>
      <c r="UKA355" s="35"/>
      <c r="UKB355" s="35"/>
      <c r="UKC355" s="35"/>
      <c r="UKD355" s="35"/>
      <c r="UKE355" s="35"/>
      <c r="UKF355" s="35"/>
      <c r="UKG355" s="35"/>
      <c r="UKH355" s="35"/>
      <c r="UKI355" s="35"/>
      <c r="UKJ355" s="35"/>
      <c r="UKK355" s="35"/>
      <c r="UKL355" s="35"/>
      <c r="UKM355" s="35"/>
      <c r="UKN355" s="35"/>
      <c r="UKO355" s="35"/>
      <c r="UKP355" s="35"/>
      <c r="UKQ355" s="35"/>
      <c r="UKR355" s="35"/>
      <c r="UKS355" s="35"/>
      <c r="UKT355" s="35"/>
      <c r="UKU355" s="35"/>
      <c r="UKV355" s="35"/>
      <c r="UKW355" s="35"/>
      <c r="UKX355" s="35"/>
      <c r="UKY355" s="35"/>
      <c r="UKZ355" s="35"/>
      <c r="ULA355" s="35"/>
      <c r="ULB355" s="35"/>
      <c r="ULC355" s="35"/>
      <c r="ULD355" s="35"/>
      <c r="ULE355" s="35"/>
      <c r="ULF355" s="35"/>
      <c r="ULG355" s="35"/>
      <c r="ULH355" s="35"/>
      <c r="ULI355" s="35"/>
      <c r="ULJ355" s="35"/>
      <c r="ULK355" s="35"/>
      <c r="ULL355" s="35"/>
      <c r="ULM355" s="35"/>
      <c r="ULN355" s="35"/>
      <c r="ULO355" s="35"/>
      <c r="ULP355" s="35"/>
      <c r="ULQ355" s="35"/>
      <c r="ULR355" s="35"/>
      <c r="ULS355" s="35"/>
      <c r="ULT355" s="35"/>
      <c r="ULU355" s="35"/>
      <c r="ULV355" s="35"/>
      <c r="ULW355" s="35"/>
      <c r="ULX355" s="35"/>
      <c r="ULY355" s="35"/>
      <c r="ULZ355" s="35"/>
      <c r="UMA355" s="35"/>
      <c r="UMB355" s="35"/>
      <c r="UMC355" s="35"/>
      <c r="UMD355" s="35"/>
      <c r="UME355" s="35"/>
      <c r="UMF355" s="35"/>
      <c r="UMG355" s="35"/>
      <c r="UMH355" s="35"/>
      <c r="UMI355" s="35"/>
      <c r="UMJ355" s="35"/>
      <c r="UMK355" s="35"/>
      <c r="UML355" s="35"/>
      <c r="UMM355" s="35"/>
      <c r="UMN355" s="35"/>
      <c r="UMO355" s="35"/>
      <c r="UMP355" s="35"/>
      <c r="UMQ355" s="35"/>
      <c r="UMR355" s="35"/>
      <c r="UMS355" s="35"/>
      <c r="UMT355" s="35"/>
      <c r="UMU355" s="35"/>
      <c r="UMV355" s="35"/>
      <c r="UMW355" s="35"/>
      <c r="UMX355" s="35"/>
      <c r="UMY355" s="35"/>
      <c r="UMZ355" s="35"/>
      <c r="UNA355" s="35"/>
      <c r="UNB355" s="35"/>
      <c r="UNC355" s="35"/>
      <c r="UND355" s="35"/>
      <c r="UNE355" s="35"/>
      <c r="UNF355" s="35"/>
      <c r="UNG355" s="35"/>
      <c r="UNH355" s="35"/>
      <c r="UNI355" s="35"/>
      <c r="UNJ355" s="35"/>
      <c r="UNK355" s="35"/>
      <c r="UNL355" s="35"/>
      <c r="UNM355" s="35"/>
      <c r="UNN355" s="35"/>
      <c r="UNO355" s="35"/>
      <c r="UNP355" s="35"/>
      <c r="UNQ355" s="35"/>
      <c r="UNR355" s="35"/>
      <c r="UNS355" s="35"/>
      <c r="UNT355" s="35"/>
      <c r="UNU355" s="35"/>
      <c r="UNV355" s="35"/>
      <c r="UNW355" s="35"/>
      <c r="UNX355" s="35"/>
      <c r="UNY355" s="35"/>
      <c r="UNZ355" s="35"/>
      <c r="UOA355" s="35"/>
      <c r="UOB355" s="35"/>
      <c r="UOC355" s="35"/>
      <c r="UOD355" s="35"/>
      <c r="UOE355" s="35"/>
      <c r="UOF355" s="35"/>
      <c r="UOG355" s="35"/>
      <c r="UOH355" s="35"/>
      <c r="UOI355" s="35"/>
      <c r="UOJ355" s="35"/>
      <c r="UOK355" s="35"/>
      <c r="UOL355" s="35"/>
      <c r="UOM355" s="35"/>
      <c r="UON355" s="35"/>
      <c r="UOO355" s="35"/>
      <c r="UOP355" s="35"/>
      <c r="UOQ355" s="35"/>
      <c r="UOR355" s="35"/>
      <c r="UOS355" s="35"/>
      <c r="UOT355" s="35"/>
      <c r="UOU355" s="35"/>
      <c r="UOV355" s="35"/>
      <c r="UOW355" s="35"/>
      <c r="UOX355" s="35"/>
      <c r="UOY355" s="35"/>
      <c r="UOZ355" s="35"/>
      <c r="UPA355" s="35"/>
      <c r="UPB355" s="35"/>
      <c r="UPC355" s="35"/>
      <c r="UPD355" s="35"/>
      <c r="UPE355" s="35"/>
      <c r="UPF355" s="35"/>
      <c r="UPG355" s="35"/>
      <c r="UPH355" s="35"/>
      <c r="UPI355" s="35"/>
      <c r="UPJ355" s="35"/>
      <c r="UPK355" s="35"/>
      <c r="UPL355" s="35"/>
      <c r="UPM355" s="35"/>
      <c r="UPN355" s="35"/>
      <c r="UPO355" s="35"/>
      <c r="UPP355" s="35"/>
      <c r="UPQ355" s="35"/>
      <c r="UPR355" s="35"/>
      <c r="UPS355" s="35"/>
      <c r="UPT355" s="35"/>
      <c r="UPU355" s="35"/>
      <c r="UPV355" s="35"/>
      <c r="UPW355" s="35"/>
      <c r="UPX355" s="35"/>
      <c r="UPY355" s="35"/>
      <c r="UPZ355" s="35"/>
      <c r="UQA355" s="35"/>
      <c r="UQB355" s="35"/>
      <c r="UQC355" s="35"/>
      <c r="UQD355" s="35"/>
      <c r="UQE355" s="35"/>
      <c r="UQF355" s="35"/>
      <c r="UQG355" s="35"/>
      <c r="UQH355" s="35"/>
      <c r="UQI355" s="35"/>
      <c r="UQJ355" s="35"/>
      <c r="UQK355" s="35"/>
      <c r="UQL355" s="35"/>
      <c r="UQM355" s="35"/>
      <c r="UQN355" s="35"/>
      <c r="UQO355" s="35"/>
      <c r="UQP355" s="35"/>
      <c r="UQQ355" s="35"/>
      <c r="UQR355" s="35"/>
      <c r="UQS355" s="35"/>
      <c r="UQT355" s="35"/>
      <c r="UQU355" s="35"/>
      <c r="UQV355" s="35"/>
      <c r="UQW355" s="35"/>
      <c r="UQX355" s="35"/>
      <c r="UQY355" s="35"/>
      <c r="UQZ355" s="35"/>
      <c r="URA355" s="35"/>
      <c r="URB355" s="35"/>
      <c r="URC355" s="35"/>
      <c r="URD355" s="35"/>
      <c r="URE355" s="35"/>
      <c r="URF355" s="35"/>
      <c r="URG355" s="35"/>
      <c r="URH355" s="35"/>
      <c r="URI355" s="35"/>
      <c r="URJ355" s="35"/>
      <c r="URK355" s="35"/>
      <c r="URL355" s="35"/>
      <c r="URM355" s="35"/>
      <c r="URN355" s="35"/>
      <c r="URO355" s="35"/>
      <c r="URP355" s="35"/>
      <c r="URQ355" s="35"/>
      <c r="URR355" s="35"/>
      <c r="URS355" s="35"/>
      <c r="URT355" s="35"/>
      <c r="URU355" s="35"/>
      <c r="URV355" s="35"/>
      <c r="URW355" s="35"/>
      <c r="URX355" s="35"/>
      <c r="URY355" s="35"/>
      <c r="URZ355" s="35"/>
      <c r="USA355" s="35"/>
      <c r="USB355" s="35"/>
      <c r="USC355" s="35"/>
      <c r="USD355" s="35"/>
      <c r="USE355" s="35"/>
      <c r="USF355" s="35"/>
      <c r="USG355" s="35"/>
      <c r="USH355" s="35"/>
      <c r="USI355" s="35"/>
      <c r="USJ355" s="35"/>
      <c r="USK355" s="35"/>
      <c r="USL355" s="35"/>
      <c r="USM355" s="35"/>
      <c r="USN355" s="35"/>
      <c r="USO355" s="35"/>
      <c r="USP355" s="35"/>
      <c r="USQ355" s="35"/>
      <c r="USR355" s="35"/>
      <c r="USS355" s="35"/>
      <c r="UST355" s="35"/>
      <c r="USU355" s="35"/>
      <c r="USV355" s="35"/>
      <c r="USW355" s="35"/>
      <c r="USX355" s="35"/>
      <c r="USY355" s="35"/>
      <c r="USZ355" s="35"/>
      <c r="UTA355" s="35"/>
      <c r="UTB355" s="35"/>
      <c r="UTC355" s="35"/>
      <c r="UTD355" s="35"/>
      <c r="UTE355" s="35"/>
      <c r="UTF355" s="35"/>
      <c r="UTG355" s="35"/>
      <c r="UTH355" s="35"/>
      <c r="UTI355" s="35"/>
      <c r="UTJ355" s="35"/>
      <c r="UTK355" s="35"/>
      <c r="UTL355" s="35"/>
      <c r="UTM355" s="35"/>
      <c r="UTN355" s="35"/>
      <c r="UTO355" s="35"/>
      <c r="UTP355" s="35"/>
      <c r="UTQ355" s="35"/>
      <c r="UTR355" s="35"/>
      <c r="UTS355" s="35"/>
      <c r="UTT355" s="35"/>
      <c r="UTU355" s="35"/>
      <c r="UTV355" s="35"/>
      <c r="UTW355" s="35"/>
      <c r="UTX355" s="35"/>
      <c r="UTY355" s="35"/>
      <c r="UTZ355" s="35"/>
      <c r="UUA355" s="35"/>
      <c r="UUB355" s="35"/>
      <c r="UUC355" s="35"/>
      <c r="UUD355" s="35"/>
      <c r="UUE355" s="35"/>
      <c r="UUF355" s="35"/>
      <c r="UUG355" s="35"/>
      <c r="UUH355" s="35"/>
      <c r="UUI355" s="35"/>
      <c r="UUJ355" s="35"/>
      <c r="UUK355" s="35"/>
      <c r="UUL355" s="35"/>
      <c r="UUM355" s="35"/>
      <c r="UUN355" s="35"/>
      <c r="UUO355" s="35"/>
      <c r="UUP355" s="35"/>
      <c r="UUQ355" s="35"/>
      <c r="UUR355" s="35"/>
      <c r="UUS355" s="35"/>
      <c r="UUT355" s="35"/>
      <c r="UUU355" s="35"/>
      <c r="UUV355" s="35"/>
      <c r="UUW355" s="35"/>
      <c r="UUX355" s="35"/>
      <c r="UUY355" s="35"/>
      <c r="UUZ355" s="35"/>
      <c r="UVA355" s="35"/>
      <c r="UVB355" s="35"/>
      <c r="UVC355" s="35"/>
      <c r="UVD355" s="35"/>
      <c r="UVE355" s="35"/>
      <c r="UVF355" s="35"/>
      <c r="UVG355" s="35"/>
      <c r="UVH355" s="35"/>
      <c r="UVI355" s="35"/>
      <c r="UVJ355" s="35"/>
      <c r="UVK355" s="35"/>
      <c r="UVL355" s="35"/>
      <c r="UVM355" s="35"/>
      <c r="UVN355" s="35"/>
      <c r="UVO355" s="35"/>
      <c r="UVP355" s="35"/>
      <c r="UVQ355" s="35"/>
      <c r="UVR355" s="35"/>
      <c r="UVS355" s="35"/>
      <c r="UVT355" s="35"/>
      <c r="UVU355" s="35"/>
      <c r="UVV355" s="35"/>
      <c r="UVW355" s="35"/>
      <c r="UVX355" s="35"/>
      <c r="UVY355" s="35"/>
      <c r="UVZ355" s="35"/>
      <c r="UWA355" s="35"/>
      <c r="UWB355" s="35"/>
      <c r="UWC355" s="35"/>
      <c r="UWD355" s="35"/>
      <c r="UWE355" s="35"/>
      <c r="UWF355" s="35"/>
      <c r="UWG355" s="35"/>
      <c r="UWH355" s="35"/>
      <c r="UWI355" s="35"/>
      <c r="UWJ355" s="35"/>
      <c r="UWK355" s="35"/>
      <c r="UWL355" s="35"/>
      <c r="UWM355" s="35"/>
      <c r="UWN355" s="35"/>
      <c r="UWO355" s="35"/>
      <c r="UWP355" s="35"/>
      <c r="UWQ355" s="35"/>
      <c r="UWR355" s="35"/>
      <c r="UWS355" s="35"/>
      <c r="UWT355" s="35"/>
      <c r="UWU355" s="35"/>
      <c r="UWV355" s="35"/>
      <c r="UWW355" s="35"/>
      <c r="UWX355" s="35"/>
      <c r="UWY355" s="35"/>
      <c r="UWZ355" s="35"/>
      <c r="UXA355" s="35"/>
      <c r="UXB355" s="35"/>
      <c r="UXC355" s="35"/>
      <c r="UXD355" s="35"/>
      <c r="UXE355" s="35"/>
      <c r="UXF355" s="35"/>
      <c r="UXG355" s="35"/>
      <c r="UXH355" s="35"/>
      <c r="UXI355" s="35"/>
      <c r="UXJ355" s="35"/>
      <c r="UXK355" s="35"/>
      <c r="UXL355" s="35"/>
      <c r="UXM355" s="35"/>
      <c r="UXN355" s="35"/>
      <c r="UXO355" s="35"/>
      <c r="UXP355" s="35"/>
      <c r="UXQ355" s="35"/>
      <c r="UXR355" s="35"/>
      <c r="UXS355" s="35"/>
      <c r="UXT355" s="35"/>
      <c r="UXU355" s="35"/>
      <c r="UXV355" s="35"/>
      <c r="UXW355" s="35"/>
      <c r="UXX355" s="35"/>
      <c r="UXY355" s="35"/>
      <c r="UXZ355" s="35"/>
      <c r="UYA355" s="35"/>
      <c r="UYB355" s="35"/>
      <c r="UYC355" s="35"/>
      <c r="UYD355" s="35"/>
      <c r="UYE355" s="35"/>
      <c r="UYF355" s="35"/>
      <c r="UYG355" s="35"/>
      <c r="UYH355" s="35"/>
      <c r="UYI355" s="35"/>
      <c r="UYJ355" s="35"/>
      <c r="UYK355" s="35"/>
      <c r="UYL355" s="35"/>
      <c r="UYM355" s="35"/>
      <c r="UYN355" s="35"/>
      <c r="UYO355" s="35"/>
      <c r="UYP355" s="35"/>
      <c r="UYQ355" s="35"/>
      <c r="UYR355" s="35"/>
      <c r="UYS355" s="35"/>
      <c r="UYT355" s="35"/>
      <c r="UYU355" s="35"/>
      <c r="UYV355" s="35"/>
      <c r="UYW355" s="35"/>
      <c r="UYX355" s="35"/>
      <c r="UYY355" s="35"/>
      <c r="UYZ355" s="35"/>
      <c r="UZA355" s="35"/>
      <c r="UZB355" s="35"/>
      <c r="UZC355" s="35"/>
      <c r="UZD355" s="35"/>
      <c r="UZE355" s="35"/>
      <c r="UZF355" s="35"/>
      <c r="UZG355" s="35"/>
      <c r="UZH355" s="35"/>
      <c r="UZI355" s="35"/>
      <c r="UZJ355" s="35"/>
      <c r="UZK355" s="35"/>
      <c r="UZL355" s="35"/>
      <c r="UZM355" s="35"/>
      <c r="UZN355" s="35"/>
      <c r="UZO355" s="35"/>
      <c r="UZP355" s="35"/>
      <c r="UZQ355" s="35"/>
      <c r="UZR355" s="35"/>
      <c r="UZS355" s="35"/>
      <c r="UZT355" s="35"/>
      <c r="UZU355" s="35"/>
      <c r="UZV355" s="35"/>
      <c r="UZW355" s="35"/>
      <c r="UZX355" s="35"/>
      <c r="UZY355" s="35"/>
      <c r="UZZ355" s="35"/>
      <c r="VAA355" s="35"/>
      <c r="VAB355" s="35"/>
      <c r="VAC355" s="35"/>
      <c r="VAD355" s="35"/>
      <c r="VAE355" s="35"/>
      <c r="VAF355" s="35"/>
      <c r="VAG355" s="35"/>
      <c r="VAH355" s="35"/>
      <c r="VAI355" s="35"/>
      <c r="VAJ355" s="35"/>
      <c r="VAK355" s="35"/>
      <c r="VAL355" s="35"/>
      <c r="VAM355" s="35"/>
      <c r="VAN355" s="35"/>
      <c r="VAO355" s="35"/>
      <c r="VAP355" s="35"/>
      <c r="VAQ355" s="35"/>
      <c r="VAR355" s="35"/>
      <c r="VAS355" s="35"/>
      <c r="VAT355" s="35"/>
      <c r="VAU355" s="35"/>
      <c r="VAV355" s="35"/>
      <c r="VAW355" s="35"/>
      <c r="VAX355" s="35"/>
      <c r="VAY355" s="35"/>
      <c r="VAZ355" s="35"/>
      <c r="VBA355" s="35"/>
      <c r="VBB355" s="35"/>
      <c r="VBC355" s="35"/>
      <c r="VBD355" s="35"/>
      <c r="VBE355" s="35"/>
      <c r="VBF355" s="35"/>
      <c r="VBG355" s="35"/>
      <c r="VBH355" s="35"/>
      <c r="VBI355" s="35"/>
      <c r="VBJ355" s="35"/>
      <c r="VBK355" s="35"/>
      <c r="VBL355" s="35"/>
      <c r="VBM355" s="35"/>
      <c r="VBN355" s="35"/>
      <c r="VBO355" s="35"/>
      <c r="VBP355" s="35"/>
      <c r="VBQ355" s="35"/>
      <c r="VBR355" s="35"/>
      <c r="VBS355" s="35"/>
      <c r="VBT355" s="35"/>
      <c r="VBU355" s="35"/>
      <c r="VBV355" s="35"/>
      <c r="VBW355" s="35"/>
      <c r="VBX355" s="35"/>
      <c r="VBY355" s="35"/>
      <c r="VBZ355" s="35"/>
      <c r="VCA355" s="35"/>
      <c r="VCB355" s="35"/>
      <c r="VCC355" s="35"/>
      <c r="VCD355" s="35"/>
      <c r="VCE355" s="35"/>
      <c r="VCF355" s="35"/>
      <c r="VCG355" s="35"/>
      <c r="VCH355" s="35"/>
      <c r="VCI355" s="35"/>
      <c r="VCJ355" s="35"/>
      <c r="VCK355" s="35"/>
      <c r="VCL355" s="35"/>
      <c r="VCM355" s="35"/>
      <c r="VCN355" s="35"/>
      <c r="VCO355" s="35"/>
      <c r="VCP355" s="35"/>
      <c r="VCQ355" s="35"/>
      <c r="VCR355" s="35"/>
      <c r="VCS355" s="35"/>
      <c r="VCT355" s="35"/>
      <c r="VCU355" s="35"/>
      <c r="VCV355" s="35"/>
      <c r="VCW355" s="35"/>
      <c r="VCX355" s="35"/>
      <c r="VCY355" s="35"/>
      <c r="VCZ355" s="35"/>
      <c r="VDA355" s="35"/>
      <c r="VDB355" s="35"/>
      <c r="VDC355" s="35"/>
      <c r="VDD355" s="35"/>
      <c r="VDE355" s="35"/>
      <c r="VDF355" s="35"/>
      <c r="VDG355" s="35"/>
      <c r="VDH355" s="35"/>
      <c r="VDI355" s="35"/>
      <c r="VDJ355" s="35"/>
      <c r="VDK355" s="35"/>
      <c r="VDL355" s="35"/>
      <c r="VDM355" s="35"/>
      <c r="VDN355" s="35"/>
      <c r="VDO355" s="35"/>
      <c r="VDP355" s="35"/>
      <c r="VDQ355" s="35"/>
      <c r="VDR355" s="35"/>
      <c r="VDS355" s="35"/>
      <c r="VDT355" s="35"/>
      <c r="VDU355" s="35"/>
      <c r="VDV355" s="35"/>
      <c r="VDW355" s="35"/>
      <c r="VDX355" s="35"/>
      <c r="VDY355" s="35"/>
      <c r="VDZ355" s="35"/>
      <c r="VEA355" s="35"/>
      <c r="VEB355" s="35"/>
      <c r="VEC355" s="35"/>
      <c r="VED355" s="35"/>
      <c r="VEE355" s="35"/>
      <c r="VEF355" s="35"/>
      <c r="VEG355" s="35"/>
      <c r="VEH355" s="35"/>
      <c r="VEI355" s="35"/>
      <c r="VEJ355" s="35"/>
      <c r="VEK355" s="35"/>
      <c r="VEL355" s="35"/>
      <c r="VEM355" s="35"/>
      <c r="VEN355" s="35"/>
      <c r="VEO355" s="35"/>
      <c r="VEP355" s="35"/>
      <c r="VEQ355" s="35"/>
      <c r="VER355" s="35"/>
      <c r="VES355" s="35"/>
      <c r="VET355" s="35"/>
      <c r="VEU355" s="35"/>
      <c r="VEV355" s="35"/>
      <c r="VEW355" s="35"/>
      <c r="VEX355" s="35"/>
      <c r="VEY355" s="35"/>
      <c r="VEZ355" s="35"/>
      <c r="VFA355" s="35"/>
      <c r="VFB355" s="35"/>
      <c r="VFC355" s="35"/>
      <c r="VFD355" s="35"/>
      <c r="VFE355" s="35"/>
      <c r="VFF355" s="35"/>
      <c r="VFG355" s="35"/>
      <c r="VFH355" s="35"/>
      <c r="VFI355" s="35"/>
      <c r="VFJ355" s="35"/>
      <c r="VFK355" s="35"/>
      <c r="VFL355" s="35"/>
      <c r="VFM355" s="35"/>
      <c r="VFN355" s="35"/>
      <c r="VFO355" s="35"/>
      <c r="VFP355" s="35"/>
      <c r="VFQ355" s="35"/>
      <c r="VFR355" s="35"/>
      <c r="VFS355" s="35"/>
      <c r="VFT355" s="35"/>
      <c r="VFU355" s="35"/>
      <c r="VFV355" s="35"/>
      <c r="VFW355" s="35"/>
      <c r="VFX355" s="35"/>
      <c r="VFY355" s="35"/>
      <c r="VFZ355" s="35"/>
      <c r="VGA355" s="35"/>
      <c r="VGB355" s="35"/>
      <c r="VGC355" s="35"/>
      <c r="VGD355" s="35"/>
      <c r="VGE355" s="35"/>
      <c r="VGF355" s="35"/>
      <c r="VGG355" s="35"/>
      <c r="VGH355" s="35"/>
      <c r="VGI355" s="35"/>
      <c r="VGJ355" s="35"/>
      <c r="VGK355" s="35"/>
      <c r="VGL355" s="35"/>
      <c r="VGM355" s="35"/>
      <c r="VGN355" s="35"/>
      <c r="VGO355" s="35"/>
      <c r="VGP355" s="35"/>
      <c r="VGQ355" s="35"/>
      <c r="VGR355" s="35"/>
      <c r="VGS355" s="35"/>
      <c r="VGT355" s="35"/>
      <c r="VGU355" s="35"/>
      <c r="VGV355" s="35"/>
      <c r="VGW355" s="35"/>
      <c r="VGX355" s="35"/>
      <c r="VGY355" s="35"/>
      <c r="VGZ355" s="35"/>
      <c r="VHA355" s="35"/>
      <c r="VHB355" s="35"/>
      <c r="VHC355" s="35"/>
      <c r="VHD355" s="35"/>
      <c r="VHE355" s="35"/>
      <c r="VHF355" s="35"/>
      <c r="VHG355" s="35"/>
      <c r="VHH355" s="35"/>
      <c r="VHI355" s="35"/>
      <c r="VHJ355" s="35"/>
      <c r="VHK355" s="35"/>
      <c r="VHL355" s="35"/>
      <c r="VHM355" s="35"/>
      <c r="VHN355" s="35"/>
      <c r="VHO355" s="35"/>
      <c r="VHP355" s="35"/>
      <c r="VHQ355" s="35"/>
      <c r="VHR355" s="35"/>
      <c r="VHS355" s="35"/>
      <c r="VHT355" s="35"/>
      <c r="VHU355" s="35"/>
      <c r="VHV355" s="35"/>
      <c r="VHW355" s="35"/>
      <c r="VHX355" s="35"/>
      <c r="VHY355" s="35"/>
      <c r="VHZ355" s="35"/>
      <c r="VIA355" s="35"/>
      <c r="VIB355" s="35"/>
      <c r="VIC355" s="35"/>
      <c r="VID355" s="35"/>
      <c r="VIE355" s="35"/>
      <c r="VIF355" s="35"/>
      <c r="VIG355" s="35"/>
      <c r="VIH355" s="35"/>
      <c r="VII355" s="35"/>
      <c r="VIJ355" s="35"/>
      <c r="VIK355" s="35"/>
      <c r="VIL355" s="35"/>
      <c r="VIM355" s="35"/>
      <c r="VIN355" s="35"/>
      <c r="VIO355" s="35"/>
      <c r="VIP355" s="35"/>
      <c r="VIQ355" s="35"/>
      <c r="VIR355" s="35"/>
      <c r="VIS355" s="35"/>
      <c r="VIT355" s="35"/>
      <c r="VIU355" s="35"/>
      <c r="VIV355" s="35"/>
      <c r="VIW355" s="35"/>
      <c r="VIX355" s="35"/>
      <c r="VIY355" s="35"/>
      <c r="VIZ355" s="35"/>
      <c r="VJA355" s="35"/>
      <c r="VJB355" s="35"/>
      <c r="VJC355" s="35"/>
      <c r="VJD355" s="35"/>
      <c r="VJE355" s="35"/>
      <c r="VJF355" s="35"/>
      <c r="VJG355" s="35"/>
      <c r="VJH355" s="35"/>
      <c r="VJI355" s="35"/>
      <c r="VJJ355" s="35"/>
      <c r="VJK355" s="35"/>
      <c r="VJL355" s="35"/>
      <c r="VJM355" s="35"/>
      <c r="VJN355" s="35"/>
      <c r="VJO355" s="35"/>
      <c r="VJP355" s="35"/>
      <c r="VJQ355" s="35"/>
      <c r="VJR355" s="35"/>
      <c r="VJS355" s="35"/>
      <c r="VJT355" s="35"/>
      <c r="VJU355" s="35"/>
      <c r="VJV355" s="35"/>
      <c r="VJW355" s="35"/>
      <c r="VJX355" s="35"/>
      <c r="VJY355" s="35"/>
      <c r="VJZ355" s="35"/>
      <c r="VKA355" s="35"/>
      <c r="VKB355" s="35"/>
      <c r="VKC355" s="35"/>
      <c r="VKD355" s="35"/>
      <c r="VKE355" s="35"/>
      <c r="VKF355" s="35"/>
      <c r="VKG355" s="35"/>
      <c r="VKH355" s="35"/>
      <c r="VKI355" s="35"/>
      <c r="VKJ355" s="35"/>
      <c r="VKK355" s="35"/>
      <c r="VKL355" s="35"/>
      <c r="VKM355" s="35"/>
      <c r="VKN355" s="35"/>
      <c r="VKO355" s="35"/>
      <c r="VKP355" s="35"/>
      <c r="VKQ355" s="35"/>
      <c r="VKR355" s="35"/>
      <c r="VKS355" s="35"/>
      <c r="VKT355" s="35"/>
      <c r="VKU355" s="35"/>
      <c r="VKV355" s="35"/>
      <c r="VKW355" s="35"/>
      <c r="VKX355" s="35"/>
      <c r="VKY355" s="35"/>
      <c r="VKZ355" s="35"/>
      <c r="VLA355" s="35"/>
      <c r="VLB355" s="35"/>
      <c r="VLC355" s="35"/>
      <c r="VLD355" s="35"/>
      <c r="VLE355" s="35"/>
      <c r="VLF355" s="35"/>
      <c r="VLG355" s="35"/>
      <c r="VLH355" s="35"/>
      <c r="VLI355" s="35"/>
      <c r="VLJ355" s="35"/>
      <c r="VLK355" s="35"/>
      <c r="VLL355" s="35"/>
      <c r="VLM355" s="35"/>
      <c r="VLN355" s="35"/>
      <c r="VLO355" s="35"/>
      <c r="VLP355" s="35"/>
      <c r="VLQ355" s="35"/>
      <c r="VLR355" s="35"/>
      <c r="VLS355" s="35"/>
      <c r="VLT355" s="35"/>
      <c r="VLU355" s="35"/>
      <c r="VLV355" s="35"/>
      <c r="VLW355" s="35"/>
      <c r="VLX355" s="35"/>
      <c r="VLY355" s="35"/>
      <c r="VLZ355" s="35"/>
      <c r="VMA355" s="35"/>
      <c r="VMB355" s="35"/>
      <c r="VMC355" s="35"/>
      <c r="VMD355" s="35"/>
      <c r="VME355" s="35"/>
      <c r="VMF355" s="35"/>
      <c r="VMG355" s="35"/>
      <c r="VMH355" s="35"/>
      <c r="VMI355" s="35"/>
      <c r="VMJ355" s="35"/>
      <c r="VMK355" s="35"/>
      <c r="VML355" s="35"/>
      <c r="VMM355" s="35"/>
      <c r="VMN355" s="35"/>
      <c r="VMO355" s="35"/>
      <c r="VMP355" s="35"/>
      <c r="VMQ355" s="35"/>
      <c r="VMR355" s="35"/>
      <c r="VMS355" s="35"/>
      <c r="VMT355" s="35"/>
      <c r="VMU355" s="35"/>
      <c r="VMV355" s="35"/>
      <c r="VMW355" s="35"/>
      <c r="VMX355" s="35"/>
      <c r="VMY355" s="35"/>
      <c r="VMZ355" s="35"/>
      <c r="VNA355" s="35"/>
      <c r="VNB355" s="35"/>
      <c r="VNC355" s="35"/>
      <c r="VND355" s="35"/>
      <c r="VNE355" s="35"/>
      <c r="VNF355" s="35"/>
      <c r="VNG355" s="35"/>
      <c r="VNH355" s="35"/>
      <c r="VNI355" s="35"/>
      <c r="VNJ355" s="35"/>
      <c r="VNK355" s="35"/>
      <c r="VNL355" s="35"/>
      <c r="VNM355" s="35"/>
      <c r="VNN355" s="35"/>
      <c r="VNO355" s="35"/>
      <c r="VNP355" s="35"/>
      <c r="VNQ355" s="35"/>
      <c r="VNR355" s="35"/>
      <c r="VNS355" s="35"/>
      <c r="VNT355" s="35"/>
      <c r="VNU355" s="35"/>
      <c r="VNV355" s="35"/>
      <c r="VNW355" s="35"/>
      <c r="VNX355" s="35"/>
      <c r="VNY355" s="35"/>
      <c r="VNZ355" s="35"/>
      <c r="VOA355" s="35"/>
      <c r="VOB355" s="35"/>
      <c r="VOC355" s="35"/>
      <c r="VOD355" s="35"/>
      <c r="VOE355" s="35"/>
      <c r="VOF355" s="35"/>
      <c r="VOG355" s="35"/>
      <c r="VOH355" s="35"/>
      <c r="VOI355" s="35"/>
      <c r="VOJ355" s="35"/>
      <c r="VOK355" s="35"/>
      <c r="VOL355" s="35"/>
      <c r="VOM355" s="35"/>
      <c r="VON355" s="35"/>
      <c r="VOO355" s="35"/>
      <c r="VOP355" s="35"/>
      <c r="VOQ355" s="35"/>
      <c r="VOR355" s="35"/>
      <c r="VOS355" s="35"/>
      <c r="VOT355" s="35"/>
      <c r="VOU355" s="35"/>
      <c r="VOV355" s="35"/>
      <c r="VOW355" s="35"/>
      <c r="VOX355" s="35"/>
      <c r="VOY355" s="35"/>
      <c r="VOZ355" s="35"/>
      <c r="VPA355" s="35"/>
      <c r="VPB355" s="35"/>
      <c r="VPC355" s="35"/>
      <c r="VPD355" s="35"/>
      <c r="VPE355" s="35"/>
      <c r="VPF355" s="35"/>
      <c r="VPG355" s="35"/>
      <c r="VPH355" s="35"/>
      <c r="VPI355" s="35"/>
      <c r="VPJ355" s="35"/>
      <c r="VPK355" s="35"/>
      <c r="VPL355" s="35"/>
      <c r="VPM355" s="35"/>
      <c r="VPN355" s="35"/>
      <c r="VPO355" s="35"/>
      <c r="VPP355" s="35"/>
      <c r="VPQ355" s="35"/>
      <c r="VPR355" s="35"/>
      <c r="VPS355" s="35"/>
      <c r="VPT355" s="35"/>
      <c r="VPU355" s="35"/>
      <c r="VPV355" s="35"/>
      <c r="VPW355" s="35"/>
      <c r="VPX355" s="35"/>
      <c r="VPY355" s="35"/>
      <c r="VPZ355" s="35"/>
      <c r="VQA355" s="35"/>
      <c r="VQB355" s="35"/>
      <c r="VQC355" s="35"/>
      <c r="VQD355" s="35"/>
      <c r="VQE355" s="35"/>
      <c r="VQF355" s="35"/>
      <c r="VQG355" s="35"/>
      <c r="VQH355" s="35"/>
      <c r="VQI355" s="35"/>
      <c r="VQJ355" s="35"/>
      <c r="VQK355" s="35"/>
      <c r="VQL355" s="35"/>
      <c r="VQM355" s="35"/>
      <c r="VQN355" s="35"/>
      <c r="VQO355" s="35"/>
      <c r="VQP355" s="35"/>
      <c r="VQQ355" s="35"/>
      <c r="VQR355" s="35"/>
      <c r="VQS355" s="35"/>
      <c r="VQT355" s="35"/>
      <c r="VQU355" s="35"/>
      <c r="VQV355" s="35"/>
      <c r="VQW355" s="35"/>
      <c r="VQX355" s="35"/>
      <c r="VQY355" s="35"/>
      <c r="VQZ355" s="35"/>
      <c r="VRA355" s="35"/>
      <c r="VRB355" s="35"/>
      <c r="VRC355" s="35"/>
      <c r="VRD355" s="35"/>
      <c r="VRE355" s="35"/>
      <c r="VRF355" s="35"/>
      <c r="VRG355" s="35"/>
      <c r="VRH355" s="35"/>
      <c r="VRI355" s="35"/>
      <c r="VRJ355" s="35"/>
      <c r="VRK355" s="35"/>
      <c r="VRL355" s="35"/>
      <c r="VRM355" s="35"/>
      <c r="VRN355" s="35"/>
      <c r="VRO355" s="35"/>
      <c r="VRP355" s="35"/>
      <c r="VRQ355" s="35"/>
      <c r="VRR355" s="35"/>
      <c r="VRS355" s="35"/>
      <c r="VRT355" s="35"/>
      <c r="VRU355" s="35"/>
      <c r="VRV355" s="35"/>
      <c r="VRW355" s="35"/>
      <c r="VRX355" s="35"/>
      <c r="VRY355" s="35"/>
      <c r="VRZ355" s="35"/>
      <c r="VSA355" s="35"/>
      <c r="VSB355" s="35"/>
      <c r="VSC355" s="35"/>
      <c r="VSD355" s="35"/>
      <c r="VSE355" s="35"/>
      <c r="VSF355" s="35"/>
      <c r="VSG355" s="35"/>
      <c r="VSH355" s="35"/>
      <c r="VSI355" s="35"/>
      <c r="VSJ355" s="35"/>
      <c r="VSK355" s="35"/>
      <c r="VSL355" s="35"/>
      <c r="VSM355" s="35"/>
      <c r="VSN355" s="35"/>
      <c r="VSO355" s="35"/>
      <c r="VSP355" s="35"/>
      <c r="VSQ355" s="35"/>
      <c r="VSR355" s="35"/>
      <c r="VSS355" s="35"/>
      <c r="VST355" s="35"/>
      <c r="VSU355" s="35"/>
      <c r="VSV355" s="35"/>
      <c r="VSW355" s="35"/>
      <c r="VSX355" s="35"/>
      <c r="VSY355" s="35"/>
      <c r="VSZ355" s="35"/>
      <c r="VTA355" s="35"/>
      <c r="VTB355" s="35"/>
      <c r="VTC355" s="35"/>
      <c r="VTD355" s="35"/>
      <c r="VTE355" s="35"/>
      <c r="VTF355" s="35"/>
      <c r="VTG355" s="35"/>
      <c r="VTH355" s="35"/>
      <c r="VTI355" s="35"/>
      <c r="VTJ355" s="35"/>
      <c r="VTK355" s="35"/>
      <c r="VTL355" s="35"/>
      <c r="VTM355" s="35"/>
      <c r="VTN355" s="35"/>
      <c r="VTO355" s="35"/>
      <c r="VTP355" s="35"/>
      <c r="VTQ355" s="35"/>
      <c r="VTR355" s="35"/>
      <c r="VTS355" s="35"/>
      <c r="VTT355" s="35"/>
      <c r="VTU355" s="35"/>
      <c r="VTV355" s="35"/>
      <c r="VTW355" s="35"/>
      <c r="VTX355" s="35"/>
      <c r="VTY355" s="35"/>
      <c r="VTZ355" s="35"/>
      <c r="VUA355" s="35"/>
      <c r="VUB355" s="35"/>
      <c r="VUC355" s="35"/>
      <c r="VUD355" s="35"/>
      <c r="VUE355" s="35"/>
      <c r="VUF355" s="35"/>
      <c r="VUG355" s="35"/>
      <c r="VUH355" s="35"/>
      <c r="VUI355" s="35"/>
      <c r="VUJ355" s="35"/>
      <c r="VUK355" s="35"/>
      <c r="VUL355" s="35"/>
      <c r="VUM355" s="35"/>
      <c r="VUN355" s="35"/>
      <c r="VUO355" s="35"/>
      <c r="VUP355" s="35"/>
      <c r="VUQ355" s="35"/>
      <c r="VUR355" s="35"/>
      <c r="VUS355" s="35"/>
      <c r="VUT355" s="35"/>
      <c r="VUU355" s="35"/>
      <c r="VUV355" s="35"/>
      <c r="VUW355" s="35"/>
      <c r="VUX355" s="35"/>
      <c r="VUY355" s="35"/>
      <c r="VUZ355" s="35"/>
      <c r="VVA355" s="35"/>
      <c r="VVB355" s="35"/>
      <c r="VVC355" s="35"/>
      <c r="VVD355" s="35"/>
      <c r="VVE355" s="35"/>
      <c r="VVF355" s="35"/>
      <c r="VVG355" s="35"/>
      <c r="VVH355" s="35"/>
      <c r="VVI355" s="35"/>
      <c r="VVJ355" s="35"/>
      <c r="VVK355" s="35"/>
      <c r="VVL355" s="35"/>
      <c r="VVM355" s="35"/>
      <c r="VVN355" s="35"/>
      <c r="VVO355" s="35"/>
      <c r="VVP355" s="35"/>
      <c r="VVQ355" s="35"/>
      <c r="VVR355" s="35"/>
      <c r="VVS355" s="35"/>
      <c r="VVT355" s="35"/>
      <c r="VVU355" s="35"/>
      <c r="VVV355" s="35"/>
      <c r="VVW355" s="35"/>
      <c r="VVX355" s="35"/>
      <c r="VVY355" s="35"/>
      <c r="VVZ355" s="35"/>
      <c r="VWA355" s="35"/>
      <c r="VWB355" s="35"/>
      <c r="VWC355" s="35"/>
      <c r="VWD355" s="35"/>
      <c r="VWE355" s="35"/>
      <c r="VWF355" s="35"/>
      <c r="VWG355" s="35"/>
      <c r="VWH355" s="35"/>
      <c r="VWI355" s="35"/>
      <c r="VWJ355" s="35"/>
      <c r="VWK355" s="35"/>
      <c r="VWL355" s="35"/>
      <c r="VWM355" s="35"/>
      <c r="VWN355" s="35"/>
      <c r="VWO355" s="35"/>
      <c r="VWP355" s="35"/>
      <c r="VWQ355" s="35"/>
      <c r="VWR355" s="35"/>
      <c r="VWS355" s="35"/>
      <c r="VWT355" s="35"/>
      <c r="VWU355" s="35"/>
      <c r="VWV355" s="35"/>
      <c r="VWW355" s="35"/>
      <c r="VWX355" s="35"/>
      <c r="VWY355" s="35"/>
      <c r="VWZ355" s="35"/>
      <c r="VXA355" s="35"/>
      <c r="VXB355" s="35"/>
      <c r="VXC355" s="35"/>
      <c r="VXD355" s="35"/>
      <c r="VXE355" s="35"/>
      <c r="VXF355" s="35"/>
      <c r="VXG355" s="35"/>
      <c r="VXH355" s="35"/>
      <c r="VXI355" s="35"/>
      <c r="VXJ355" s="35"/>
      <c r="VXK355" s="35"/>
      <c r="VXL355" s="35"/>
      <c r="VXM355" s="35"/>
      <c r="VXN355" s="35"/>
      <c r="VXO355" s="35"/>
      <c r="VXP355" s="35"/>
      <c r="VXQ355" s="35"/>
      <c r="VXR355" s="35"/>
      <c r="VXS355" s="35"/>
      <c r="VXT355" s="35"/>
      <c r="VXU355" s="35"/>
      <c r="VXV355" s="35"/>
      <c r="VXW355" s="35"/>
      <c r="VXX355" s="35"/>
      <c r="VXY355" s="35"/>
      <c r="VXZ355" s="35"/>
      <c r="VYA355" s="35"/>
      <c r="VYB355" s="35"/>
      <c r="VYC355" s="35"/>
      <c r="VYD355" s="35"/>
      <c r="VYE355" s="35"/>
      <c r="VYF355" s="35"/>
      <c r="VYG355" s="35"/>
      <c r="VYH355" s="35"/>
      <c r="VYI355" s="35"/>
      <c r="VYJ355" s="35"/>
      <c r="VYK355" s="35"/>
      <c r="VYL355" s="35"/>
      <c r="VYM355" s="35"/>
      <c r="VYN355" s="35"/>
      <c r="VYO355" s="35"/>
      <c r="VYP355" s="35"/>
      <c r="VYQ355" s="35"/>
      <c r="VYR355" s="35"/>
      <c r="VYS355" s="35"/>
      <c r="VYT355" s="35"/>
      <c r="VYU355" s="35"/>
      <c r="VYV355" s="35"/>
      <c r="VYW355" s="35"/>
      <c r="VYX355" s="35"/>
      <c r="VYY355" s="35"/>
      <c r="VYZ355" s="35"/>
      <c r="VZA355" s="35"/>
      <c r="VZB355" s="35"/>
      <c r="VZC355" s="35"/>
      <c r="VZD355" s="35"/>
      <c r="VZE355" s="35"/>
      <c r="VZF355" s="35"/>
      <c r="VZG355" s="35"/>
      <c r="VZH355" s="35"/>
      <c r="VZI355" s="35"/>
      <c r="VZJ355" s="35"/>
      <c r="VZK355" s="35"/>
      <c r="VZL355" s="35"/>
      <c r="VZM355" s="35"/>
      <c r="VZN355" s="35"/>
      <c r="VZO355" s="35"/>
      <c r="VZP355" s="35"/>
      <c r="VZQ355" s="35"/>
      <c r="VZR355" s="35"/>
      <c r="VZS355" s="35"/>
      <c r="VZT355" s="35"/>
      <c r="VZU355" s="35"/>
      <c r="VZV355" s="35"/>
      <c r="VZW355" s="35"/>
      <c r="VZX355" s="35"/>
      <c r="VZY355" s="35"/>
      <c r="VZZ355" s="35"/>
      <c r="WAA355" s="35"/>
      <c r="WAB355" s="35"/>
      <c r="WAC355" s="35"/>
      <c r="WAD355" s="35"/>
      <c r="WAE355" s="35"/>
      <c r="WAF355" s="35"/>
      <c r="WAG355" s="35"/>
      <c r="WAH355" s="35"/>
      <c r="WAI355" s="35"/>
      <c r="WAJ355" s="35"/>
      <c r="WAK355" s="35"/>
      <c r="WAL355" s="35"/>
      <c r="WAM355" s="35"/>
      <c r="WAN355" s="35"/>
      <c r="WAO355" s="35"/>
      <c r="WAP355" s="35"/>
      <c r="WAQ355" s="35"/>
      <c r="WAR355" s="35"/>
      <c r="WAS355" s="35"/>
      <c r="WAT355" s="35"/>
      <c r="WAU355" s="35"/>
      <c r="WAV355" s="35"/>
      <c r="WAW355" s="35"/>
      <c r="WAX355" s="35"/>
      <c r="WAY355" s="35"/>
      <c r="WAZ355" s="35"/>
      <c r="WBA355" s="35"/>
      <c r="WBB355" s="35"/>
      <c r="WBC355" s="35"/>
      <c r="WBD355" s="35"/>
      <c r="WBE355" s="35"/>
      <c r="WBF355" s="35"/>
      <c r="WBG355" s="35"/>
      <c r="WBH355" s="35"/>
      <c r="WBI355" s="35"/>
      <c r="WBJ355" s="35"/>
      <c r="WBK355" s="35"/>
      <c r="WBL355" s="35"/>
      <c r="WBM355" s="35"/>
      <c r="WBN355" s="35"/>
      <c r="WBO355" s="35"/>
      <c r="WBP355" s="35"/>
      <c r="WBQ355" s="35"/>
      <c r="WBR355" s="35"/>
      <c r="WBS355" s="35"/>
      <c r="WBT355" s="35"/>
      <c r="WBU355" s="35"/>
      <c r="WBV355" s="35"/>
      <c r="WBW355" s="35"/>
      <c r="WBX355" s="35"/>
      <c r="WBY355" s="35"/>
      <c r="WBZ355" s="35"/>
      <c r="WCA355" s="35"/>
      <c r="WCB355" s="35"/>
      <c r="WCC355" s="35"/>
      <c r="WCD355" s="35"/>
      <c r="WCE355" s="35"/>
      <c r="WCF355" s="35"/>
      <c r="WCG355" s="35"/>
      <c r="WCH355" s="35"/>
      <c r="WCI355" s="35"/>
      <c r="WCJ355" s="35"/>
      <c r="WCK355" s="35"/>
      <c r="WCL355" s="35"/>
      <c r="WCM355" s="35"/>
      <c r="WCN355" s="35"/>
      <c r="WCO355" s="35"/>
      <c r="WCP355" s="35"/>
      <c r="WCQ355" s="35"/>
      <c r="WCR355" s="35"/>
      <c r="WCS355" s="35"/>
      <c r="WCT355" s="35"/>
      <c r="WCU355" s="35"/>
      <c r="WCV355" s="35"/>
      <c r="WCW355" s="35"/>
      <c r="WCX355" s="35"/>
      <c r="WCY355" s="35"/>
      <c r="WCZ355" s="35"/>
      <c r="WDA355" s="35"/>
      <c r="WDB355" s="35"/>
      <c r="WDC355" s="35"/>
      <c r="WDD355" s="35"/>
      <c r="WDE355" s="35"/>
      <c r="WDF355" s="35"/>
      <c r="WDG355" s="35"/>
      <c r="WDH355" s="35"/>
      <c r="WDI355" s="35"/>
      <c r="WDJ355" s="35"/>
      <c r="WDK355" s="35"/>
      <c r="WDL355" s="35"/>
      <c r="WDM355" s="35"/>
      <c r="WDN355" s="35"/>
      <c r="WDO355" s="35"/>
      <c r="WDP355" s="35"/>
      <c r="WDQ355" s="35"/>
      <c r="WDR355" s="35"/>
      <c r="WDS355" s="35"/>
      <c r="WDT355" s="35"/>
      <c r="WDU355" s="35"/>
      <c r="WDV355" s="35"/>
      <c r="WDW355" s="35"/>
      <c r="WDX355" s="35"/>
      <c r="WDY355" s="35"/>
      <c r="WDZ355" s="35"/>
      <c r="WEA355" s="35"/>
      <c r="WEB355" s="35"/>
      <c r="WEC355" s="35"/>
      <c r="WED355" s="35"/>
      <c r="WEE355" s="35"/>
      <c r="WEF355" s="35"/>
      <c r="WEG355" s="35"/>
      <c r="WEH355" s="35"/>
      <c r="WEI355" s="35"/>
      <c r="WEJ355" s="35"/>
      <c r="WEK355" s="35"/>
      <c r="WEL355" s="35"/>
      <c r="WEM355" s="35"/>
      <c r="WEN355" s="35"/>
      <c r="WEO355" s="35"/>
      <c r="WEP355" s="35"/>
      <c r="WEQ355" s="35"/>
      <c r="WER355" s="35"/>
      <c r="WES355" s="35"/>
      <c r="WET355" s="35"/>
      <c r="WEU355" s="35"/>
      <c r="WEV355" s="35"/>
      <c r="WEW355" s="35"/>
      <c r="WEX355" s="35"/>
      <c r="WEY355" s="35"/>
      <c r="WEZ355" s="35"/>
      <c r="WFA355" s="35"/>
      <c r="WFB355" s="35"/>
      <c r="WFC355" s="35"/>
      <c r="WFD355" s="35"/>
      <c r="WFE355" s="35"/>
      <c r="WFF355" s="35"/>
      <c r="WFG355" s="35"/>
      <c r="WFH355" s="35"/>
      <c r="WFI355" s="35"/>
      <c r="WFJ355" s="35"/>
      <c r="WFK355" s="35"/>
      <c r="WFL355" s="35"/>
      <c r="WFM355" s="35"/>
      <c r="WFN355" s="35"/>
      <c r="WFO355" s="35"/>
      <c r="WFP355" s="35"/>
      <c r="WFQ355" s="35"/>
      <c r="WFR355" s="35"/>
      <c r="WFS355" s="35"/>
      <c r="WFT355" s="35"/>
      <c r="WFU355" s="35"/>
      <c r="WFV355" s="35"/>
      <c r="WFW355" s="35"/>
      <c r="WFX355" s="35"/>
      <c r="WFY355" s="35"/>
      <c r="WFZ355" s="35"/>
      <c r="WGA355" s="35"/>
      <c r="WGB355" s="35"/>
      <c r="WGC355" s="35"/>
      <c r="WGD355" s="35"/>
      <c r="WGE355" s="35"/>
      <c r="WGF355" s="35"/>
      <c r="WGG355" s="35"/>
      <c r="WGH355" s="35"/>
      <c r="WGI355" s="35"/>
      <c r="WGJ355" s="35"/>
      <c r="WGK355" s="35"/>
      <c r="WGL355" s="35"/>
      <c r="WGM355" s="35"/>
      <c r="WGN355" s="35"/>
      <c r="WGO355" s="35"/>
      <c r="WGP355" s="35"/>
      <c r="WGQ355" s="35"/>
      <c r="WGR355" s="35"/>
      <c r="WGS355" s="35"/>
      <c r="WGT355" s="35"/>
      <c r="WGU355" s="35"/>
      <c r="WGV355" s="35"/>
      <c r="WGW355" s="35"/>
      <c r="WGX355" s="35"/>
      <c r="WGY355" s="35"/>
      <c r="WGZ355" s="35"/>
      <c r="WHA355" s="35"/>
      <c r="WHB355" s="35"/>
      <c r="WHC355" s="35"/>
      <c r="WHD355" s="35"/>
      <c r="WHE355" s="35"/>
      <c r="WHF355" s="35"/>
      <c r="WHG355" s="35"/>
      <c r="WHH355" s="35"/>
      <c r="WHI355" s="35"/>
      <c r="WHJ355" s="35"/>
      <c r="WHK355" s="35"/>
      <c r="WHL355" s="35"/>
      <c r="WHM355" s="35"/>
      <c r="WHN355" s="35"/>
      <c r="WHO355" s="35"/>
      <c r="WHP355" s="35"/>
      <c r="WHQ355" s="35"/>
      <c r="WHR355" s="35"/>
      <c r="WHS355" s="35"/>
      <c r="WHT355" s="35"/>
      <c r="WHU355" s="35"/>
      <c r="WHV355" s="35"/>
      <c r="WHW355" s="35"/>
      <c r="WHX355" s="35"/>
      <c r="WHY355" s="35"/>
      <c r="WHZ355" s="35"/>
      <c r="WIA355" s="35"/>
      <c r="WIB355" s="35"/>
      <c r="WIC355" s="35"/>
      <c r="WID355" s="35"/>
      <c r="WIE355" s="35"/>
      <c r="WIF355" s="35"/>
      <c r="WIG355" s="35"/>
      <c r="WIH355" s="35"/>
      <c r="WII355" s="35"/>
      <c r="WIJ355" s="35"/>
      <c r="WIK355" s="35"/>
      <c r="WIL355" s="35"/>
      <c r="WIM355" s="35"/>
      <c r="WIN355" s="35"/>
      <c r="WIO355" s="35"/>
      <c r="WIP355" s="35"/>
      <c r="WIQ355" s="35"/>
      <c r="WIR355" s="35"/>
      <c r="WIS355" s="35"/>
      <c r="WIT355" s="35"/>
      <c r="WIU355" s="35"/>
      <c r="WIV355" s="35"/>
      <c r="WIW355" s="35"/>
      <c r="WIX355" s="35"/>
      <c r="WIY355" s="35"/>
      <c r="WIZ355" s="35"/>
      <c r="WJA355" s="35"/>
      <c r="WJB355" s="35"/>
      <c r="WJC355" s="35"/>
      <c r="WJD355" s="35"/>
      <c r="WJE355" s="35"/>
      <c r="WJF355" s="35"/>
      <c r="WJG355" s="35"/>
      <c r="WJH355" s="35"/>
      <c r="WJI355" s="35"/>
      <c r="WJJ355" s="35"/>
      <c r="WJK355" s="35"/>
      <c r="WJL355" s="35"/>
      <c r="WJM355" s="35"/>
      <c r="WJN355" s="35"/>
      <c r="WJO355" s="35"/>
      <c r="WJP355" s="35"/>
      <c r="WJQ355" s="35"/>
      <c r="WJR355" s="35"/>
      <c r="WJS355" s="35"/>
      <c r="WJT355" s="35"/>
      <c r="WJU355" s="35"/>
      <c r="WJV355" s="35"/>
      <c r="WJW355" s="35"/>
      <c r="WJX355" s="35"/>
      <c r="WJY355" s="35"/>
      <c r="WJZ355" s="35"/>
      <c r="WKA355" s="35"/>
      <c r="WKB355" s="35"/>
      <c r="WKC355" s="35"/>
      <c r="WKD355" s="35"/>
      <c r="WKE355" s="35"/>
      <c r="WKF355" s="35"/>
      <c r="WKG355" s="35"/>
      <c r="WKH355" s="35"/>
      <c r="WKI355" s="35"/>
      <c r="WKJ355" s="35"/>
      <c r="WKK355" s="35"/>
      <c r="WKL355" s="35"/>
      <c r="WKM355" s="35"/>
      <c r="WKN355" s="35"/>
      <c r="WKO355" s="35"/>
      <c r="WKP355" s="35"/>
      <c r="WKQ355" s="35"/>
      <c r="WKR355" s="35"/>
      <c r="WKS355" s="35"/>
      <c r="WKT355" s="35"/>
      <c r="WKU355" s="35"/>
      <c r="WKV355" s="35"/>
      <c r="WKW355" s="35"/>
      <c r="WKX355" s="35"/>
      <c r="WKY355" s="35"/>
      <c r="WKZ355" s="35"/>
      <c r="WLA355" s="35"/>
      <c r="WLB355" s="35"/>
      <c r="WLC355" s="35"/>
      <c r="WLD355" s="35"/>
      <c r="WLE355" s="35"/>
      <c r="WLF355" s="35"/>
      <c r="WLG355" s="35"/>
      <c r="WLH355" s="35"/>
      <c r="WLI355" s="35"/>
      <c r="WLJ355" s="35"/>
      <c r="WLK355" s="35"/>
      <c r="WLL355" s="35"/>
      <c r="WLM355" s="35"/>
      <c r="WLN355" s="35"/>
      <c r="WLO355" s="35"/>
      <c r="WLP355" s="35"/>
      <c r="WLQ355" s="35"/>
      <c r="WLR355" s="35"/>
      <c r="WLS355" s="35"/>
      <c r="WLT355" s="35"/>
      <c r="WLU355" s="35"/>
      <c r="WLV355" s="35"/>
      <c r="WLW355" s="35"/>
      <c r="WLX355" s="35"/>
      <c r="WLY355" s="35"/>
      <c r="WLZ355" s="35"/>
      <c r="WMA355" s="35"/>
      <c r="WMB355" s="35"/>
      <c r="WMC355" s="35"/>
      <c r="WMD355" s="35"/>
      <c r="WME355" s="35"/>
      <c r="WMF355" s="35"/>
      <c r="WMG355" s="35"/>
      <c r="WMH355" s="35"/>
      <c r="WMI355" s="35"/>
      <c r="WMJ355" s="35"/>
      <c r="WMK355" s="35"/>
      <c r="WML355" s="35"/>
      <c r="WMM355" s="35"/>
      <c r="WMN355" s="35"/>
      <c r="WMO355" s="35"/>
      <c r="WMP355" s="35"/>
      <c r="WMQ355" s="35"/>
      <c r="WMR355" s="35"/>
      <c r="WMS355" s="35"/>
      <c r="WMT355" s="35"/>
      <c r="WMU355" s="35"/>
      <c r="WMV355" s="35"/>
      <c r="WMW355" s="35"/>
      <c r="WMX355" s="35"/>
      <c r="WMY355" s="35"/>
      <c r="WMZ355" s="35"/>
      <c r="WNA355" s="35"/>
      <c r="WNB355" s="35"/>
      <c r="WNC355" s="35"/>
      <c r="WND355" s="35"/>
      <c r="WNE355" s="35"/>
      <c r="WNF355" s="35"/>
      <c r="WNG355" s="35"/>
      <c r="WNH355" s="35"/>
      <c r="WNI355" s="35"/>
      <c r="WNJ355" s="35"/>
      <c r="WNK355" s="35"/>
      <c r="WNL355" s="35"/>
      <c r="WNM355" s="35"/>
      <c r="WNN355" s="35"/>
      <c r="WNO355" s="35"/>
      <c r="WNP355" s="35"/>
      <c r="WNQ355" s="35"/>
      <c r="WNR355" s="35"/>
      <c r="WNS355" s="35"/>
      <c r="WNT355" s="35"/>
      <c r="WNU355" s="35"/>
      <c r="WNV355" s="35"/>
      <c r="WNW355" s="35"/>
      <c r="WNX355" s="35"/>
      <c r="WNY355" s="35"/>
      <c r="WNZ355" s="35"/>
      <c r="WOA355" s="35"/>
      <c r="WOB355" s="35"/>
      <c r="WOC355" s="35"/>
      <c r="WOD355" s="35"/>
      <c r="WOE355" s="35"/>
      <c r="WOF355" s="35"/>
      <c r="WOG355" s="35"/>
      <c r="WOH355" s="35"/>
      <c r="WOI355" s="35"/>
      <c r="WOJ355" s="35"/>
      <c r="WOK355" s="35"/>
      <c r="WOL355" s="35"/>
      <c r="WOM355" s="35"/>
      <c r="WON355" s="35"/>
      <c r="WOO355" s="35"/>
      <c r="WOP355" s="35"/>
      <c r="WOQ355" s="35"/>
      <c r="WOR355" s="35"/>
      <c r="WOS355" s="35"/>
      <c r="WOT355" s="35"/>
      <c r="WOU355" s="35"/>
      <c r="WOV355" s="35"/>
      <c r="WOW355" s="35"/>
      <c r="WOX355" s="35"/>
      <c r="WOY355" s="35"/>
      <c r="WOZ355" s="35"/>
      <c r="WPA355" s="35"/>
      <c r="WPB355" s="35"/>
      <c r="WPC355" s="35"/>
      <c r="WPD355" s="35"/>
      <c r="WPE355" s="35"/>
      <c r="WPF355" s="35"/>
      <c r="WPG355" s="35"/>
      <c r="WPH355" s="35"/>
      <c r="WPI355" s="35"/>
      <c r="WPJ355" s="35"/>
      <c r="WPK355" s="35"/>
      <c r="WPL355" s="35"/>
      <c r="WPM355" s="35"/>
      <c r="WPN355" s="35"/>
      <c r="WPO355" s="35"/>
      <c r="WPP355" s="35"/>
      <c r="WPQ355" s="35"/>
      <c r="WPR355" s="35"/>
      <c r="WPS355" s="35"/>
      <c r="WPT355" s="35"/>
      <c r="WPU355" s="35"/>
      <c r="WPV355" s="35"/>
      <c r="WPW355" s="35"/>
      <c r="WPX355" s="35"/>
      <c r="WPY355" s="35"/>
      <c r="WPZ355" s="35"/>
      <c r="WQA355" s="35"/>
      <c r="WQB355" s="35"/>
      <c r="WQC355" s="35"/>
      <c r="WQD355" s="35"/>
      <c r="WQE355" s="35"/>
      <c r="WQF355" s="35"/>
      <c r="WQG355" s="35"/>
      <c r="WQH355" s="35"/>
      <c r="WQI355" s="35"/>
      <c r="WQJ355" s="35"/>
      <c r="WQK355" s="35"/>
      <c r="WQL355" s="35"/>
      <c r="WQM355" s="35"/>
      <c r="WQN355" s="35"/>
      <c r="WQO355" s="35"/>
      <c r="WQP355" s="35"/>
      <c r="WQQ355" s="35"/>
      <c r="WQR355" s="35"/>
      <c r="WQS355" s="35"/>
      <c r="WQT355" s="35"/>
      <c r="WQU355" s="35"/>
      <c r="WQV355" s="35"/>
      <c r="WQW355" s="35"/>
      <c r="WQX355" s="35"/>
      <c r="WQY355" s="35"/>
      <c r="WQZ355" s="35"/>
      <c r="WRA355" s="35"/>
      <c r="WRB355" s="35"/>
      <c r="WRC355" s="35"/>
      <c r="WRD355" s="35"/>
      <c r="WRE355" s="35"/>
      <c r="WRF355" s="35"/>
      <c r="WRG355" s="35"/>
      <c r="WRH355" s="35"/>
      <c r="WRI355" s="35"/>
      <c r="WRJ355" s="35"/>
      <c r="WRK355" s="35"/>
      <c r="WRL355" s="35"/>
      <c r="WRM355" s="35"/>
      <c r="WRN355" s="35"/>
      <c r="WRO355" s="35"/>
      <c r="WRP355" s="35"/>
      <c r="WRQ355" s="35"/>
      <c r="WRR355" s="35"/>
      <c r="WRS355" s="35"/>
      <c r="WRT355" s="35"/>
      <c r="WRU355" s="35"/>
      <c r="WRV355" s="35"/>
      <c r="WRW355" s="35"/>
      <c r="WRX355" s="35"/>
      <c r="WRY355" s="35"/>
      <c r="WRZ355" s="35"/>
      <c r="WSA355" s="35"/>
      <c r="WSB355" s="35"/>
      <c r="WSC355" s="35"/>
      <c r="WSD355" s="35"/>
      <c r="WSE355" s="35"/>
      <c r="WSF355" s="35"/>
      <c r="WSG355" s="35"/>
      <c r="WSH355" s="35"/>
      <c r="WSI355" s="35"/>
      <c r="WSJ355" s="35"/>
      <c r="WSK355" s="35"/>
      <c r="WSL355" s="35"/>
      <c r="WSM355" s="35"/>
      <c r="WSN355" s="35"/>
      <c r="WSO355" s="35"/>
      <c r="WSP355" s="35"/>
      <c r="WSQ355" s="35"/>
      <c r="WSR355" s="35"/>
      <c r="WSS355" s="35"/>
      <c r="WST355" s="35"/>
      <c r="WSU355" s="35"/>
      <c r="WSV355" s="35"/>
      <c r="WSW355" s="35"/>
      <c r="WSX355" s="35"/>
      <c r="WSY355" s="35"/>
      <c r="WSZ355" s="35"/>
      <c r="WTA355" s="35"/>
      <c r="WTB355" s="35"/>
      <c r="WTC355" s="35"/>
      <c r="WTD355" s="35"/>
      <c r="WTE355" s="35"/>
      <c r="WTF355" s="35"/>
      <c r="WTG355" s="35"/>
      <c r="WTH355" s="35"/>
      <c r="WTI355" s="35"/>
      <c r="WTJ355" s="35"/>
      <c r="WTK355" s="35"/>
      <c r="WTL355" s="35"/>
      <c r="WTM355" s="35"/>
      <c r="WTN355" s="35"/>
      <c r="WTO355" s="35"/>
      <c r="WTP355" s="35"/>
      <c r="WTQ355" s="35"/>
      <c r="WTR355" s="35"/>
      <c r="WTS355" s="35"/>
      <c r="WTT355" s="35"/>
      <c r="WTU355" s="35"/>
      <c r="WTV355" s="35"/>
      <c r="WTW355" s="35"/>
      <c r="WTX355" s="35"/>
      <c r="WTY355" s="35"/>
      <c r="WTZ355" s="35"/>
      <c r="WUA355" s="35"/>
      <c r="WUB355" s="35"/>
      <c r="WUC355" s="35"/>
      <c r="WUD355" s="35"/>
      <c r="WUE355" s="35"/>
      <c r="WUF355" s="35"/>
      <c r="WUG355" s="35"/>
      <c r="WUH355" s="35"/>
      <c r="WUI355" s="35"/>
      <c r="WUJ355" s="35"/>
      <c r="WUK355" s="35"/>
      <c r="WUL355" s="35"/>
      <c r="WUM355" s="35"/>
      <c r="WUN355" s="35"/>
      <c r="WUO355" s="35"/>
      <c r="WUP355" s="35"/>
      <c r="WUQ355" s="35"/>
      <c r="WUR355" s="35"/>
      <c r="WUS355" s="35"/>
      <c r="WUT355" s="35"/>
      <c r="WUU355" s="35"/>
      <c r="WUV355" s="35"/>
      <c r="WUW355" s="35"/>
      <c r="WUX355" s="35"/>
      <c r="WUY355" s="35"/>
      <c r="WUZ355" s="35"/>
      <c r="WVA355" s="35"/>
      <c r="WVB355" s="35"/>
      <c r="WVC355" s="35"/>
      <c r="WVD355" s="35"/>
      <c r="WVE355" s="35"/>
      <c r="WVF355" s="35"/>
      <c r="WVG355" s="35"/>
      <c r="WVH355" s="35"/>
      <c r="WVI355" s="35"/>
      <c r="WVJ355" s="35"/>
      <c r="WVK355" s="35"/>
      <c r="WVL355" s="35"/>
      <c r="WVM355" s="35"/>
      <c r="WVN355" s="35"/>
      <c r="WVO355" s="35"/>
      <c r="WVP355" s="35"/>
      <c r="WVQ355" s="35"/>
      <c r="WVR355" s="35"/>
      <c r="WVS355" s="35"/>
      <c r="WVT355" s="35"/>
      <c r="WVU355" s="35"/>
      <c r="WVV355" s="35"/>
      <c r="WVW355" s="35"/>
      <c r="WVX355" s="35"/>
      <c r="WVY355" s="35"/>
      <c r="WVZ355" s="35"/>
      <c r="WWA355" s="35"/>
      <c r="WWB355" s="35"/>
      <c r="WWC355" s="35"/>
      <c r="WWD355" s="35"/>
      <c r="WWE355" s="35"/>
      <c r="WWF355" s="35"/>
      <c r="WWG355" s="35"/>
      <c r="WWH355" s="35"/>
      <c r="WWI355" s="35"/>
      <c r="WWJ355" s="35"/>
      <c r="WWK355" s="35"/>
      <c r="WWL355" s="35"/>
      <c r="WWM355" s="35"/>
      <c r="WWN355" s="35"/>
      <c r="WWO355" s="35"/>
      <c r="WWP355" s="35"/>
      <c r="WWQ355" s="35"/>
      <c r="WWR355" s="35"/>
      <c r="WWS355" s="35"/>
      <c r="WWT355" s="35"/>
      <c r="WWU355" s="35"/>
      <c r="WWV355" s="35"/>
      <c r="WWW355" s="35"/>
      <c r="WWX355" s="35"/>
      <c r="WWY355" s="35"/>
      <c r="WWZ355" s="35"/>
      <c r="WXA355" s="35"/>
      <c r="WXB355" s="35"/>
      <c r="WXC355" s="35"/>
      <c r="WXD355" s="35"/>
      <c r="WXE355" s="35"/>
      <c r="WXF355" s="35"/>
      <c r="WXG355" s="35"/>
      <c r="WXH355" s="35"/>
      <c r="WXI355" s="35"/>
      <c r="WXJ355" s="35"/>
      <c r="WXK355" s="35"/>
      <c r="WXL355" s="35"/>
      <c r="WXM355" s="35"/>
      <c r="WXN355" s="35"/>
      <c r="WXO355" s="35"/>
      <c r="WXP355" s="35"/>
      <c r="WXQ355" s="35"/>
      <c r="WXR355" s="35"/>
      <c r="WXS355" s="35"/>
      <c r="WXT355" s="35"/>
      <c r="WXU355" s="35"/>
      <c r="WXV355" s="35"/>
      <c r="WXW355" s="35"/>
      <c r="WXX355" s="35"/>
      <c r="WXY355" s="35"/>
      <c r="WXZ355" s="35"/>
      <c r="WYA355" s="35"/>
      <c r="WYB355" s="35"/>
      <c r="WYC355" s="35"/>
      <c r="WYD355" s="35"/>
      <c r="WYE355" s="35"/>
      <c r="WYF355" s="35"/>
      <c r="WYG355" s="35"/>
      <c r="WYH355" s="35"/>
      <c r="WYI355" s="35"/>
      <c r="WYJ355" s="35"/>
      <c r="WYK355" s="35"/>
      <c r="WYL355" s="35"/>
      <c r="WYM355" s="35"/>
      <c r="WYN355" s="35"/>
      <c r="WYO355" s="35"/>
      <c r="WYP355" s="35"/>
      <c r="WYQ355" s="35"/>
      <c r="WYR355" s="35"/>
      <c r="WYS355" s="35"/>
      <c r="WYT355" s="35"/>
      <c r="WYU355" s="35"/>
      <c r="WYV355" s="35"/>
      <c r="WYW355" s="35"/>
      <c r="WYX355" s="35"/>
      <c r="WYY355" s="35"/>
      <c r="WYZ355" s="35"/>
      <c r="WZA355" s="35"/>
      <c r="WZB355" s="35"/>
      <c r="WZC355" s="35"/>
      <c r="WZD355" s="35"/>
      <c r="WZE355" s="35"/>
      <c r="WZF355" s="35"/>
      <c r="WZG355" s="35"/>
      <c r="WZH355" s="35"/>
      <c r="WZI355" s="35"/>
      <c r="WZJ355" s="35"/>
      <c r="WZK355" s="35"/>
      <c r="WZL355" s="35"/>
      <c r="WZM355" s="35"/>
      <c r="WZN355" s="35"/>
      <c r="WZO355" s="35"/>
      <c r="WZP355" s="35"/>
      <c r="WZQ355" s="35"/>
      <c r="WZR355" s="35"/>
      <c r="WZS355" s="35"/>
      <c r="WZT355" s="35"/>
      <c r="WZU355" s="35"/>
      <c r="WZV355" s="35"/>
      <c r="WZW355" s="35"/>
      <c r="WZX355" s="35"/>
      <c r="WZY355" s="35"/>
      <c r="WZZ355" s="35"/>
      <c r="XAA355" s="35"/>
      <c r="XAB355" s="35"/>
      <c r="XAC355" s="35"/>
      <c r="XAD355" s="35"/>
      <c r="XAE355" s="35"/>
      <c r="XAF355" s="35"/>
      <c r="XAG355" s="35"/>
      <c r="XAH355" s="35"/>
      <c r="XAI355" s="35"/>
      <c r="XAJ355" s="35"/>
      <c r="XAK355" s="35"/>
      <c r="XAL355" s="35"/>
      <c r="XAM355" s="35"/>
      <c r="XAN355" s="35"/>
      <c r="XAO355" s="35"/>
      <c r="XAP355" s="35"/>
      <c r="XAQ355" s="35"/>
      <c r="XAR355" s="35"/>
      <c r="XAS355" s="35"/>
      <c r="XAT355" s="35"/>
      <c r="XAU355" s="35"/>
      <c r="XAV355" s="35"/>
      <c r="XAW355" s="35"/>
      <c r="XAX355" s="35"/>
      <c r="XAY355" s="35"/>
      <c r="XAZ355" s="35"/>
      <c r="XBA355" s="35"/>
      <c r="XBB355" s="35"/>
      <c r="XBC355" s="35"/>
      <c r="XBD355" s="35"/>
      <c r="XBE355" s="35"/>
      <c r="XBF355" s="35"/>
      <c r="XBG355" s="35"/>
      <c r="XBH355" s="35"/>
      <c r="XBI355" s="35"/>
      <c r="XBJ355" s="35"/>
      <c r="XBK355" s="35"/>
      <c r="XBL355" s="35"/>
      <c r="XBM355" s="35"/>
      <c r="XBN355" s="35"/>
      <c r="XBO355" s="35"/>
      <c r="XBP355" s="35"/>
      <c r="XBQ355" s="35"/>
      <c r="XBR355" s="35"/>
      <c r="XBS355" s="35"/>
      <c r="XBT355" s="35"/>
      <c r="XBU355" s="35"/>
      <c r="XBV355" s="35"/>
      <c r="XBW355" s="35"/>
      <c r="XBX355" s="35"/>
      <c r="XBY355" s="35"/>
      <c r="XBZ355" s="35"/>
      <c r="XCA355" s="35"/>
      <c r="XCB355" s="35"/>
      <c r="XCC355" s="35"/>
      <c r="XCD355" s="35"/>
      <c r="XCE355" s="35"/>
      <c r="XCF355" s="35"/>
      <c r="XCG355" s="35"/>
      <c r="XCH355" s="35"/>
      <c r="XCI355" s="35"/>
      <c r="XCJ355" s="35"/>
      <c r="XCK355" s="35"/>
      <c r="XCL355" s="35"/>
      <c r="XCM355" s="35"/>
      <c r="XCN355" s="35"/>
      <c r="XCO355" s="35"/>
      <c r="XCP355" s="35"/>
      <c r="XCQ355" s="35"/>
      <c r="XCR355" s="35"/>
      <c r="XCS355" s="35"/>
      <c r="XCT355" s="35"/>
      <c r="XCU355" s="35"/>
      <c r="XCV355" s="35"/>
      <c r="XCW355" s="35"/>
      <c r="XCX355" s="35"/>
      <c r="XCY355" s="35"/>
      <c r="XCZ355" s="35"/>
      <c r="XDA355" s="35"/>
      <c r="XDB355" s="35"/>
      <c r="XDC355" s="35"/>
      <c r="XDD355" s="35"/>
      <c r="XDE355" s="35"/>
      <c r="XDF355" s="35"/>
      <c r="XDG355" s="35"/>
      <c r="XDH355" s="35"/>
      <c r="XDI355" s="35"/>
      <c r="XDJ355" s="35"/>
      <c r="XDK355" s="35"/>
      <c r="XDL355" s="35"/>
      <c r="XDM355" s="35"/>
      <c r="XDN355" s="35"/>
      <c r="XDO355" s="35"/>
      <c r="XDP355" s="35"/>
      <c r="XDQ355" s="35"/>
      <c r="XDR355" s="35"/>
      <c r="XDS355" s="35"/>
      <c r="XDT355" s="35"/>
      <c r="XDU355" s="35"/>
      <c r="XDV355" s="35"/>
      <c r="XDW355" s="35"/>
      <c r="XDX355" s="35"/>
      <c r="XDY355" s="35"/>
      <c r="XDZ355" s="35"/>
      <c r="XEA355" s="35"/>
      <c r="XEB355" s="35"/>
      <c r="XEC355" s="35"/>
      <c r="XED355" s="35"/>
      <c r="XEE355" s="35"/>
      <c r="XEF355" s="35"/>
      <c r="XEG355" s="35"/>
      <c r="XEH355" s="35"/>
      <c r="XEI355" s="35"/>
      <c r="XEJ355" s="35"/>
      <c r="XEK355" s="35"/>
      <c r="XEL355" s="35"/>
      <c r="XEM355" s="35"/>
      <c r="XEN355" s="35"/>
      <c r="XEO355" s="35"/>
      <c r="XEP355" s="35"/>
      <c r="XEQ355" s="35"/>
      <c r="XER355" s="35"/>
      <c r="XES355" s="35"/>
      <c r="XET355" s="35"/>
      <c r="XEU355" s="35"/>
      <c r="XEV355" s="35"/>
      <c r="XEW355" s="35"/>
      <c r="XEX355" s="35"/>
      <c r="XEY355" s="35"/>
      <c r="XEZ355" s="35"/>
      <c r="XFA355" s="35"/>
    </row>
    <row r="356" spans="1:16381" ht="46.5" customHeight="1">
      <c r="A356" s="53"/>
      <c r="B356" s="28" t="s">
        <v>3</v>
      </c>
      <c r="C356" s="136" t="s">
        <v>142</v>
      </c>
      <c r="D356" s="136" t="s">
        <v>72</v>
      </c>
      <c r="E356" s="136" t="s">
        <v>4</v>
      </c>
      <c r="F356" s="136" t="s">
        <v>6</v>
      </c>
      <c r="G356" s="136" t="s">
        <v>872</v>
      </c>
      <c r="H356" s="47">
        <f>80050000-38000000</f>
        <v>42050000</v>
      </c>
      <c r="I356" s="136" t="s">
        <v>429</v>
      </c>
      <c r="J356" s="29" t="s">
        <v>76</v>
      </c>
      <c r="K356" s="71" t="s">
        <v>173</v>
      </c>
      <c r="L356" s="137">
        <v>78111800</v>
      </c>
      <c r="M356" s="136" t="str">
        <f t="shared" si="35"/>
        <v>Amparar el pago de los gastos de transporte terrestre requeridos para las salidas académicas de la Universidad Pedagógica Nacional programadas durante el periodo del 15 al 24 de abril del 2026 con el fin de garantizar el adecuado desarrollo de las actividades misionales y el desplazamiento seguro, oportuno y eficiente de la comunidad universitaria.</v>
      </c>
      <c r="N356" s="31">
        <v>1</v>
      </c>
      <c r="O356" s="31">
        <v>1</v>
      </c>
      <c r="P356" s="73">
        <v>1</v>
      </c>
      <c r="Q356" s="74" t="s">
        <v>79</v>
      </c>
      <c r="R356" s="74" t="s">
        <v>80</v>
      </c>
      <c r="S356" s="81" t="s">
        <v>5</v>
      </c>
      <c r="T356" s="140">
        <f t="shared" si="36"/>
        <v>42050000</v>
      </c>
      <c r="U356" s="140">
        <f t="shared" si="37"/>
        <v>42050000</v>
      </c>
      <c r="V356" s="31" t="s">
        <v>76</v>
      </c>
      <c r="W356" s="31" t="s">
        <v>81</v>
      </c>
      <c r="X356" s="77" t="s">
        <v>82</v>
      </c>
      <c r="Y356" s="32" t="s">
        <v>83</v>
      </c>
      <c r="Z356" s="33" t="s">
        <v>3</v>
      </c>
      <c r="AA356" s="30" t="s">
        <v>84</v>
      </c>
      <c r="AB356" s="78" t="s">
        <v>85</v>
      </c>
      <c r="AC356" s="31" t="s">
        <v>76</v>
      </c>
      <c r="AD356" s="31" t="s">
        <v>86</v>
      </c>
      <c r="AE356" s="79" t="s">
        <v>87</v>
      </c>
      <c r="AF356" s="79" t="s">
        <v>88</v>
      </c>
      <c r="AG356" s="79" t="s">
        <v>89</v>
      </c>
      <c r="AH356" s="79" t="s">
        <v>90</v>
      </c>
      <c r="AI356" s="79" t="s">
        <v>90</v>
      </c>
      <c r="AJ356" s="79" t="s">
        <v>90</v>
      </c>
      <c r="AK356" s="8"/>
      <c r="AL356" s="8"/>
      <c r="AM356" s="8"/>
      <c r="AN356" s="8"/>
      <c r="AO356" s="8"/>
      <c r="AP356" s="8"/>
      <c r="AQ356" s="8"/>
      <c r="AR356" s="8"/>
      <c r="AS356" s="8"/>
      <c r="AT356" s="8"/>
      <c r="AU356" s="8"/>
      <c r="AV356" s="8"/>
      <c r="AW356" s="8"/>
      <c r="AX356" s="8"/>
      <c r="AY356" s="8"/>
      <c r="AZ356" s="8"/>
      <c r="BA356" s="8"/>
      <c r="BB356" s="8"/>
      <c r="BC356" s="8"/>
      <c r="BD356" s="8"/>
      <c r="BE356" s="8"/>
      <c r="BF356" s="8"/>
      <c r="BG356" s="8"/>
      <c r="BH356" s="8"/>
      <c r="BI356" s="8"/>
      <c r="BJ356" s="8"/>
      <c r="BK356" s="8"/>
      <c r="BL356" s="8"/>
      <c r="BM356" s="8"/>
      <c r="BN356" s="8"/>
      <c r="BO356" s="8"/>
      <c r="BP356" s="8"/>
      <c r="BQ356" s="8"/>
      <c r="BR356" s="8"/>
      <c r="BS356" s="8"/>
      <c r="BT356" s="8"/>
      <c r="BU356" s="8"/>
      <c r="BV356" s="8"/>
      <c r="BW356" s="8"/>
      <c r="BX356" s="8"/>
      <c r="BY356" s="8"/>
      <c r="BZ356" s="8"/>
      <c r="CA356" s="8"/>
      <c r="CB356" s="8"/>
      <c r="CC356" s="8"/>
      <c r="CD356" s="8"/>
      <c r="CE356" s="8"/>
      <c r="CF356" s="8"/>
      <c r="CG356" s="8"/>
      <c r="CH356" s="8"/>
      <c r="CI356" s="8"/>
      <c r="CJ356" s="8"/>
      <c r="CK356" s="8"/>
      <c r="CL356" s="8"/>
      <c r="CM356" s="8"/>
      <c r="CN356" s="8"/>
      <c r="CO356" s="8"/>
      <c r="CP356" s="8"/>
      <c r="CQ356" s="8"/>
      <c r="CR356" s="8"/>
      <c r="CS356" s="8"/>
      <c r="CT356" s="8"/>
      <c r="CU356" s="8"/>
      <c r="CV356" s="8"/>
      <c r="CW356" s="8"/>
      <c r="CX356" s="8"/>
      <c r="CY356" s="8"/>
      <c r="CZ356" s="8"/>
      <c r="DA356" s="8"/>
      <c r="DB356" s="8"/>
      <c r="DC356" s="8"/>
      <c r="DD356" s="8"/>
      <c r="DE356" s="8"/>
      <c r="DF356" s="8"/>
      <c r="DG356" s="8"/>
      <c r="DH356" s="8"/>
      <c r="DI356" s="8"/>
      <c r="DJ356" s="8"/>
      <c r="DK356" s="8"/>
      <c r="DL356" s="8"/>
      <c r="DM356" s="8"/>
      <c r="DN356" s="8"/>
      <c r="DO356" s="8"/>
      <c r="DP356" s="8"/>
      <c r="DQ356" s="8"/>
      <c r="DR356" s="8"/>
      <c r="DS356" s="8"/>
      <c r="DT356" s="8"/>
      <c r="DU356" s="8"/>
      <c r="DV356" s="8"/>
      <c r="DW356" s="8"/>
      <c r="DX356" s="8"/>
      <c r="DY356" s="8"/>
      <c r="DZ356" s="8"/>
      <c r="EA356" s="8"/>
      <c r="EB356" s="8"/>
      <c r="EC356" s="8"/>
      <c r="ED356" s="8"/>
      <c r="EE356" s="8"/>
      <c r="EF356" s="8"/>
      <c r="EG356" s="8"/>
      <c r="EH356" s="8"/>
      <c r="EI356" s="8"/>
      <c r="EJ356" s="8"/>
      <c r="EK356" s="8"/>
      <c r="EL356" s="8"/>
      <c r="EM356" s="8"/>
      <c r="EN356" s="8"/>
      <c r="EO356" s="8"/>
      <c r="EP356" s="8"/>
      <c r="EQ356" s="8"/>
      <c r="ER356" s="8"/>
      <c r="ES356" s="8"/>
      <c r="ET356" s="8"/>
      <c r="EU356" s="8"/>
      <c r="EV356" s="8"/>
      <c r="EW356" s="8"/>
      <c r="EX356" s="8"/>
      <c r="EY356" s="8"/>
      <c r="EZ356" s="8"/>
      <c r="FA356" s="8"/>
      <c r="FB356" s="8"/>
      <c r="FC356" s="8"/>
      <c r="FD356" s="8"/>
      <c r="FE356" s="8"/>
      <c r="FF356" s="8"/>
      <c r="FG356" s="8"/>
      <c r="FH356" s="8"/>
      <c r="FI356" s="8"/>
      <c r="FJ356" s="8"/>
      <c r="FK356" s="8"/>
      <c r="FL356" s="8"/>
      <c r="FM356" s="8"/>
      <c r="FN356" s="8"/>
      <c r="FO356" s="8"/>
      <c r="FP356" s="8"/>
      <c r="FQ356" s="8"/>
      <c r="FR356" s="8"/>
      <c r="FS356" s="8"/>
      <c r="FT356" s="8"/>
      <c r="FU356" s="8"/>
      <c r="FV356" s="8"/>
      <c r="FW356" s="8"/>
      <c r="FX356" s="8"/>
      <c r="FY356" s="8"/>
      <c r="FZ356" s="8"/>
      <c r="GA356" s="8"/>
      <c r="GB356" s="8"/>
      <c r="GC356" s="8"/>
      <c r="GD356" s="8"/>
      <c r="GE356" s="8"/>
      <c r="GF356" s="8"/>
      <c r="GG356" s="8"/>
      <c r="GH356" s="8"/>
      <c r="GI356" s="8"/>
      <c r="GJ356" s="8"/>
      <c r="GK356" s="8"/>
      <c r="GL356" s="8"/>
      <c r="GM356" s="8"/>
      <c r="GN356" s="8"/>
      <c r="GO356" s="8"/>
      <c r="GP356" s="8"/>
      <c r="GQ356" s="8"/>
      <c r="GR356" s="8"/>
      <c r="GS356" s="8"/>
      <c r="GT356" s="8"/>
      <c r="GU356" s="8"/>
      <c r="GV356" s="8"/>
      <c r="GW356" s="8"/>
      <c r="GX356" s="8"/>
      <c r="GY356" s="8"/>
      <c r="GZ356" s="8"/>
      <c r="HA356" s="8"/>
      <c r="HB356" s="8"/>
      <c r="HC356" s="8"/>
      <c r="HD356" s="8"/>
      <c r="HE356" s="8"/>
      <c r="HF356" s="8"/>
      <c r="HG356" s="8"/>
      <c r="HH356" s="8"/>
      <c r="HI356" s="8"/>
      <c r="HJ356" s="8"/>
      <c r="HK356" s="8"/>
      <c r="HL356" s="8"/>
      <c r="HM356" s="8"/>
      <c r="HN356" s="8"/>
      <c r="HO356" s="8"/>
      <c r="HP356" s="8"/>
      <c r="HQ356" s="8"/>
      <c r="HR356" s="8"/>
      <c r="HS356" s="8"/>
      <c r="HT356" s="8"/>
      <c r="HU356" s="8"/>
      <c r="HV356" s="8"/>
      <c r="HW356" s="8"/>
      <c r="HX356" s="8"/>
      <c r="HY356" s="8"/>
      <c r="HZ356" s="8"/>
      <c r="IA356" s="8"/>
      <c r="IB356" s="8"/>
      <c r="IC356" s="8"/>
      <c r="ID356" s="8"/>
      <c r="IE356" s="8"/>
      <c r="IF356" s="8"/>
      <c r="IG356" s="8"/>
      <c r="IH356" s="8"/>
      <c r="II356" s="8"/>
      <c r="IJ356" s="8"/>
      <c r="IK356" s="8"/>
      <c r="IL356" s="8"/>
      <c r="IM356" s="8"/>
      <c r="IN356" s="8"/>
      <c r="IO356" s="8"/>
      <c r="IP356" s="8"/>
      <c r="IQ356" s="8"/>
      <c r="IR356" s="8"/>
      <c r="IS356" s="8"/>
      <c r="IT356" s="8"/>
      <c r="IU356" s="8"/>
      <c r="IV356" s="8"/>
      <c r="IW356" s="8"/>
      <c r="IX356" s="8"/>
      <c r="IY356" s="8"/>
      <c r="IZ356" s="8"/>
      <c r="JA356" s="8"/>
      <c r="JB356" s="8"/>
      <c r="JC356" s="8"/>
      <c r="JD356" s="8"/>
      <c r="JE356" s="8"/>
      <c r="JF356" s="8"/>
      <c r="JG356" s="8"/>
      <c r="JH356" s="8"/>
      <c r="JI356" s="8"/>
      <c r="JJ356" s="8"/>
      <c r="JK356" s="8"/>
      <c r="JL356" s="8"/>
      <c r="JM356" s="8"/>
      <c r="JN356" s="8"/>
      <c r="JO356" s="8"/>
      <c r="JP356" s="8"/>
      <c r="JQ356" s="8"/>
      <c r="JR356" s="8"/>
      <c r="JS356" s="8"/>
      <c r="JT356" s="8"/>
      <c r="JU356" s="8"/>
      <c r="JV356" s="8"/>
      <c r="JW356" s="8"/>
      <c r="JX356" s="8"/>
      <c r="JY356" s="8"/>
      <c r="JZ356" s="8"/>
      <c r="KA356" s="8"/>
      <c r="KB356" s="8"/>
      <c r="KC356" s="8"/>
      <c r="KD356" s="8"/>
      <c r="KE356" s="8"/>
      <c r="KF356" s="8"/>
      <c r="KG356" s="8"/>
      <c r="KH356" s="8"/>
      <c r="KI356" s="8"/>
      <c r="KJ356" s="8"/>
      <c r="KK356" s="8"/>
      <c r="KL356" s="8"/>
      <c r="KM356" s="8"/>
      <c r="KN356" s="8"/>
      <c r="KO356" s="8"/>
      <c r="KP356" s="8"/>
      <c r="KQ356" s="8"/>
      <c r="KR356" s="8"/>
      <c r="KS356" s="8"/>
      <c r="KT356" s="8"/>
      <c r="KU356" s="8"/>
      <c r="KV356" s="8"/>
      <c r="KW356" s="8"/>
      <c r="KX356" s="8"/>
      <c r="KY356" s="8"/>
      <c r="KZ356" s="8"/>
      <c r="LA356" s="8"/>
      <c r="LB356" s="8"/>
      <c r="LC356" s="8"/>
      <c r="LD356" s="8"/>
      <c r="LE356" s="8"/>
      <c r="LF356" s="8"/>
      <c r="LG356" s="8"/>
      <c r="LH356" s="8"/>
      <c r="LI356" s="8"/>
      <c r="LJ356" s="8"/>
      <c r="LK356" s="8"/>
      <c r="LL356" s="8"/>
      <c r="LM356" s="8"/>
      <c r="LN356" s="8"/>
      <c r="LO356" s="8"/>
      <c r="LP356" s="8"/>
      <c r="LQ356" s="8"/>
      <c r="LR356" s="8"/>
      <c r="LS356" s="8"/>
      <c r="LT356" s="8"/>
      <c r="LU356" s="8"/>
      <c r="LV356" s="8"/>
      <c r="LW356" s="8"/>
      <c r="LX356" s="8"/>
      <c r="LY356" s="8"/>
      <c r="LZ356" s="8"/>
      <c r="MA356" s="8"/>
      <c r="MB356" s="8"/>
      <c r="MC356" s="8"/>
      <c r="MD356" s="8"/>
      <c r="ME356" s="8"/>
      <c r="MF356" s="8"/>
      <c r="MG356" s="8"/>
      <c r="MH356" s="8"/>
      <c r="MI356" s="8"/>
      <c r="MJ356" s="8"/>
      <c r="MK356" s="8"/>
      <c r="ML356" s="8"/>
      <c r="MM356" s="8"/>
      <c r="MN356" s="8"/>
      <c r="MO356" s="8"/>
      <c r="MP356" s="8"/>
      <c r="MQ356" s="8"/>
      <c r="MR356" s="8"/>
      <c r="MS356" s="8"/>
      <c r="MT356" s="8"/>
      <c r="MU356" s="8"/>
      <c r="MV356" s="8"/>
      <c r="MW356" s="8"/>
      <c r="MX356" s="8"/>
      <c r="MY356" s="8"/>
      <c r="MZ356" s="8"/>
      <c r="NA356" s="8"/>
      <c r="NB356" s="8"/>
      <c r="NC356" s="8"/>
      <c r="ND356" s="8"/>
      <c r="NE356" s="8"/>
      <c r="NF356" s="8"/>
      <c r="NG356" s="8"/>
      <c r="NH356" s="8"/>
      <c r="NI356" s="8"/>
      <c r="NJ356" s="8"/>
      <c r="NK356" s="8"/>
      <c r="NL356" s="8"/>
      <c r="NM356" s="8"/>
      <c r="NN356" s="8"/>
      <c r="NO356" s="8"/>
      <c r="NP356" s="8"/>
      <c r="NQ356" s="8"/>
      <c r="NR356" s="8"/>
      <c r="NS356" s="8"/>
      <c r="NT356" s="8"/>
      <c r="NU356" s="8"/>
      <c r="NV356" s="8"/>
      <c r="NW356" s="8"/>
      <c r="NX356" s="8"/>
      <c r="NY356" s="8"/>
      <c r="NZ356" s="8"/>
      <c r="OA356" s="8"/>
      <c r="OB356" s="8"/>
      <c r="OC356" s="8"/>
      <c r="OD356" s="8"/>
      <c r="OE356" s="8"/>
      <c r="OF356" s="8"/>
      <c r="OG356" s="8"/>
      <c r="OH356" s="8"/>
      <c r="OI356" s="8"/>
      <c r="OJ356" s="8"/>
      <c r="OK356" s="8"/>
      <c r="OL356" s="8"/>
      <c r="OM356" s="8"/>
      <c r="ON356" s="8"/>
      <c r="OO356" s="8"/>
      <c r="OP356" s="8"/>
      <c r="OQ356" s="8"/>
      <c r="OR356" s="8"/>
      <c r="OS356" s="8"/>
      <c r="OT356" s="8"/>
      <c r="OU356" s="8"/>
      <c r="OV356" s="8"/>
      <c r="OW356" s="8"/>
      <c r="OX356" s="8"/>
      <c r="OY356" s="8"/>
      <c r="OZ356" s="8"/>
      <c r="PA356" s="8"/>
      <c r="PB356" s="8"/>
      <c r="PC356" s="8"/>
      <c r="PD356" s="8"/>
      <c r="PE356" s="8"/>
      <c r="PF356" s="8"/>
      <c r="PG356" s="8"/>
      <c r="PH356" s="8"/>
      <c r="PI356" s="8"/>
      <c r="PJ356" s="8"/>
      <c r="PK356" s="8"/>
      <c r="PL356" s="8"/>
      <c r="PM356" s="8"/>
      <c r="PN356" s="8"/>
      <c r="PO356" s="8"/>
      <c r="PP356" s="8"/>
      <c r="PQ356" s="8"/>
      <c r="PR356" s="8"/>
      <c r="PS356" s="8"/>
      <c r="PT356" s="8"/>
      <c r="PU356" s="8"/>
      <c r="PV356" s="8"/>
      <c r="PW356" s="8"/>
      <c r="PX356" s="8"/>
      <c r="PY356" s="8"/>
      <c r="PZ356" s="8"/>
      <c r="QA356" s="8"/>
      <c r="QB356" s="8"/>
      <c r="QC356" s="8"/>
      <c r="QD356" s="8"/>
      <c r="QE356" s="8"/>
      <c r="QF356" s="8"/>
      <c r="QG356" s="8"/>
      <c r="QH356" s="8"/>
      <c r="QI356" s="8"/>
      <c r="QJ356" s="8"/>
      <c r="QK356" s="8"/>
      <c r="QL356" s="8"/>
      <c r="QM356" s="8"/>
      <c r="QN356" s="8"/>
      <c r="QO356" s="8"/>
      <c r="QP356" s="8"/>
      <c r="QQ356" s="8"/>
      <c r="QR356" s="8"/>
      <c r="QS356" s="8"/>
      <c r="QT356" s="8"/>
      <c r="QU356" s="8"/>
      <c r="QV356" s="8"/>
      <c r="QW356" s="8"/>
      <c r="QX356" s="8"/>
      <c r="QY356" s="8"/>
      <c r="QZ356" s="8"/>
      <c r="RA356" s="8"/>
      <c r="RB356" s="8"/>
      <c r="RC356" s="8"/>
      <c r="RD356" s="8"/>
      <c r="RE356" s="8"/>
      <c r="RF356" s="8"/>
      <c r="RG356" s="8"/>
      <c r="RH356" s="8"/>
      <c r="RI356" s="8"/>
      <c r="RJ356" s="8"/>
      <c r="RK356" s="8"/>
      <c r="RL356" s="8"/>
      <c r="RM356" s="8"/>
      <c r="RN356" s="8"/>
      <c r="RO356" s="8"/>
      <c r="RP356" s="8"/>
      <c r="RQ356" s="8"/>
      <c r="RR356" s="8"/>
      <c r="RS356" s="8"/>
      <c r="RT356" s="8"/>
      <c r="RU356" s="8"/>
      <c r="RV356" s="8"/>
      <c r="RW356" s="8"/>
      <c r="RX356" s="8"/>
      <c r="RY356" s="8"/>
      <c r="RZ356" s="8"/>
      <c r="SA356" s="8"/>
      <c r="SB356" s="8"/>
      <c r="SC356" s="8"/>
      <c r="SD356" s="8"/>
      <c r="SE356" s="8"/>
      <c r="SF356" s="8"/>
      <c r="SG356" s="8"/>
      <c r="SH356" s="8"/>
      <c r="SI356" s="8"/>
      <c r="SJ356" s="8"/>
      <c r="SK356" s="8"/>
      <c r="SL356" s="8"/>
      <c r="SM356" s="8"/>
      <c r="SN356" s="8"/>
      <c r="SO356" s="8"/>
      <c r="SP356" s="8"/>
      <c r="SQ356" s="8"/>
      <c r="SR356" s="8"/>
      <c r="SS356" s="8"/>
      <c r="ST356" s="8"/>
      <c r="SU356" s="8"/>
      <c r="SV356" s="8"/>
      <c r="SW356" s="8"/>
      <c r="SX356" s="8"/>
      <c r="SY356" s="8"/>
      <c r="SZ356" s="8"/>
      <c r="TA356" s="8"/>
      <c r="TB356" s="8"/>
      <c r="TC356" s="8"/>
      <c r="TD356" s="8"/>
      <c r="TE356" s="8"/>
      <c r="TF356" s="8"/>
      <c r="TG356" s="8"/>
      <c r="TH356" s="8"/>
      <c r="TI356" s="8"/>
      <c r="TJ356" s="8"/>
      <c r="TK356" s="8"/>
      <c r="TL356" s="8"/>
      <c r="TM356" s="8"/>
      <c r="TN356" s="8"/>
      <c r="TO356" s="8"/>
      <c r="TP356" s="8"/>
      <c r="TQ356" s="8"/>
      <c r="TR356" s="8"/>
      <c r="TS356" s="8"/>
      <c r="TT356" s="8"/>
      <c r="TU356" s="8"/>
      <c r="TV356" s="8"/>
      <c r="TW356" s="8"/>
      <c r="TX356" s="8"/>
      <c r="TY356" s="8"/>
      <c r="TZ356" s="8"/>
      <c r="UA356" s="8"/>
      <c r="UB356" s="8"/>
      <c r="UC356" s="8"/>
      <c r="UD356" s="8"/>
      <c r="UE356" s="8"/>
      <c r="UF356" s="8"/>
      <c r="UG356" s="8"/>
      <c r="UH356" s="8"/>
      <c r="UI356" s="8"/>
      <c r="UJ356" s="8"/>
      <c r="UK356" s="8"/>
      <c r="UL356" s="8"/>
      <c r="UM356" s="8"/>
      <c r="UN356" s="8"/>
      <c r="UO356" s="8"/>
      <c r="UP356" s="8"/>
      <c r="UQ356" s="8"/>
      <c r="UR356" s="8"/>
      <c r="US356" s="8"/>
      <c r="UT356" s="8"/>
      <c r="UU356" s="8"/>
      <c r="UV356" s="8"/>
      <c r="UW356" s="8"/>
      <c r="UX356" s="8"/>
      <c r="UY356" s="8"/>
      <c r="UZ356" s="8"/>
      <c r="VA356" s="8"/>
      <c r="VB356" s="8"/>
      <c r="VC356" s="8"/>
      <c r="VD356" s="8"/>
      <c r="VE356" s="8"/>
      <c r="VF356" s="8"/>
      <c r="VG356" s="8"/>
      <c r="VH356" s="8"/>
      <c r="VI356" s="8"/>
      <c r="VJ356" s="8"/>
      <c r="VK356" s="8"/>
      <c r="VL356" s="8"/>
      <c r="VM356" s="8"/>
      <c r="VN356" s="8"/>
      <c r="VO356" s="8"/>
      <c r="VP356" s="8"/>
      <c r="VQ356" s="8"/>
      <c r="VR356" s="8"/>
      <c r="VS356" s="8"/>
      <c r="VT356" s="8"/>
      <c r="VU356" s="8"/>
      <c r="VV356" s="8"/>
      <c r="VW356" s="8"/>
      <c r="VX356" s="8"/>
      <c r="VY356" s="8"/>
      <c r="VZ356" s="8"/>
      <c r="WA356" s="8"/>
      <c r="WB356" s="8"/>
      <c r="WC356" s="8"/>
      <c r="WD356" s="8"/>
      <c r="WE356" s="8"/>
      <c r="WF356" s="8"/>
      <c r="WG356" s="8"/>
      <c r="WH356" s="8"/>
      <c r="WI356" s="8"/>
      <c r="WJ356" s="8"/>
      <c r="WK356" s="8"/>
      <c r="WL356" s="8"/>
      <c r="WM356" s="8"/>
      <c r="WN356" s="8"/>
      <c r="WO356" s="8"/>
      <c r="WP356" s="8"/>
      <c r="WQ356" s="8"/>
      <c r="WR356" s="8"/>
      <c r="WS356" s="8"/>
      <c r="WT356" s="8"/>
      <c r="WU356" s="8"/>
      <c r="WV356" s="8"/>
      <c r="WW356" s="8"/>
      <c r="WX356" s="8"/>
      <c r="WY356" s="8"/>
      <c r="WZ356" s="8"/>
      <c r="XA356" s="8"/>
      <c r="XB356" s="8"/>
      <c r="XC356" s="8"/>
      <c r="XD356" s="8"/>
      <c r="XE356" s="8"/>
      <c r="XF356" s="8"/>
      <c r="XG356" s="8"/>
      <c r="XH356" s="8"/>
      <c r="XI356" s="8"/>
      <c r="XJ356" s="8"/>
      <c r="XK356" s="8"/>
      <c r="XL356" s="8"/>
      <c r="XM356" s="8"/>
      <c r="XN356" s="8"/>
      <c r="XO356" s="8"/>
      <c r="XP356" s="8"/>
      <c r="XQ356" s="8"/>
      <c r="XR356" s="8"/>
      <c r="XS356" s="8"/>
      <c r="XT356" s="8"/>
      <c r="XU356" s="8"/>
      <c r="XV356" s="8"/>
      <c r="XW356" s="8"/>
      <c r="XX356" s="8"/>
      <c r="XY356" s="8"/>
      <c r="XZ356" s="8"/>
      <c r="YA356" s="8"/>
      <c r="YB356" s="8"/>
      <c r="YC356" s="8"/>
      <c r="YD356" s="8"/>
      <c r="YE356" s="8"/>
      <c r="YF356" s="8"/>
      <c r="YG356" s="8"/>
      <c r="YH356" s="8"/>
      <c r="YI356" s="8"/>
      <c r="YJ356" s="8"/>
      <c r="YK356" s="8"/>
      <c r="YL356" s="8"/>
      <c r="YM356" s="8"/>
      <c r="YN356" s="8"/>
      <c r="YO356" s="8"/>
      <c r="YP356" s="8"/>
      <c r="YQ356" s="8"/>
      <c r="YR356" s="8"/>
      <c r="YS356" s="8"/>
      <c r="YT356" s="8"/>
      <c r="YU356" s="8"/>
      <c r="YV356" s="8"/>
      <c r="YW356" s="8"/>
      <c r="YX356" s="8"/>
      <c r="YY356" s="8"/>
      <c r="YZ356" s="8"/>
      <c r="ZA356" s="8"/>
      <c r="ZB356" s="8"/>
      <c r="ZC356" s="8"/>
      <c r="ZD356" s="8"/>
      <c r="ZE356" s="8"/>
      <c r="ZF356" s="8"/>
      <c r="ZG356" s="8"/>
      <c r="ZH356" s="8"/>
      <c r="ZI356" s="8"/>
      <c r="ZJ356" s="8"/>
      <c r="ZK356" s="8"/>
      <c r="ZL356" s="8"/>
      <c r="ZM356" s="8"/>
      <c r="ZN356" s="8"/>
      <c r="ZO356" s="8"/>
      <c r="ZP356" s="8"/>
      <c r="ZQ356" s="8"/>
      <c r="ZR356" s="8"/>
      <c r="ZS356" s="8"/>
      <c r="ZT356" s="8"/>
      <c r="ZU356" s="8"/>
      <c r="ZV356" s="8"/>
      <c r="ZW356" s="8"/>
      <c r="ZX356" s="8"/>
      <c r="ZY356" s="8"/>
      <c r="ZZ356" s="8"/>
      <c r="AAA356" s="8"/>
      <c r="AAB356" s="8"/>
      <c r="AAC356" s="8"/>
      <c r="AAD356" s="8"/>
      <c r="AAE356" s="8"/>
      <c r="AAF356" s="8"/>
      <c r="AAG356" s="8"/>
      <c r="AAH356" s="8"/>
      <c r="AAI356" s="8"/>
      <c r="AAJ356" s="8"/>
      <c r="AAK356" s="8"/>
      <c r="AAL356" s="8"/>
      <c r="AAM356" s="8"/>
      <c r="AAN356" s="8"/>
      <c r="AAO356" s="8"/>
      <c r="AAP356" s="8"/>
      <c r="AAQ356" s="8"/>
      <c r="AAR356" s="8"/>
      <c r="AAS356" s="8"/>
      <c r="AAT356" s="8"/>
      <c r="AAU356" s="8"/>
      <c r="AAV356" s="8"/>
      <c r="AAW356" s="8"/>
      <c r="AAX356" s="8"/>
      <c r="AAY356" s="8"/>
      <c r="AAZ356" s="8"/>
      <c r="ABA356" s="8"/>
      <c r="ABB356" s="8"/>
      <c r="ABC356" s="8"/>
      <c r="ABD356" s="8"/>
      <c r="ABE356" s="8"/>
      <c r="ABF356" s="8"/>
      <c r="ABG356" s="8"/>
      <c r="ABH356" s="8"/>
      <c r="ABI356" s="8"/>
      <c r="ABJ356" s="8"/>
      <c r="ABK356" s="8"/>
      <c r="ABL356" s="8"/>
      <c r="ABM356" s="8"/>
      <c r="ABN356" s="8"/>
      <c r="ABO356" s="8"/>
      <c r="ABP356" s="8"/>
      <c r="ABQ356" s="8"/>
      <c r="ABR356" s="8"/>
      <c r="ABS356" s="8"/>
      <c r="ABT356" s="8"/>
      <c r="ABU356" s="8"/>
      <c r="ABV356" s="8"/>
      <c r="ABW356" s="8"/>
      <c r="ABX356" s="8"/>
      <c r="ABY356" s="8"/>
      <c r="ABZ356" s="8"/>
      <c r="ACA356" s="8"/>
      <c r="ACB356" s="8"/>
      <c r="ACC356" s="8"/>
      <c r="ACD356" s="8"/>
      <c r="ACE356" s="8"/>
      <c r="ACF356" s="8"/>
      <c r="ACG356" s="8"/>
      <c r="ACH356" s="8"/>
      <c r="ACI356" s="8"/>
      <c r="ACJ356" s="8"/>
      <c r="ACK356" s="8"/>
      <c r="ACL356" s="8"/>
      <c r="ACM356" s="8"/>
      <c r="ACN356" s="8"/>
      <c r="ACO356" s="8"/>
      <c r="ACP356" s="8"/>
      <c r="ACQ356" s="8"/>
      <c r="ACR356" s="8"/>
      <c r="ACS356" s="8"/>
      <c r="ACT356" s="8"/>
      <c r="ACU356" s="8"/>
      <c r="ACV356" s="8"/>
      <c r="ACW356" s="8"/>
      <c r="ACX356" s="8"/>
      <c r="ACY356" s="8"/>
      <c r="ACZ356" s="8"/>
      <c r="ADA356" s="8"/>
      <c r="ADB356" s="8"/>
      <c r="ADC356" s="8"/>
      <c r="ADD356" s="8"/>
      <c r="ADE356" s="8"/>
      <c r="ADF356" s="8"/>
      <c r="ADG356" s="8"/>
      <c r="ADH356" s="8"/>
      <c r="ADI356" s="8"/>
      <c r="ADJ356" s="8"/>
      <c r="ADK356" s="8"/>
      <c r="ADL356" s="8"/>
      <c r="ADM356" s="8"/>
      <c r="ADN356" s="8"/>
      <c r="ADO356" s="8"/>
      <c r="ADP356" s="8"/>
      <c r="ADQ356" s="8"/>
      <c r="ADR356" s="8"/>
      <c r="ADS356" s="8"/>
      <c r="ADT356" s="8"/>
      <c r="ADU356" s="8"/>
      <c r="ADV356" s="8"/>
      <c r="ADW356" s="8"/>
      <c r="ADX356" s="8"/>
      <c r="ADY356" s="8"/>
      <c r="ADZ356" s="8"/>
      <c r="AEA356" s="8"/>
      <c r="AEB356" s="8"/>
      <c r="AEC356" s="8"/>
      <c r="AED356" s="8"/>
      <c r="AEE356" s="8"/>
      <c r="AEF356" s="8"/>
      <c r="AEG356" s="8"/>
      <c r="AEH356" s="8"/>
      <c r="AEI356" s="8"/>
      <c r="AEJ356" s="8"/>
      <c r="AEK356" s="8"/>
      <c r="AEL356" s="8"/>
      <c r="AEM356" s="8"/>
      <c r="AEN356" s="8"/>
      <c r="AEO356" s="8"/>
      <c r="AEP356" s="8"/>
      <c r="AEQ356" s="8"/>
      <c r="AER356" s="8"/>
      <c r="AES356" s="8"/>
      <c r="AET356" s="8"/>
      <c r="AEU356" s="8"/>
      <c r="AEV356" s="8"/>
      <c r="AEW356" s="8"/>
      <c r="AEX356" s="8"/>
      <c r="AEY356" s="8"/>
      <c r="AEZ356" s="8"/>
      <c r="AFA356" s="8"/>
      <c r="AFB356" s="8"/>
      <c r="AFC356" s="8"/>
      <c r="AFD356" s="8"/>
      <c r="AFE356" s="8"/>
      <c r="AFF356" s="8"/>
      <c r="AFG356" s="8"/>
      <c r="AFH356" s="8"/>
      <c r="AFI356" s="8"/>
      <c r="AFJ356" s="8"/>
      <c r="AFK356" s="8"/>
      <c r="AFL356" s="8"/>
      <c r="AFM356" s="8"/>
      <c r="AFN356" s="8"/>
      <c r="AFO356" s="8"/>
      <c r="AFP356" s="8"/>
      <c r="AFQ356" s="8"/>
      <c r="AFR356" s="8"/>
      <c r="AFS356" s="8"/>
      <c r="AFT356" s="8"/>
      <c r="AFU356" s="8"/>
      <c r="AFV356" s="8"/>
      <c r="AFW356" s="8"/>
      <c r="AFX356" s="8"/>
      <c r="AFY356" s="8"/>
      <c r="AFZ356" s="8"/>
      <c r="AGA356" s="8"/>
      <c r="AGB356" s="8"/>
      <c r="AGC356" s="8"/>
      <c r="AGD356" s="8"/>
      <c r="AGE356" s="8"/>
      <c r="AGF356" s="8"/>
      <c r="AGG356" s="8"/>
      <c r="AGH356" s="8"/>
      <c r="AGI356" s="8"/>
      <c r="AGJ356" s="8"/>
      <c r="AGK356" s="8"/>
      <c r="AGL356" s="8"/>
      <c r="AGM356" s="8"/>
      <c r="AGN356" s="8"/>
      <c r="AGO356" s="8"/>
      <c r="AGP356" s="8"/>
      <c r="AGQ356" s="8"/>
      <c r="AGR356" s="8"/>
      <c r="AGS356" s="8"/>
      <c r="AGT356" s="8"/>
      <c r="AGU356" s="8"/>
      <c r="AGV356" s="8"/>
      <c r="AGW356" s="8"/>
      <c r="AGX356" s="8"/>
      <c r="AGY356" s="8"/>
      <c r="AGZ356" s="8"/>
      <c r="AHA356" s="8"/>
      <c r="AHB356" s="8"/>
      <c r="AHC356" s="8"/>
      <c r="AHD356" s="8"/>
      <c r="AHE356" s="8"/>
      <c r="AHF356" s="8"/>
      <c r="AHG356" s="8"/>
      <c r="AHH356" s="8"/>
      <c r="AHI356" s="8"/>
      <c r="AHJ356" s="8"/>
      <c r="AHK356" s="8"/>
      <c r="AHL356" s="8"/>
      <c r="AHM356" s="8"/>
      <c r="AHN356" s="8"/>
      <c r="AHO356" s="8"/>
      <c r="AHP356" s="8"/>
      <c r="AHQ356" s="8"/>
      <c r="AHR356" s="8"/>
      <c r="AHS356" s="8"/>
      <c r="AHT356" s="8"/>
      <c r="AHU356" s="8"/>
      <c r="AHV356" s="8"/>
      <c r="AHW356" s="8"/>
      <c r="AHX356" s="8"/>
      <c r="AHY356" s="8"/>
      <c r="AHZ356" s="8"/>
      <c r="AIA356" s="8"/>
      <c r="AIB356" s="8"/>
      <c r="AIC356" s="8"/>
      <c r="AID356" s="8"/>
      <c r="AIE356" s="8"/>
      <c r="AIF356" s="8"/>
      <c r="AIG356" s="8"/>
      <c r="AIH356" s="8"/>
      <c r="AII356" s="8"/>
      <c r="AIJ356" s="8"/>
      <c r="AIK356" s="8"/>
      <c r="AIL356" s="8"/>
      <c r="AIM356" s="8"/>
      <c r="AIN356" s="8"/>
      <c r="AIO356" s="8"/>
      <c r="AIP356" s="8"/>
      <c r="AIQ356" s="8"/>
      <c r="AIR356" s="8"/>
      <c r="AIS356" s="8"/>
      <c r="AIT356" s="8"/>
      <c r="AIU356" s="8"/>
      <c r="AIV356" s="8"/>
      <c r="AIW356" s="8"/>
      <c r="AIX356" s="8"/>
      <c r="AIY356" s="8"/>
      <c r="AIZ356" s="8"/>
      <c r="AJA356" s="8"/>
      <c r="AJB356" s="8"/>
      <c r="AJC356" s="8"/>
      <c r="AJD356" s="8"/>
      <c r="AJE356" s="8"/>
      <c r="AJF356" s="8"/>
      <c r="AJG356" s="8"/>
      <c r="AJH356" s="8"/>
      <c r="AJI356" s="8"/>
      <c r="AJJ356" s="8"/>
      <c r="AJK356" s="8"/>
      <c r="AJL356" s="8"/>
      <c r="AJM356" s="8"/>
      <c r="AJN356" s="8"/>
      <c r="AJO356" s="8"/>
      <c r="AJP356" s="8"/>
      <c r="AJQ356" s="8"/>
      <c r="AJR356" s="8"/>
      <c r="AJS356" s="8"/>
      <c r="AJT356" s="8"/>
      <c r="AJU356" s="8"/>
      <c r="AJV356" s="8"/>
      <c r="AJW356" s="8"/>
      <c r="AJX356" s="8"/>
      <c r="AJY356" s="8"/>
      <c r="AJZ356" s="8"/>
      <c r="AKA356" s="8"/>
      <c r="AKB356" s="8"/>
      <c r="AKC356" s="8"/>
      <c r="AKD356" s="8"/>
      <c r="AKE356" s="8"/>
      <c r="AKF356" s="8"/>
      <c r="AKG356" s="8"/>
      <c r="AKH356" s="8"/>
      <c r="AKI356" s="8"/>
      <c r="AKJ356" s="8"/>
      <c r="AKK356" s="8"/>
      <c r="AKL356" s="8"/>
      <c r="AKM356" s="8"/>
      <c r="AKN356" s="8"/>
      <c r="AKO356" s="8"/>
      <c r="AKP356" s="8"/>
      <c r="AKQ356" s="8"/>
      <c r="AKR356" s="8"/>
      <c r="AKS356" s="8"/>
      <c r="AKT356" s="8"/>
      <c r="AKU356" s="8"/>
      <c r="AKV356" s="8"/>
      <c r="AKW356" s="8"/>
      <c r="AKX356" s="8"/>
      <c r="AKY356" s="8"/>
      <c r="AKZ356" s="8"/>
      <c r="ALA356" s="8"/>
      <c r="ALB356" s="8"/>
      <c r="ALC356" s="8"/>
      <c r="ALD356" s="8"/>
      <c r="ALE356" s="8"/>
      <c r="ALF356" s="8"/>
      <c r="ALG356" s="8"/>
      <c r="ALH356" s="8"/>
      <c r="ALI356" s="8"/>
      <c r="ALJ356" s="8"/>
      <c r="ALK356" s="8"/>
      <c r="ALL356" s="8"/>
      <c r="ALM356" s="8"/>
      <c r="ALN356" s="8"/>
      <c r="ALO356" s="8"/>
      <c r="ALP356" s="8"/>
      <c r="ALQ356" s="8"/>
      <c r="ALR356" s="8"/>
      <c r="ALS356" s="8"/>
      <c r="ALT356" s="8"/>
      <c r="ALU356" s="8"/>
      <c r="ALV356" s="8"/>
      <c r="ALW356" s="8"/>
      <c r="ALX356" s="8"/>
      <c r="ALY356" s="8"/>
      <c r="ALZ356" s="8"/>
      <c r="AMA356" s="8"/>
      <c r="AMB356" s="8"/>
      <c r="AMC356" s="8"/>
      <c r="AMD356" s="8"/>
      <c r="AME356" s="8"/>
      <c r="AMF356" s="8"/>
      <c r="AMG356" s="8"/>
      <c r="AMH356" s="8"/>
      <c r="AMI356" s="8"/>
      <c r="AMJ356" s="8"/>
      <c r="AMK356" s="8"/>
      <c r="AML356" s="8"/>
      <c r="AMM356" s="8"/>
      <c r="AMN356" s="8"/>
      <c r="AMO356" s="8"/>
      <c r="AMP356" s="8"/>
      <c r="AMQ356" s="8"/>
      <c r="AMR356" s="8"/>
      <c r="AMS356" s="8"/>
      <c r="AMT356" s="8"/>
      <c r="AMU356" s="8"/>
      <c r="AMV356" s="8"/>
      <c r="AMW356" s="8"/>
      <c r="AMX356" s="8"/>
      <c r="AMY356" s="8"/>
      <c r="AMZ356" s="8"/>
      <c r="ANA356" s="8"/>
      <c r="ANB356" s="8"/>
      <c r="ANC356" s="8"/>
      <c r="AND356" s="8"/>
      <c r="ANE356" s="8"/>
      <c r="ANF356" s="8"/>
      <c r="ANG356" s="8"/>
      <c r="ANH356" s="8"/>
      <c r="ANI356" s="8"/>
      <c r="ANJ356" s="8"/>
      <c r="ANK356" s="8"/>
      <c r="ANL356" s="8"/>
      <c r="ANM356" s="8"/>
      <c r="ANN356" s="8"/>
      <c r="ANO356" s="8"/>
      <c r="ANP356" s="8"/>
      <c r="ANQ356" s="8"/>
      <c r="ANR356" s="8"/>
      <c r="ANS356" s="8"/>
      <c r="ANT356" s="8"/>
      <c r="ANU356" s="8"/>
      <c r="ANV356" s="8"/>
      <c r="ANW356" s="8"/>
      <c r="ANX356" s="8"/>
      <c r="ANY356" s="8"/>
      <c r="ANZ356" s="8"/>
      <c r="AOA356" s="8"/>
      <c r="AOB356" s="8"/>
      <c r="AOC356" s="8"/>
      <c r="AOD356" s="8"/>
      <c r="AOE356" s="8"/>
      <c r="AOF356" s="8"/>
      <c r="AOG356" s="8"/>
      <c r="AOH356" s="8"/>
      <c r="AOI356" s="8"/>
      <c r="AOJ356" s="8"/>
      <c r="AOK356" s="8"/>
      <c r="AOL356" s="8"/>
      <c r="AOM356" s="8"/>
      <c r="AON356" s="8"/>
      <c r="AOO356" s="8"/>
      <c r="AOP356" s="8"/>
      <c r="AOQ356" s="8"/>
      <c r="AOR356" s="8"/>
      <c r="AOS356" s="8"/>
      <c r="AOT356" s="8"/>
      <c r="AOU356" s="8"/>
      <c r="AOV356" s="8"/>
      <c r="AOW356" s="8"/>
      <c r="AOX356" s="8"/>
      <c r="AOY356" s="8"/>
      <c r="AOZ356" s="8"/>
      <c r="APA356" s="8"/>
      <c r="APB356" s="8"/>
      <c r="APC356" s="8"/>
      <c r="APD356" s="8"/>
      <c r="APE356" s="8"/>
      <c r="APF356" s="8"/>
      <c r="APG356" s="8"/>
      <c r="APH356" s="8"/>
      <c r="API356" s="8"/>
      <c r="APJ356" s="8"/>
      <c r="APK356" s="8"/>
      <c r="APL356" s="8"/>
      <c r="APM356" s="8"/>
      <c r="APN356" s="8"/>
      <c r="APO356" s="8"/>
      <c r="APP356" s="8"/>
      <c r="APQ356" s="8"/>
      <c r="APR356" s="8"/>
      <c r="APS356" s="8"/>
      <c r="APT356" s="8"/>
      <c r="APU356" s="8"/>
      <c r="APV356" s="8"/>
      <c r="APW356" s="8"/>
      <c r="APX356" s="8"/>
      <c r="APY356" s="8"/>
      <c r="APZ356" s="8"/>
      <c r="AQA356" s="8"/>
      <c r="AQB356" s="8"/>
      <c r="AQC356" s="8"/>
      <c r="AQD356" s="8"/>
      <c r="AQE356" s="8"/>
      <c r="AQF356" s="8"/>
      <c r="AQG356" s="8"/>
      <c r="AQH356" s="8"/>
      <c r="AQI356" s="8"/>
      <c r="AQJ356" s="8"/>
      <c r="AQK356" s="8"/>
      <c r="AQL356" s="8"/>
      <c r="AQM356" s="8"/>
      <c r="AQN356" s="8"/>
      <c r="AQO356" s="8"/>
      <c r="AQP356" s="8"/>
      <c r="AQQ356" s="8"/>
      <c r="AQR356" s="8"/>
      <c r="AQS356" s="8"/>
      <c r="AQT356" s="8"/>
      <c r="AQU356" s="8"/>
      <c r="AQV356" s="8"/>
      <c r="AQW356" s="8"/>
      <c r="AQX356" s="8"/>
      <c r="AQY356" s="8"/>
      <c r="AQZ356" s="8"/>
      <c r="ARA356" s="8"/>
      <c r="ARB356" s="8"/>
      <c r="ARC356" s="8"/>
      <c r="ARD356" s="8"/>
      <c r="ARE356" s="8"/>
      <c r="ARF356" s="8"/>
      <c r="ARG356" s="8"/>
      <c r="ARH356" s="8"/>
      <c r="ARI356" s="8"/>
      <c r="ARJ356" s="8"/>
      <c r="ARK356" s="8"/>
      <c r="ARL356" s="8"/>
      <c r="ARM356" s="8"/>
      <c r="ARN356" s="8"/>
      <c r="ARO356" s="8"/>
      <c r="ARP356" s="8"/>
      <c r="ARQ356" s="8"/>
      <c r="ARR356" s="8"/>
      <c r="ARS356" s="8"/>
      <c r="ART356" s="8"/>
      <c r="ARU356" s="8"/>
      <c r="ARV356" s="8"/>
      <c r="ARW356" s="8"/>
      <c r="ARX356" s="8"/>
      <c r="ARY356" s="8"/>
      <c r="ARZ356" s="8"/>
      <c r="ASA356" s="8"/>
      <c r="ASB356" s="8"/>
      <c r="ASC356" s="8"/>
      <c r="ASD356" s="8"/>
      <c r="ASE356" s="8"/>
      <c r="ASF356" s="8"/>
      <c r="ASG356" s="8"/>
      <c r="ASH356" s="8"/>
      <c r="ASI356" s="8"/>
      <c r="ASJ356" s="8"/>
      <c r="ASK356" s="8"/>
      <c r="ASL356" s="8"/>
      <c r="ASM356" s="8"/>
      <c r="ASN356" s="8"/>
      <c r="ASO356" s="8"/>
      <c r="ASP356" s="8"/>
      <c r="ASQ356" s="8"/>
      <c r="ASR356" s="8"/>
      <c r="ASS356" s="8"/>
      <c r="AST356" s="8"/>
      <c r="ASU356" s="8"/>
      <c r="ASV356" s="8"/>
      <c r="ASW356" s="8"/>
      <c r="ASX356" s="8"/>
      <c r="ASY356" s="8"/>
      <c r="ASZ356" s="8"/>
      <c r="ATA356" s="8"/>
      <c r="ATB356" s="8"/>
      <c r="ATC356" s="8"/>
      <c r="ATD356" s="8"/>
      <c r="ATE356" s="8"/>
      <c r="ATF356" s="8"/>
      <c r="ATG356" s="8"/>
      <c r="ATH356" s="8"/>
      <c r="ATI356" s="8"/>
      <c r="ATJ356" s="8"/>
      <c r="ATK356" s="8"/>
      <c r="ATL356" s="8"/>
      <c r="ATM356" s="8"/>
      <c r="ATN356" s="8"/>
      <c r="ATO356" s="8"/>
      <c r="ATP356" s="8"/>
      <c r="ATQ356" s="8"/>
      <c r="ATR356" s="8"/>
      <c r="ATS356" s="8"/>
      <c r="ATT356" s="8"/>
      <c r="ATU356" s="8"/>
      <c r="ATV356" s="8"/>
      <c r="ATW356" s="8"/>
      <c r="ATX356" s="8"/>
      <c r="ATY356" s="8"/>
      <c r="ATZ356" s="8"/>
      <c r="AUA356" s="8"/>
      <c r="AUB356" s="8"/>
      <c r="AUC356" s="8"/>
      <c r="AUD356" s="8"/>
      <c r="AUE356" s="8"/>
      <c r="AUF356" s="8"/>
      <c r="AUG356" s="8"/>
      <c r="AUH356" s="8"/>
      <c r="AUI356" s="8"/>
      <c r="AUJ356" s="8"/>
      <c r="AUK356" s="8"/>
      <c r="AUL356" s="8"/>
      <c r="AUM356" s="8"/>
      <c r="AUN356" s="8"/>
      <c r="AUO356" s="8"/>
      <c r="AUP356" s="8"/>
      <c r="AUQ356" s="8"/>
      <c r="AUR356" s="8"/>
      <c r="AUS356" s="8"/>
      <c r="AUT356" s="8"/>
      <c r="AUU356" s="8"/>
      <c r="AUV356" s="8"/>
      <c r="AUW356" s="8"/>
      <c r="AUX356" s="8"/>
      <c r="AUY356" s="8"/>
      <c r="AUZ356" s="8"/>
      <c r="AVA356" s="8"/>
      <c r="AVB356" s="8"/>
      <c r="AVC356" s="8"/>
      <c r="AVD356" s="8"/>
      <c r="AVE356" s="8"/>
      <c r="AVF356" s="8"/>
      <c r="AVG356" s="8"/>
      <c r="AVH356" s="8"/>
      <c r="AVI356" s="8"/>
      <c r="AVJ356" s="8"/>
      <c r="AVK356" s="8"/>
      <c r="AVL356" s="8"/>
      <c r="AVM356" s="8"/>
      <c r="AVN356" s="8"/>
      <c r="AVO356" s="8"/>
      <c r="AVP356" s="8"/>
      <c r="AVQ356" s="8"/>
      <c r="AVR356" s="8"/>
      <c r="AVS356" s="8"/>
      <c r="AVT356" s="8"/>
      <c r="AVU356" s="8"/>
      <c r="AVV356" s="8"/>
      <c r="AVW356" s="8"/>
      <c r="AVX356" s="8"/>
      <c r="AVY356" s="8"/>
      <c r="AVZ356" s="8"/>
      <c r="AWA356" s="8"/>
      <c r="AWB356" s="8"/>
      <c r="AWC356" s="8"/>
      <c r="AWD356" s="8"/>
      <c r="AWE356" s="8"/>
      <c r="AWF356" s="8"/>
      <c r="AWG356" s="8"/>
      <c r="AWH356" s="8"/>
      <c r="AWI356" s="8"/>
      <c r="AWJ356" s="8"/>
      <c r="AWK356" s="8"/>
      <c r="AWL356" s="8"/>
      <c r="AWM356" s="8"/>
      <c r="AWN356" s="8"/>
      <c r="AWO356" s="8"/>
      <c r="AWP356" s="8"/>
      <c r="AWQ356" s="8"/>
      <c r="AWR356" s="8"/>
      <c r="AWS356" s="8"/>
      <c r="AWT356" s="8"/>
      <c r="AWU356" s="8"/>
      <c r="AWV356" s="8"/>
      <c r="AWW356" s="8"/>
      <c r="AWX356" s="8"/>
      <c r="AWY356" s="8"/>
      <c r="AWZ356" s="8"/>
      <c r="AXA356" s="8"/>
      <c r="AXB356" s="8"/>
      <c r="AXC356" s="8"/>
      <c r="AXD356" s="8"/>
      <c r="AXE356" s="8"/>
      <c r="AXF356" s="8"/>
      <c r="AXG356" s="8"/>
      <c r="AXH356" s="8"/>
      <c r="AXI356" s="8"/>
      <c r="AXJ356" s="8"/>
      <c r="AXK356" s="8"/>
      <c r="AXL356" s="8"/>
      <c r="AXM356" s="8"/>
      <c r="AXN356" s="8"/>
      <c r="AXO356" s="8"/>
      <c r="AXP356" s="8"/>
      <c r="AXQ356" s="8"/>
      <c r="AXR356" s="8"/>
      <c r="AXS356" s="8"/>
      <c r="AXT356" s="8"/>
      <c r="AXU356" s="8"/>
      <c r="AXV356" s="8"/>
      <c r="AXW356" s="8"/>
      <c r="AXX356" s="8"/>
      <c r="AXY356" s="8"/>
      <c r="AXZ356" s="8"/>
      <c r="AYA356" s="8"/>
      <c r="AYB356" s="8"/>
      <c r="AYC356" s="8"/>
      <c r="AYD356" s="8"/>
      <c r="AYE356" s="8"/>
      <c r="AYF356" s="8"/>
      <c r="AYG356" s="8"/>
      <c r="AYH356" s="8"/>
      <c r="AYI356" s="8"/>
      <c r="AYJ356" s="8"/>
      <c r="AYK356" s="8"/>
      <c r="AYL356" s="8"/>
      <c r="AYM356" s="8"/>
      <c r="AYN356" s="8"/>
      <c r="AYO356" s="8"/>
      <c r="AYP356" s="8"/>
      <c r="AYQ356" s="8"/>
      <c r="AYR356" s="8"/>
      <c r="AYS356" s="8"/>
      <c r="AYT356" s="8"/>
      <c r="AYU356" s="8"/>
      <c r="AYV356" s="8"/>
      <c r="AYW356" s="8"/>
      <c r="AYX356" s="8"/>
      <c r="AYY356" s="8"/>
      <c r="AYZ356" s="8"/>
      <c r="AZA356" s="8"/>
      <c r="AZB356" s="8"/>
      <c r="AZC356" s="8"/>
      <c r="AZD356" s="8"/>
      <c r="AZE356" s="8"/>
      <c r="AZF356" s="8"/>
      <c r="AZG356" s="8"/>
      <c r="AZH356" s="8"/>
      <c r="AZI356" s="8"/>
      <c r="AZJ356" s="8"/>
      <c r="AZK356" s="8"/>
      <c r="AZL356" s="8"/>
      <c r="AZM356" s="8"/>
      <c r="AZN356" s="8"/>
      <c r="AZO356" s="8"/>
      <c r="AZP356" s="8"/>
      <c r="AZQ356" s="8"/>
      <c r="AZR356" s="8"/>
      <c r="AZS356" s="8"/>
      <c r="AZT356" s="8"/>
      <c r="AZU356" s="8"/>
      <c r="AZV356" s="8"/>
      <c r="AZW356" s="8"/>
      <c r="AZX356" s="8"/>
      <c r="AZY356" s="8"/>
      <c r="AZZ356" s="8"/>
      <c r="BAA356" s="8"/>
      <c r="BAB356" s="8"/>
      <c r="BAC356" s="8"/>
      <c r="BAD356" s="8"/>
      <c r="BAE356" s="8"/>
      <c r="BAF356" s="8"/>
      <c r="BAG356" s="8"/>
      <c r="BAH356" s="8"/>
      <c r="BAI356" s="8"/>
      <c r="BAJ356" s="8"/>
      <c r="BAK356" s="8"/>
      <c r="BAL356" s="8"/>
      <c r="BAM356" s="8"/>
      <c r="BAN356" s="8"/>
      <c r="BAO356" s="8"/>
      <c r="BAP356" s="8"/>
      <c r="BAQ356" s="8"/>
      <c r="BAR356" s="8"/>
      <c r="BAS356" s="8"/>
      <c r="BAT356" s="8"/>
      <c r="BAU356" s="8"/>
      <c r="BAV356" s="8"/>
      <c r="BAW356" s="8"/>
      <c r="BAX356" s="8"/>
      <c r="BAY356" s="8"/>
      <c r="BAZ356" s="8"/>
      <c r="BBA356" s="8"/>
      <c r="BBB356" s="8"/>
      <c r="BBC356" s="8"/>
      <c r="BBD356" s="8"/>
      <c r="BBE356" s="8"/>
      <c r="BBF356" s="8"/>
      <c r="BBG356" s="8"/>
      <c r="BBH356" s="8"/>
      <c r="BBI356" s="8"/>
      <c r="BBJ356" s="8"/>
      <c r="BBK356" s="8"/>
      <c r="BBL356" s="8"/>
      <c r="BBM356" s="8"/>
      <c r="BBN356" s="8"/>
      <c r="BBO356" s="8"/>
      <c r="BBP356" s="8"/>
      <c r="BBQ356" s="8"/>
      <c r="BBR356" s="8"/>
      <c r="BBS356" s="8"/>
      <c r="BBT356" s="8"/>
      <c r="BBU356" s="8"/>
      <c r="BBV356" s="8"/>
      <c r="BBW356" s="8"/>
      <c r="BBX356" s="8"/>
      <c r="BBY356" s="8"/>
      <c r="BBZ356" s="8"/>
      <c r="BCA356" s="8"/>
      <c r="BCB356" s="8"/>
      <c r="BCC356" s="8"/>
      <c r="BCD356" s="8"/>
      <c r="BCE356" s="8"/>
      <c r="BCF356" s="8"/>
      <c r="BCG356" s="8"/>
      <c r="BCH356" s="8"/>
      <c r="BCI356" s="8"/>
      <c r="BCJ356" s="8"/>
      <c r="BCK356" s="8"/>
      <c r="BCL356" s="8"/>
      <c r="BCM356" s="8"/>
      <c r="BCN356" s="8"/>
      <c r="BCO356" s="8"/>
      <c r="BCP356" s="8"/>
      <c r="BCQ356" s="8"/>
      <c r="BCR356" s="8"/>
      <c r="BCS356" s="8"/>
      <c r="BCT356" s="8"/>
      <c r="BCU356" s="8"/>
      <c r="BCV356" s="8"/>
      <c r="BCW356" s="8"/>
      <c r="BCX356" s="8"/>
      <c r="BCY356" s="8"/>
      <c r="BCZ356" s="8"/>
      <c r="BDA356" s="8"/>
      <c r="BDB356" s="8"/>
      <c r="BDC356" s="8"/>
      <c r="BDD356" s="8"/>
      <c r="BDE356" s="8"/>
      <c r="BDF356" s="8"/>
      <c r="BDG356" s="8"/>
      <c r="BDH356" s="8"/>
      <c r="BDI356" s="8"/>
      <c r="BDJ356" s="8"/>
      <c r="BDK356" s="8"/>
      <c r="BDL356" s="8"/>
      <c r="BDM356" s="8"/>
      <c r="BDN356" s="8"/>
      <c r="BDO356" s="8"/>
      <c r="BDP356" s="8"/>
      <c r="BDQ356" s="8"/>
      <c r="BDR356" s="8"/>
      <c r="BDS356" s="8"/>
      <c r="BDT356" s="8"/>
      <c r="BDU356" s="8"/>
      <c r="BDV356" s="8"/>
      <c r="BDW356" s="8"/>
      <c r="BDX356" s="8"/>
      <c r="BDY356" s="8"/>
      <c r="BDZ356" s="8"/>
      <c r="BEA356" s="8"/>
      <c r="BEB356" s="8"/>
      <c r="BEC356" s="8"/>
      <c r="BED356" s="8"/>
      <c r="BEE356" s="8"/>
      <c r="BEF356" s="8"/>
      <c r="BEG356" s="8"/>
      <c r="BEH356" s="8"/>
      <c r="BEI356" s="8"/>
      <c r="BEJ356" s="8"/>
      <c r="BEK356" s="8"/>
      <c r="BEL356" s="8"/>
      <c r="BEM356" s="8"/>
      <c r="BEN356" s="8"/>
      <c r="BEO356" s="8"/>
      <c r="BEP356" s="8"/>
      <c r="BEQ356" s="8"/>
      <c r="BER356" s="8"/>
      <c r="BES356" s="8"/>
      <c r="BET356" s="8"/>
      <c r="BEU356" s="8"/>
      <c r="BEV356" s="8"/>
      <c r="BEW356" s="8"/>
      <c r="BEX356" s="8"/>
      <c r="BEY356" s="8"/>
      <c r="BEZ356" s="8"/>
      <c r="BFA356" s="8"/>
      <c r="BFB356" s="8"/>
      <c r="BFC356" s="8"/>
      <c r="BFD356" s="8"/>
      <c r="BFE356" s="8"/>
      <c r="BFF356" s="8"/>
      <c r="BFG356" s="8"/>
      <c r="BFH356" s="8"/>
      <c r="BFI356" s="8"/>
      <c r="BFJ356" s="8"/>
      <c r="BFK356" s="8"/>
      <c r="BFL356" s="8"/>
      <c r="BFM356" s="8"/>
      <c r="BFN356" s="8"/>
      <c r="BFO356" s="8"/>
      <c r="BFP356" s="8"/>
      <c r="BFQ356" s="8"/>
      <c r="BFR356" s="8"/>
      <c r="BFS356" s="8"/>
      <c r="BFT356" s="8"/>
      <c r="BFU356" s="8"/>
      <c r="BFV356" s="8"/>
      <c r="BFW356" s="8"/>
      <c r="BFX356" s="8"/>
      <c r="BFY356" s="8"/>
      <c r="BFZ356" s="8"/>
      <c r="BGA356" s="8"/>
      <c r="BGB356" s="8"/>
      <c r="BGC356" s="8"/>
      <c r="BGD356" s="8"/>
      <c r="BGE356" s="8"/>
      <c r="BGF356" s="8"/>
      <c r="BGG356" s="8"/>
      <c r="BGH356" s="8"/>
      <c r="BGI356" s="8"/>
      <c r="BGJ356" s="8"/>
      <c r="BGK356" s="8"/>
      <c r="BGL356" s="8"/>
      <c r="BGM356" s="8"/>
      <c r="BGN356" s="8"/>
      <c r="BGO356" s="8"/>
      <c r="BGP356" s="8"/>
      <c r="BGQ356" s="8"/>
      <c r="BGR356" s="8"/>
      <c r="BGS356" s="8"/>
      <c r="BGT356" s="8"/>
      <c r="BGU356" s="8"/>
      <c r="BGV356" s="8"/>
      <c r="BGW356" s="8"/>
      <c r="BGX356" s="8"/>
      <c r="BGY356" s="8"/>
      <c r="BGZ356" s="8"/>
      <c r="BHA356" s="8"/>
      <c r="BHB356" s="8"/>
      <c r="BHC356" s="8"/>
      <c r="BHD356" s="8"/>
      <c r="BHE356" s="8"/>
      <c r="BHF356" s="8"/>
      <c r="BHG356" s="8"/>
      <c r="BHH356" s="8"/>
      <c r="BHI356" s="8"/>
      <c r="BHJ356" s="8"/>
      <c r="BHK356" s="8"/>
      <c r="BHL356" s="8"/>
      <c r="BHM356" s="8"/>
      <c r="BHN356" s="8"/>
      <c r="BHO356" s="8"/>
      <c r="BHP356" s="8"/>
      <c r="BHQ356" s="8"/>
      <c r="BHR356" s="8"/>
      <c r="BHS356" s="8"/>
      <c r="BHT356" s="8"/>
      <c r="BHU356" s="8"/>
      <c r="BHV356" s="8"/>
      <c r="BHW356" s="8"/>
      <c r="BHX356" s="8"/>
      <c r="BHY356" s="8"/>
      <c r="BHZ356" s="8"/>
      <c r="BIA356" s="8"/>
      <c r="BIB356" s="8"/>
      <c r="BIC356" s="8"/>
      <c r="BID356" s="8"/>
      <c r="BIE356" s="8"/>
      <c r="BIF356" s="8"/>
      <c r="BIG356" s="8"/>
      <c r="BIH356" s="8"/>
      <c r="BII356" s="8"/>
      <c r="BIJ356" s="8"/>
      <c r="BIK356" s="8"/>
      <c r="BIL356" s="8"/>
      <c r="BIM356" s="8"/>
      <c r="BIN356" s="8"/>
      <c r="BIO356" s="8"/>
      <c r="BIP356" s="8"/>
      <c r="BIQ356" s="8"/>
      <c r="BIR356" s="8"/>
      <c r="BIS356" s="8"/>
      <c r="BIT356" s="8"/>
      <c r="BIU356" s="8"/>
      <c r="BIV356" s="8"/>
      <c r="BIW356" s="8"/>
      <c r="BIX356" s="8"/>
      <c r="BIY356" s="8"/>
      <c r="BIZ356" s="8"/>
      <c r="BJA356" s="8"/>
      <c r="BJB356" s="8"/>
      <c r="BJC356" s="8"/>
      <c r="BJD356" s="8"/>
      <c r="BJE356" s="8"/>
      <c r="BJF356" s="8"/>
      <c r="BJG356" s="8"/>
      <c r="BJH356" s="8"/>
      <c r="BJI356" s="8"/>
      <c r="BJJ356" s="8"/>
      <c r="BJK356" s="8"/>
      <c r="BJL356" s="8"/>
      <c r="BJM356" s="8"/>
      <c r="BJN356" s="8"/>
      <c r="BJO356" s="8"/>
      <c r="BJP356" s="8"/>
      <c r="BJQ356" s="8"/>
      <c r="BJR356" s="8"/>
      <c r="BJS356" s="8"/>
      <c r="BJT356" s="8"/>
      <c r="BJU356" s="8"/>
      <c r="BJV356" s="8"/>
      <c r="BJW356" s="8"/>
      <c r="BJX356" s="8"/>
      <c r="BJY356" s="8"/>
      <c r="BJZ356" s="8"/>
      <c r="BKA356" s="8"/>
      <c r="BKB356" s="8"/>
      <c r="BKC356" s="8"/>
      <c r="BKD356" s="8"/>
      <c r="BKE356" s="8"/>
      <c r="BKF356" s="8"/>
      <c r="BKG356" s="8"/>
      <c r="BKH356" s="8"/>
      <c r="BKI356" s="8"/>
      <c r="BKJ356" s="8"/>
      <c r="BKK356" s="8"/>
      <c r="BKL356" s="8"/>
      <c r="BKM356" s="8"/>
      <c r="BKN356" s="8"/>
      <c r="BKO356" s="8"/>
      <c r="BKP356" s="8"/>
      <c r="BKQ356" s="8"/>
      <c r="BKR356" s="8"/>
      <c r="BKS356" s="8"/>
      <c r="BKT356" s="8"/>
      <c r="BKU356" s="8"/>
      <c r="BKV356" s="8"/>
      <c r="BKW356" s="8"/>
      <c r="BKX356" s="8"/>
      <c r="BKY356" s="8"/>
      <c r="BKZ356" s="8"/>
      <c r="BLA356" s="8"/>
      <c r="BLB356" s="8"/>
      <c r="BLC356" s="8"/>
      <c r="BLD356" s="8"/>
      <c r="BLE356" s="8"/>
      <c r="BLF356" s="8"/>
      <c r="BLG356" s="8"/>
      <c r="BLH356" s="8"/>
      <c r="BLI356" s="8"/>
      <c r="BLJ356" s="8"/>
      <c r="BLK356" s="8"/>
      <c r="BLL356" s="8"/>
      <c r="BLM356" s="8"/>
      <c r="BLN356" s="8"/>
      <c r="BLO356" s="8"/>
      <c r="BLP356" s="8"/>
      <c r="BLQ356" s="8"/>
      <c r="BLR356" s="8"/>
      <c r="BLS356" s="8"/>
      <c r="BLT356" s="8"/>
      <c r="BLU356" s="8"/>
      <c r="BLV356" s="8"/>
      <c r="BLW356" s="8"/>
      <c r="BLX356" s="8"/>
      <c r="BLY356" s="8"/>
      <c r="BLZ356" s="8"/>
      <c r="BMA356" s="8"/>
      <c r="BMB356" s="8"/>
      <c r="BMC356" s="8"/>
      <c r="BMD356" s="8"/>
      <c r="BME356" s="8"/>
      <c r="BMF356" s="8"/>
      <c r="BMG356" s="8"/>
      <c r="BMH356" s="8"/>
      <c r="BMI356" s="8"/>
      <c r="BMJ356" s="8"/>
      <c r="BMK356" s="8"/>
      <c r="BML356" s="8"/>
      <c r="BMM356" s="8"/>
      <c r="BMN356" s="8"/>
      <c r="BMO356" s="8"/>
      <c r="BMP356" s="8"/>
      <c r="BMQ356" s="8"/>
      <c r="BMR356" s="8"/>
      <c r="BMS356" s="8"/>
      <c r="BMT356" s="8"/>
      <c r="BMU356" s="8"/>
      <c r="BMV356" s="8"/>
      <c r="BMW356" s="8"/>
      <c r="BMX356" s="8"/>
      <c r="BMY356" s="8"/>
      <c r="BMZ356" s="8"/>
      <c r="BNA356" s="8"/>
      <c r="BNB356" s="8"/>
      <c r="BNC356" s="8"/>
      <c r="BND356" s="8"/>
      <c r="BNE356" s="8"/>
      <c r="BNF356" s="8"/>
      <c r="BNG356" s="8"/>
      <c r="BNH356" s="8"/>
      <c r="BNI356" s="8"/>
      <c r="BNJ356" s="8"/>
      <c r="BNK356" s="8"/>
      <c r="BNL356" s="8"/>
      <c r="BNM356" s="8"/>
      <c r="BNN356" s="8"/>
      <c r="BNO356" s="8"/>
      <c r="BNP356" s="8"/>
      <c r="BNQ356" s="8"/>
      <c r="BNR356" s="8"/>
      <c r="BNS356" s="8"/>
      <c r="BNT356" s="8"/>
      <c r="BNU356" s="8"/>
      <c r="BNV356" s="8"/>
      <c r="BNW356" s="8"/>
      <c r="BNX356" s="8"/>
      <c r="BNY356" s="8"/>
      <c r="BNZ356" s="8"/>
      <c r="BOA356" s="8"/>
      <c r="BOB356" s="8"/>
      <c r="BOC356" s="8"/>
      <c r="BOD356" s="8"/>
      <c r="BOE356" s="8"/>
      <c r="BOF356" s="8"/>
      <c r="BOG356" s="8"/>
      <c r="BOH356" s="8"/>
      <c r="BOI356" s="8"/>
      <c r="BOJ356" s="8"/>
      <c r="BOK356" s="8"/>
      <c r="BOL356" s="8"/>
      <c r="BOM356" s="8"/>
      <c r="BON356" s="8"/>
      <c r="BOO356" s="8"/>
      <c r="BOP356" s="8"/>
      <c r="BOQ356" s="8"/>
      <c r="BOR356" s="8"/>
      <c r="BOS356" s="8"/>
      <c r="BOT356" s="8"/>
      <c r="BOU356" s="8"/>
      <c r="BOV356" s="8"/>
      <c r="BOW356" s="8"/>
      <c r="BOX356" s="8"/>
      <c r="BOY356" s="8"/>
      <c r="BOZ356" s="8"/>
      <c r="BPA356" s="8"/>
      <c r="BPB356" s="8"/>
      <c r="BPC356" s="8"/>
      <c r="BPD356" s="8"/>
      <c r="BPE356" s="8"/>
      <c r="BPF356" s="8"/>
      <c r="BPG356" s="8"/>
      <c r="BPH356" s="8"/>
      <c r="BPI356" s="8"/>
      <c r="BPJ356" s="8"/>
      <c r="BPK356" s="8"/>
      <c r="BPL356" s="8"/>
      <c r="BPM356" s="8"/>
      <c r="BPN356" s="8"/>
      <c r="BPO356" s="8"/>
      <c r="BPP356" s="8"/>
      <c r="BPQ356" s="8"/>
      <c r="BPR356" s="8"/>
      <c r="BPS356" s="8"/>
      <c r="BPT356" s="8"/>
      <c r="BPU356" s="8"/>
      <c r="BPV356" s="8"/>
      <c r="BPW356" s="8"/>
      <c r="BPX356" s="8"/>
      <c r="BPY356" s="8"/>
      <c r="BPZ356" s="8"/>
      <c r="BQA356" s="8"/>
      <c r="BQB356" s="8"/>
      <c r="BQC356" s="8"/>
      <c r="BQD356" s="8"/>
      <c r="BQE356" s="8"/>
      <c r="BQF356" s="8"/>
      <c r="BQG356" s="8"/>
      <c r="BQH356" s="8"/>
      <c r="BQI356" s="8"/>
      <c r="BQJ356" s="8"/>
      <c r="BQK356" s="8"/>
      <c r="BQL356" s="8"/>
      <c r="BQM356" s="8"/>
      <c r="BQN356" s="8"/>
      <c r="BQO356" s="8"/>
      <c r="BQP356" s="8"/>
      <c r="BQQ356" s="8"/>
      <c r="BQR356" s="8"/>
      <c r="BQS356" s="8"/>
      <c r="BQT356" s="8"/>
      <c r="BQU356" s="8"/>
      <c r="BQV356" s="8"/>
      <c r="BQW356" s="8"/>
      <c r="BQX356" s="8"/>
      <c r="BQY356" s="8"/>
      <c r="BQZ356" s="8"/>
      <c r="BRA356" s="8"/>
      <c r="BRB356" s="8"/>
      <c r="BRC356" s="8"/>
      <c r="BRD356" s="8"/>
      <c r="BRE356" s="8"/>
      <c r="BRF356" s="8"/>
      <c r="BRG356" s="8"/>
      <c r="BRH356" s="8"/>
      <c r="BRI356" s="8"/>
      <c r="BRJ356" s="8"/>
      <c r="BRK356" s="8"/>
      <c r="BRL356" s="8"/>
      <c r="BRM356" s="8"/>
      <c r="BRN356" s="8"/>
      <c r="BRO356" s="8"/>
      <c r="BRP356" s="8"/>
      <c r="BRQ356" s="8"/>
      <c r="BRR356" s="8"/>
      <c r="BRS356" s="8"/>
      <c r="BRT356" s="8"/>
      <c r="BRU356" s="8"/>
      <c r="BRV356" s="8"/>
      <c r="BRW356" s="8"/>
      <c r="BRX356" s="8"/>
      <c r="BRY356" s="8"/>
      <c r="BRZ356" s="8"/>
      <c r="BSA356" s="8"/>
      <c r="BSB356" s="8"/>
      <c r="BSC356" s="8"/>
      <c r="BSD356" s="8"/>
      <c r="BSE356" s="8"/>
      <c r="BSF356" s="8"/>
      <c r="BSG356" s="8"/>
      <c r="BSH356" s="8"/>
      <c r="BSI356" s="8"/>
      <c r="BSJ356" s="8"/>
      <c r="BSK356" s="8"/>
      <c r="BSL356" s="8"/>
      <c r="BSM356" s="8"/>
      <c r="BSN356" s="8"/>
      <c r="BSO356" s="8"/>
      <c r="BSP356" s="8"/>
      <c r="BSQ356" s="8"/>
      <c r="BSR356" s="8"/>
      <c r="BSS356" s="8"/>
      <c r="BST356" s="8"/>
      <c r="BSU356" s="8"/>
      <c r="BSV356" s="8"/>
      <c r="BSW356" s="8"/>
      <c r="BSX356" s="8"/>
      <c r="BSY356" s="8"/>
      <c r="BSZ356" s="8"/>
      <c r="BTA356" s="8"/>
      <c r="BTB356" s="8"/>
      <c r="BTC356" s="8"/>
      <c r="BTD356" s="8"/>
      <c r="BTE356" s="8"/>
      <c r="BTF356" s="8"/>
      <c r="BTG356" s="8"/>
      <c r="BTH356" s="8"/>
      <c r="BTI356" s="8"/>
      <c r="BTJ356" s="8"/>
      <c r="BTK356" s="8"/>
      <c r="BTL356" s="8"/>
      <c r="BTM356" s="8"/>
      <c r="BTN356" s="8"/>
      <c r="BTO356" s="8"/>
      <c r="BTP356" s="8"/>
      <c r="BTQ356" s="8"/>
      <c r="BTR356" s="8"/>
      <c r="BTS356" s="8"/>
      <c r="BTT356" s="8"/>
      <c r="BTU356" s="8"/>
      <c r="BTV356" s="8"/>
      <c r="BTW356" s="8"/>
      <c r="BTX356" s="8"/>
      <c r="BTY356" s="8"/>
      <c r="BTZ356" s="8"/>
      <c r="BUA356" s="8"/>
      <c r="BUB356" s="8"/>
      <c r="BUC356" s="8"/>
      <c r="BUD356" s="8"/>
      <c r="BUE356" s="8"/>
      <c r="BUF356" s="8"/>
      <c r="BUG356" s="8"/>
      <c r="BUH356" s="8"/>
      <c r="BUI356" s="8"/>
      <c r="BUJ356" s="8"/>
      <c r="BUK356" s="8"/>
      <c r="BUL356" s="8"/>
      <c r="BUM356" s="8"/>
      <c r="BUN356" s="8"/>
      <c r="BUO356" s="8"/>
      <c r="BUP356" s="8"/>
      <c r="BUQ356" s="8"/>
      <c r="BUR356" s="8"/>
      <c r="BUS356" s="8"/>
      <c r="BUT356" s="8"/>
      <c r="BUU356" s="8"/>
      <c r="BUV356" s="8"/>
      <c r="BUW356" s="8"/>
      <c r="BUX356" s="8"/>
      <c r="BUY356" s="8"/>
      <c r="BUZ356" s="8"/>
      <c r="BVA356" s="8"/>
      <c r="BVB356" s="8"/>
      <c r="BVC356" s="8"/>
      <c r="BVD356" s="8"/>
      <c r="BVE356" s="8"/>
      <c r="BVF356" s="8"/>
      <c r="BVG356" s="8"/>
      <c r="BVH356" s="8"/>
      <c r="BVI356" s="8"/>
      <c r="BVJ356" s="8"/>
      <c r="BVK356" s="8"/>
      <c r="BVL356" s="8"/>
      <c r="BVM356" s="8"/>
      <c r="BVN356" s="8"/>
      <c r="BVO356" s="8"/>
      <c r="BVP356" s="8"/>
      <c r="BVQ356" s="8"/>
      <c r="BVR356" s="8"/>
      <c r="BVS356" s="8"/>
      <c r="BVT356" s="8"/>
      <c r="BVU356" s="8"/>
      <c r="BVV356" s="8"/>
      <c r="BVW356" s="8"/>
      <c r="BVX356" s="8"/>
      <c r="BVY356" s="8"/>
      <c r="BVZ356" s="8"/>
      <c r="BWA356" s="8"/>
      <c r="BWB356" s="8"/>
      <c r="BWC356" s="8"/>
      <c r="BWD356" s="8"/>
      <c r="BWE356" s="8"/>
      <c r="BWF356" s="8"/>
      <c r="BWG356" s="8"/>
      <c r="BWH356" s="8"/>
      <c r="BWI356" s="8"/>
      <c r="BWJ356" s="8"/>
      <c r="BWK356" s="8"/>
      <c r="BWL356" s="8"/>
      <c r="BWM356" s="8"/>
      <c r="BWN356" s="8"/>
      <c r="BWO356" s="8"/>
      <c r="BWP356" s="8"/>
      <c r="BWQ356" s="8"/>
      <c r="BWR356" s="8"/>
      <c r="BWS356" s="8"/>
      <c r="BWT356" s="8"/>
      <c r="BWU356" s="8"/>
      <c r="BWV356" s="8"/>
      <c r="BWW356" s="8"/>
      <c r="BWX356" s="8"/>
      <c r="BWY356" s="8"/>
      <c r="BWZ356" s="8"/>
      <c r="BXA356" s="8"/>
      <c r="BXB356" s="8"/>
      <c r="BXC356" s="8"/>
      <c r="BXD356" s="8"/>
      <c r="BXE356" s="8"/>
      <c r="BXF356" s="8"/>
      <c r="BXG356" s="8"/>
      <c r="BXH356" s="8"/>
      <c r="BXI356" s="8"/>
      <c r="BXJ356" s="8"/>
      <c r="BXK356" s="8"/>
      <c r="BXL356" s="8"/>
      <c r="BXM356" s="8"/>
      <c r="BXN356" s="8"/>
      <c r="BXO356" s="8"/>
      <c r="BXP356" s="8"/>
      <c r="BXQ356" s="8"/>
      <c r="BXR356" s="8"/>
      <c r="BXS356" s="8"/>
      <c r="BXT356" s="8"/>
      <c r="BXU356" s="8"/>
      <c r="BXV356" s="8"/>
      <c r="BXW356" s="8"/>
      <c r="BXX356" s="8"/>
      <c r="BXY356" s="8"/>
      <c r="BXZ356" s="8"/>
      <c r="BYA356" s="8"/>
      <c r="BYB356" s="8"/>
      <c r="BYC356" s="8"/>
      <c r="BYD356" s="8"/>
      <c r="BYE356" s="8"/>
      <c r="BYF356" s="8"/>
      <c r="BYG356" s="8"/>
      <c r="BYH356" s="8"/>
      <c r="BYI356" s="8"/>
      <c r="BYJ356" s="8"/>
      <c r="BYK356" s="8"/>
      <c r="BYL356" s="8"/>
      <c r="BYM356" s="8"/>
      <c r="BYN356" s="8"/>
      <c r="BYO356" s="8"/>
      <c r="BYP356" s="8"/>
      <c r="BYQ356" s="8"/>
      <c r="BYR356" s="8"/>
      <c r="BYS356" s="8"/>
      <c r="BYT356" s="8"/>
      <c r="BYU356" s="8"/>
      <c r="BYV356" s="8"/>
      <c r="BYW356" s="8"/>
      <c r="BYX356" s="8"/>
      <c r="BYY356" s="8"/>
      <c r="BYZ356" s="8"/>
      <c r="BZA356" s="8"/>
      <c r="BZB356" s="8"/>
      <c r="BZC356" s="8"/>
      <c r="BZD356" s="8"/>
      <c r="BZE356" s="8"/>
      <c r="BZF356" s="8"/>
      <c r="BZG356" s="8"/>
      <c r="BZH356" s="8"/>
      <c r="BZI356" s="8"/>
      <c r="BZJ356" s="8"/>
      <c r="BZK356" s="8"/>
      <c r="BZL356" s="8"/>
      <c r="BZM356" s="8"/>
      <c r="BZN356" s="8"/>
      <c r="BZO356" s="8"/>
      <c r="BZP356" s="8"/>
      <c r="BZQ356" s="8"/>
      <c r="BZR356" s="8"/>
      <c r="BZS356" s="8"/>
      <c r="BZT356" s="8"/>
      <c r="BZU356" s="8"/>
      <c r="BZV356" s="8"/>
      <c r="BZW356" s="8"/>
      <c r="BZX356" s="8"/>
      <c r="BZY356" s="8"/>
      <c r="BZZ356" s="8"/>
      <c r="CAA356" s="8"/>
      <c r="CAB356" s="8"/>
      <c r="CAC356" s="8"/>
      <c r="CAD356" s="8"/>
      <c r="CAE356" s="8"/>
      <c r="CAF356" s="8"/>
      <c r="CAG356" s="8"/>
      <c r="CAH356" s="8"/>
      <c r="CAI356" s="8"/>
      <c r="CAJ356" s="8"/>
      <c r="CAK356" s="8"/>
      <c r="CAL356" s="8"/>
      <c r="CAM356" s="8"/>
      <c r="CAN356" s="8"/>
      <c r="CAO356" s="8"/>
      <c r="CAP356" s="8"/>
      <c r="CAQ356" s="8"/>
      <c r="CAR356" s="8"/>
      <c r="CAS356" s="8"/>
      <c r="CAT356" s="8"/>
      <c r="CAU356" s="8"/>
      <c r="CAV356" s="8"/>
      <c r="CAW356" s="8"/>
      <c r="CAX356" s="8"/>
      <c r="CAY356" s="8"/>
      <c r="CAZ356" s="8"/>
      <c r="CBA356" s="8"/>
      <c r="CBB356" s="8"/>
      <c r="CBC356" s="8"/>
      <c r="CBD356" s="8"/>
      <c r="CBE356" s="8"/>
      <c r="CBF356" s="8"/>
      <c r="CBG356" s="8"/>
      <c r="CBH356" s="8"/>
      <c r="CBI356" s="8"/>
      <c r="CBJ356" s="8"/>
      <c r="CBK356" s="8"/>
      <c r="CBL356" s="8"/>
      <c r="CBM356" s="8"/>
      <c r="CBN356" s="8"/>
      <c r="CBO356" s="8"/>
      <c r="CBP356" s="8"/>
      <c r="CBQ356" s="8"/>
      <c r="CBR356" s="8"/>
      <c r="CBS356" s="8"/>
      <c r="CBT356" s="8"/>
      <c r="CBU356" s="8"/>
      <c r="CBV356" s="8"/>
      <c r="CBW356" s="8"/>
      <c r="CBX356" s="8"/>
      <c r="CBY356" s="8"/>
      <c r="CBZ356" s="8"/>
      <c r="CCA356" s="8"/>
      <c r="CCB356" s="8"/>
      <c r="CCC356" s="8"/>
      <c r="CCD356" s="8"/>
      <c r="CCE356" s="8"/>
      <c r="CCF356" s="8"/>
      <c r="CCG356" s="8"/>
      <c r="CCH356" s="8"/>
      <c r="CCI356" s="8"/>
      <c r="CCJ356" s="8"/>
      <c r="CCK356" s="8"/>
      <c r="CCL356" s="8"/>
      <c r="CCM356" s="8"/>
      <c r="CCN356" s="8"/>
      <c r="CCO356" s="8"/>
      <c r="CCP356" s="8"/>
      <c r="CCQ356" s="8"/>
      <c r="CCR356" s="8"/>
      <c r="CCS356" s="8"/>
      <c r="CCT356" s="8"/>
      <c r="CCU356" s="8"/>
      <c r="CCV356" s="8"/>
      <c r="CCW356" s="8"/>
      <c r="CCX356" s="8"/>
      <c r="CCY356" s="8"/>
      <c r="CCZ356" s="8"/>
      <c r="CDA356" s="8"/>
      <c r="CDB356" s="8"/>
      <c r="CDC356" s="8"/>
      <c r="CDD356" s="8"/>
      <c r="CDE356" s="8"/>
      <c r="CDF356" s="8"/>
      <c r="CDG356" s="8"/>
      <c r="CDH356" s="8"/>
      <c r="CDI356" s="8"/>
      <c r="CDJ356" s="8"/>
      <c r="CDK356" s="8"/>
      <c r="CDL356" s="8"/>
      <c r="CDM356" s="8"/>
      <c r="CDN356" s="8"/>
      <c r="CDO356" s="8"/>
      <c r="CDP356" s="8"/>
      <c r="CDQ356" s="8"/>
      <c r="CDR356" s="8"/>
      <c r="CDS356" s="8"/>
      <c r="CDT356" s="8"/>
      <c r="CDU356" s="8"/>
      <c r="CDV356" s="8"/>
      <c r="CDW356" s="8"/>
      <c r="CDX356" s="8"/>
      <c r="CDY356" s="8"/>
      <c r="CDZ356" s="8"/>
      <c r="CEA356" s="8"/>
      <c r="CEB356" s="8"/>
      <c r="CEC356" s="8"/>
      <c r="CED356" s="8"/>
      <c r="CEE356" s="8"/>
      <c r="CEF356" s="8"/>
      <c r="CEG356" s="8"/>
      <c r="CEH356" s="8"/>
      <c r="CEI356" s="8"/>
      <c r="CEJ356" s="8"/>
      <c r="CEK356" s="8"/>
      <c r="CEL356" s="8"/>
      <c r="CEM356" s="8"/>
      <c r="CEN356" s="8"/>
      <c r="CEO356" s="8"/>
      <c r="CEP356" s="8"/>
      <c r="CEQ356" s="8"/>
      <c r="CER356" s="8"/>
      <c r="CES356" s="8"/>
      <c r="CET356" s="8"/>
      <c r="CEU356" s="8"/>
      <c r="CEV356" s="8"/>
      <c r="CEW356" s="8"/>
      <c r="CEX356" s="8"/>
      <c r="CEY356" s="8"/>
      <c r="CEZ356" s="8"/>
      <c r="CFA356" s="8"/>
      <c r="CFB356" s="8"/>
      <c r="CFC356" s="8"/>
      <c r="CFD356" s="8"/>
      <c r="CFE356" s="8"/>
      <c r="CFF356" s="8"/>
      <c r="CFG356" s="8"/>
      <c r="CFH356" s="8"/>
      <c r="CFI356" s="8"/>
      <c r="CFJ356" s="8"/>
      <c r="CFK356" s="8"/>
      <c r="CFL356" s="8"/>
      <c r="CFM356" s="8"/>
      <c r="CFN356" s="8"/>
      <c r="CFO356" s="8"/>
      <c r="CFP356" s="8"/>
      <c r="CFQ356" s="8"/>
      <c r="CFR356" s="8"/>
      <c r="CFS356" s="8"/>
      <c r="CFT356" s="8"/>
      <c r="CFU356" s="8"/>
      <c r="CFV356" s="8"/>
      <c r="CFW356" s="8"/>
      <c r="CFX356" s="8"/>
      <c r="CFY356" s="8"/>
      <c r="CFZ356" s="8"/>
      <c r="CGA356" s="8"/>
      <c r="CGB356" s="8"/>
      <c r="CGC356" s="8"/>
      <c r="CGD356" s="8"/>
      <c r="CGE356" s="8"/>
      <c r="CGF356" s="8"/>
      <c r="CGG356" s="8"/>
      <c r="CGH356" s="8"/>
      <c r="CGI356" s="8"/>
      <c r="CGJ356" s="8"/>
      <c r="CGK356" s="8"/>
      <c r="CGL356" s="8"/>
      <c r="CGM356" s="8"/>
      <c r="CGN356" s="8"/>
      <c r="CGO356" s="8"/>
      <c r="CGP356" s="8"/>
      <c r="CGQ356" s="8"/>
      <c r="CGR356" s="8"/>
      <c r="CGS356" s="8"/>
      <c r="CGT356" s="8"/>
      <c r="CGU356" s="8"/>
      <c r="CGV356" s="8"/>
      <c r="CGW356" s="8"/>
      <c r="CGX356" s="8"/>
      <c r="CGY356" s="8"/>
      <c r="CGZ356" s="8"/>
      <c r="CHA356" s="8"/>
      <c r="CHB356" s="8"/>
      <c r="CHC356" s="8"/>
      <c r="CHD356" s="8"/>
      <c r="CHE356" s="8"/>
      <c r="CHF356" s="8"/>
      <c r="CHG356" s="8"/>
      <c r="CHH356" s="8"/>
      <c r="CHI356" s="8"/>
      <c r="CHJ356" s="8"/>
      <c r="CHK356" s="8"/>
      <c r="CHL356" s="8"/>
      <c r="CHM356" s="8"/>
      <c r="CHN356" s="8"/>
      <c r="CHO356" s="8"/>
      <c r="CHP356" s="8"/>
      <c r="CHQ356" s="8"/>
      <c r="CHR356" s="8"/>
      <c r="CHS356" s="8"/>
      <c r="CHT356" s="8"/>
      <c r="CHU356" s="8"/>
      <c r="CHV356" s="8"/>
      <c r="CHW356" s="8"/>
      <c r="CHX356" s="8"/>
      <c r="CHY356" s="8"/>
      <c r="CHZ356" s="8"/>
      <c r="CIA356" s="8"/>
      <c r="CIB356" s="8"/>
      <c r="CIC356" s="8"/>
      <c r="CID356" s="8"/>
      <c r="CIE356" s="8"/>
      <c r="CIF356" s="8"/>
      <c r="CIG356" s="8"/>
      <c r="CIH356" s="8"/>
      <c r="CII356" s="8"/>
      <c r="CIJ356" s="8"/>
      <c r="CIK356" s="8"/>
      <c r="CIL356" s="8"/>
      <c r="CIM356" s="8"/>
      <c r="CIN356" s="8"/>
      <c r="CIO356" s="8"/>
      <c r="CIP356" s="8"/>
      <c r="CIQ356" s="8"/>
      <c r="CIR356" s="8"/>
      <c r="CIS356" s="8"/>
      <c r="CIT356" s="8"/>
      <c r="CIU356" s="8"/>
      <c r="CIV356" s="8"/>
      <c r="CIW356" s="8"/>
      <c r="CIX356" s="8"/>
      <c r="CIY356" s="8"/>
      <c r="CIZ356" s="8"/>
      <c r="CJA356" s="8"/>
      <c r="CJB356" s="8"/>
      <c r="CJC356" s="8"/>
      <c r="CJD356" s="8"/>
      <c r="CJE356" s="8"/>
      <c r="CJF356" s="8"/>
      <c r="CJG356" s="8"/>
      <c r="CJH356" s="8"/>
      <c r="CJI356" s="8"/>
      <c r="CJJ356" s="8"/>
      <c r="CJK356" s="8"/>
      <c r="CJL356" s="8"/>
      <c r="CJM356" s="8"/>
      <c r="CJN356" s="8"/>
      <c r="CJO356" s="8"/>
      <c r="CJP356" s="8"/>
      <c r="CJQ356" s="8"/>
      <c r="CJR356" s="8"/>
      <c r="CJS356" s="8"/>
      <c r="CJT356" s="8"/>
      <c r="CJU356" s="8"/>
      <c r="CJV356" s="8"/>
      <c r="CJW356" s="8"/>
      <c r="CJX356" s="8"/>
      <c r="CJY356" s="8"/>
      <c r="CJZ356" s="8"/>
      <c r="CKA356" s="8"/>
      <c r="CKB356" s="8"/>
      <c r="CKC356" s="8"/>
      <c r="CKD356" s="8"/>
      <c r="CKE356" s="8"/>
      <c r="CKF356" s="8"/>
      <c r="CKG356" s="8"/>
      <c r="CKH356" s="8"/>
      <c r="CKI356" s="8"/>
      <c r="CKJ356" s="8"/>
      <c r="CKK356" s="8"/>
      <c r="CKL356" s="8"/>
      <c r="CKM356" s="8"/>
      <c r="CKN356" s="8"/>
      <c r="CKO356" s="8"/>
      <c r="CKP356" s="8"/>
      <c r="CKQ356" s="8"/>
      <c r="CKR356" s="8"/>
      <c r="CKS356" s="8"/>
      <c r="CKT356" s="8"/>
      <c r="CKU356" s="8"/>
      <c r="CKV356" s="8"/>
      <c r="CKW356" s="8"/>
      <c r="CKX356" s="8"/>
      <c r="CKY356" s="8"/>
      <c r="CKZ356" s="8"/>
      <c r="CLA356" s="8"/>
      <c r="CLB356" s="8"/>
      <c r="CLC356" s="8"/>
      <c r="CLD356" s="8"/>
      <c r="CLE356" s="8"/>
      <c r="CLF356" s="8"/>
      <c r="CLG356" s="8"/>
      <c r="CLH356" s="8"/>
      <c r="CLI356" s="8"/>
      <c r="CLJ356" s="8"/>
      <c r="CLK356" s="8"/>
      <c r="CLL356" s="8"/>
      <c r="CLM356" s="8"/>
      <c r="CLN356" s="8"/>
      <c r="CLO356" s="8"/>
      <c r="CLP356" s="8"/>
      <c r="CLQ356" s="8"/>
      <c r="CLR356" s="8"/>
      <c r="CLS356" s="8"/>
      <c r="CLT356" s="8"/>
      <c r="CLU356" s="8"/>
      <c r="CLV356" s="8"/>
      <c r="CLW356" s="8"/>
      <c r="CLX356" s="8"/>
      <c r="CLY356" s="8"/>
      <c r="CLZ356" s="8"/>
      <c r="CMA356" s="8"/>
      <c r="CMB356" s="8"/>
      <c r="CMC356" s="8"/>
      <c r="CMD356" s="8"/>
      <c r="CME356" s="8"/>
      <c r="CMF356" s="8"/>
      <c r="CMG356" s="8"/>
      <c r="CMH356" s="8"/>
      <c r="CMI356" s="8"/>
      <c r="CMJ356" s="8"/>
      <c r="CMK356" s="8"/>
      <c r="CML356" s="8"/>
      <c r="CMM356" s="8"/>
      <c r="CMN356" s="8"/>
      <c r="CMO356" s="8"/>
      <c r="CMP356" s="8"/>
      <c r="CMQ356" s="8"/>
      <c r="CMR356" s="8"/>
      <c r="CMS356" s="8"/>
      <c r="CMT356" s="8"/>
      <c r="CMU356" s="8"/>
      <c r="CMV356" s="8"/>
      <c r="CMW356" s="8"/>
      <c r="CMX356" s="8"/>
      <c r="CMY356" s="8"/>
      <c r="CMZ356" s="8"/>
      <c r="CNA356" s="8"/>
      <c r="CNB356" s="8"/>
      <c r="CNC356" s="8"/>
      <c r="CND356" s="8"/>
      <c r="CNE356" s="8"/>
      <c r="CNF356" s="8"/>
      <c r="CNG356" s="8"/>
      <c r="CNH356" s="8"/>
      <c r="CNI356" s="8"/>
      <c r="CNJ356" s="8"/>
      <c r="CNK356" s="8"/>
      <c r="CNL356" s="8"/>
      <c r="CNM356" s="8"/>
      <c r="CNN356" s="8"/>
      <c r="CNO356" s="8"/>
      <c r="CNP356" s="8"/>
      <c r="CNQ356" s="8"/>
      <c r="CNR356" s="8"/>
      <c r="CNS356" s="8"/>
      <c r="CNT356" s="8"/>
      <c r="CNU356" s="8"/>
      <c r="CNV356" s="8"/>
      <c r="CNW356" s="8"/>
      <c r="CNX356" s="8"/>
      <c r="CNY356" s="8"/>
      <c r="CNZ356" s="8"/>
      <c r="COA356" s="8"/>
      <c r="COB356" s="8"/>
      <c r="COC356" s="8"/>
      <c r="COD356" s="8"/>
      <c r="COE356" s="8"/>
      <c r="COF356" s="8"/>
      <c r="COG356" s="8"/>
      <c r="COH356" s="8"/>
      <c r="COI356" s="8"/>
      <c r="COJ356" s="8"/>
      <c r="COK356" s="8"/>
      <c r="COL356" s="8"/>
      <c r="COM356" s="8"/>
      <c r="CON356" s="8"/>
      <c r="COO356" s="8"/>
      <c r="COP356" s="8"/>
      <c r="COQ356" s="8"/>
      <c r="COR356" s="8"/>
      <c r="COS356" s="8"/>
      <c r="COT356" s="8"/>
      <c r="COU356" s="8"/>
      <c r="COV356" s="8"/>
      <c r="COW356" s="8"/>
      <c r="COX356" s="8"/>
      <c r="COY356" s="8"/>
      <c r="COZ356" s="8"/>
      <c r="CPA356" s="8"/>
      <c r="CPB356" s="8"/>
      <c r="CPC356" s="8"/>
      <c r="CPD356" s="8"/>
      <c r="CPE356" s="8"/>
      <c r="CPF356" s="8"/>
      <c r="CPG356" s="8"/>
      <c r="CPH356" s="8"/>
      <c r="CPI356" s="8"/>
      <c r="CPJ356" s="8"/>
      <c r="CPK356" s="8"/>
      <c r="CPL356" s="8"/>
      <c r="CPM356" s="8"/>
      <c r="CPN356" s="8"/>
      <c r="CPO356" s="8"/>
      <c r="CPP356" s="8"/>
      <c r="CPQ356" s="8"/>
      <c r="CPR356" s="8"/>
      <c r="CPS356" s="8"/>
      <c r="CPT356" s="8"/>
      <c r="CPU356" s="8"/>
      <c r="CPV356" s="8"/>
      <c r="CPW356" s="8"/>
      <c r="CPX356" s="8"/>
      <c r="CPY356" s="8"/>
      <c r="CPZ356" s="8"/>
      <c r="CQA356" s="8"/>
      <c r="CQB356" s="8"/>
      <c r="CQC356" s="8"/>
      <c r="CQD356" s="8"/>
      <c r="CQE356" s="8"/>
      <c r="CQF356" s="8"/>
      <c r="CQG356" s="8"/>
      <c r="CQH356" s="8"/>
      <c r="CQI356" s="8"/>
      <c r="CQJ356" s="8"/>
      <c r="CQK356" s="8"/>
      <c r="CQL356" s="8"/>
      <c r="CQM356" s="8"/>
      <c r="CQN356" s="8"/>
      <c r="CQO356" s="8"/>
      <c r="CQP356" s="8"/>
      <c r="CQQ356" s="8"/>
      <c r="CQR356" s="8"/>
      <c r="CQS356" s="8"/>
      <c r="CQT356" s="8"/>
      <c r="CQU356" s="8"/>
      <c r="CQV356" s="8"/>
      <c r="CQW356" s="8"/>
      <c r="CQX356" s="8"/>
      <c r="CQY356" s="8"/>
      <c r="CQZ356" s="8"/>
      <c r="CRA356" s="8"/>
      <c r="CRB356" s="8"/>
      <c r="CRC356" s="8"/>
      <c r="CRD356" s="8"/>
      <c r="CRE356" s="8"/>
      <c r="CRF356" s="8"/>
      <c r="CRG356" s="8"/>
      <c r="CRH356" s="8"/>
      <c r="CRI356" s="8"/>
      <c r="CRJ356" s="8"/>
      <c r="CRK356" s="8"/>
      <c r="CRL356" s="8"/>
      <c r="CRM356" s="8"/>
      <c r="CRN356" s="8"/>
      <c r="CRO356" s="8"/>
      <c r="CRP356" s="8"/>
      <c r="CRQ356" s="8"/>
      <c r="CRR356" s="8"/>
      <c r="CRS356" s="8"/>
      <c r="CRT356" s="8"/>
      <c r="CRU356" s="8"/>
      <c r="CRV356" s="8"/>
      <c r="CRW356" s="8"/>
      <c r="CRX356" s="8"/>
      <c r="CRY356" s="8"/>
      <c r="CRZ356" s="8"/>
      <c r="CSA356" s="8"/>
      <c r="CSB356" s="8"/>
      <c r="CSC356" s="8"/>
      <c r="CSD356" s="8"/>
      <c r="CSE356" s="8"/>
      <c r="CSF356" s="8"/>
      <c r="CSG356" s="8"/>
      <c r="CSH356" s="8"/>
      <c r="CSI356" s="8"/>
      <c r="CSJ356" s="8"/>
      <c r="CSK356" s="8"/>
      <c r="CSL356" s="8"/>
      <c r="CSM356" s="8"/>
      <c r="CSN356" s="8"/>
      <c r="CSO356" s="8"/>
      <c r="CSP356" s="8"/>
      <c r="CSQ356" s="8"/>
      <c r="CSR356" s="8"/>
      <c r="CSS356" s="8"/>
      <c r="CST356" s="8"/>
      <c r="CSU356" s="8"/>
      <c r="CSV356" s="8"/>
      <c r="CSW356" s="8"/>
      <c r="CSX356" s="8"/>
      <c r="CSY356" s="8"/>
      <c r="CSZ356" s="8"/>
      <c r="CTA356" s="8"/>
      <c r="CTB356" s="8"/>
      <c r="CTC356" s="8"/>
      <c r="CTD356" s="8"/>
      <c r="CTE356" s="8"/>
      <c r="CTF356" s="8"/>
      <c r="CTG356" s="8"/>
      <c r="CTH356" s="8"/>
      <c r="CTI356" s="8"/>
      <c r="CTJ356" s="8"/>
      <c r="CTK356" s="8"/>
      <c r="CTL356" s="8"/>
      <c r="CTM356" s="8"/>
      <c r="CTN356" s="8"/>
      <c r="CTO356" s="8"/>
      <c r="CTP356" s="8"/>
      <c r="CTQ356" s="8"/>
      <c r="CTR356" s="8"/>
      <c r="CTS356" s="8"/>
      <c r="CTT356" s="8"/>
      <c r="CTU356" s="8"/>
      <c r="CTV356" s="8"/>
      <c r="CTW356" s="8"/>
      <c r="CTX356" s="8"/>
      <c r="CTY356" s="8"/>
      <c r="CTZ356" s="8"/>
      <c r="CUA356" s="8"/>
      <c r="CUB356" s="8"/>
      <c r="CUC356" s="8"/>
      <c r="CUD356" s="8"/>
      <c r="CUE356" s="8"/>
      <c r="CUF356" s="8"/>
      <c r="CUG356" s="8"/>
      <c r="CUH356" s="8"/>
      <c r="CUI356" s="8"/>
      <c r="CUJ356" s="8"/>
      <c r="CUK356" s="8"/>
      <c r="CUL356" s="8"/>
      <c r="CUM356" s="8"/>
      <c r="CUN356" s="8"/>
      <c r="CUO356" s="8"/>
      <c r="CUP356" s="8"/>
      <c r="CUQ356" s="8"/>
      <c r="CUR356" s="8"/>
      <c r="CUS356" s="8"/>
      <c r="CUT356" s="8"/>
      <c r="CUU356" s="8"/>
      <c r="CUV356" s="8"/>
      <c r="CUW356" s="8"/>
      <c r="CUX356" s="8"/>
      <c r="CUY356" s="8"/>
      <c r="CUZ356" s="8"/>
      <c r="CVA356" s="8"/>
      <c r="CVB356" s="8"/>
      <c r="CVC356" s="8"/>
      <c r="CVD356" s="8"/>
      <c r="CVE356" s="8"/>
      <c r="CVF356" s="8"/>
      <c r="CVG356" s="8"/>
      <c r="CVH356" s="8"/>
      <c r="CVI356" s="8"/>
      <c r="CVJ356" s="8"/>
      <c r="CVK356" s="8"/>
      <c r="CVL356" s="8"/>
      <c r="CVM356" s="8"/>
      <c r="CVN356" s="8"/>
      <c r="CVO356" s="8"/>
      <c r="CVP356" s="8"/>
      <c r="CVQ356" s="8"/>
      <c r="CVR356" s="8"/>
      <c r="CVS356" s="8"/>
      <c r="CVT356" s="8"/>
      <c r="CVU356" s="8"/>
      <c r="CVV356" s="8"/>
      <c r="CVW356" s="8"/>
      <c r="CVX356" s="8"/>
      <c r="CVY356" s="8"/>
      <c r="CVZ356" s="8"/>
      <c r="CWA356" s="8"/>
      <c r="CWB356" s="8"/>
      <c r="CWC356" s="8"/>
      <c r="CWD356" s="8"/>
      <c r="CWE356" s="8"/>
      <c r="CWF356" s="8"/>
      <c r="CWG356" s="8"/>
      <c r="CWH356" s="8"/>
      <c r="CWI356" s="8"/>
      <c r="CWJ356" s="8"/>
      <c r="CWK356" s="8"/>
      <c r="CWL356" s="8"/>
      <c r="CWM356" s="8"/>
      <c r="CWN356" s="8"/>
      <c r="CWO356" s="8"/>
      <c r="CWP356" s="8"/>
      <c r="CWQ356" s="8"/>
      <c r="CWR356" s="8"/>
      <c r="CWS356" s="8"/>
      <c r="CWT356" s="8"/>
      <c r="CWU356" s="8"/>
      <c r="CWV356" s="8"/>
      <c r="CWW356" s="8"/>
      <c r="CWX356" s="8"/>
      <c r="CWY356" s="8"/>
      <c r="CWZ356" s="8"/>
      <c r="CXA356" s="8"/>
      <c r="CXB356" s="8"/>
      <c r="CXC356" s="8"/>
      <c r="CXD356" s="8"/>
      <c r="CXE356" s="8"/>
      <c r="CXF356" s="8"/>
      <c r="CXG356" s="8"/>
      <c r="CXH356" s="8"/>
      <c r="CXI356" s="8"/>
      <c r="CXJ356" s="8"/>
      <c r="CXK356" s="8"/>
      <c r="CXL356" s="8"/>
      <c r="CXM356" s="8"/>
      <c r="CXN356" s="8"/>
      <c r="CXO356" s="8"/>
      <c r="CXP356" s="8"/>
      <c r="CXQ356" s="8"/>
      <c r="CXR356" s="8"/>
      <c r="CXS356" s="8"/>
      <c r="CXT356" s="8"/>
      <c r="CXU356" s="8"/>
      <c r="CXV356" s="8"/>
      <c r="CXW356" s="8"/>
      <c r="CXX356" s="8"/>
      <c r="CXY356" s="8"/>
      <c r="CXZ356" s="8"/>
      <c r="CYA356" s="8"/>
      <c r="CYB356" s="8"/>
      <c r="CYC356" s="8"/>
      <c r="CYD356" s="8"/>
      <c r="CYE356" s="8"/>
      <c r="CYF356" s="8"/>
      <c r="CYG356" s="8"/>
      <c r="CYH356" s="8"/>
      <c r="CYI356" s="8"/>
      <c r="CYJ356" s="8"/>
      <c r="CYK356" s="8"/>
      <c r="CYL356" s="8"/>
      <c r="CYM356" s="8"/>
      <c r="CYN356" s="8"/>
      <c r="CYO356" s="8"/>
      <c r="CYP356" s="8"/>
      <c r="CYQ356" s="8"/>
      <c r="CYR356" s="8"/>
      <c r="CYS356" s="8"/>
      <c r="CYT356" s="8"/>
      <c r="CYU356" s="8"/>
      <c r="CYV356" s="8"/>
      <c r="CYW356" s="8"/>
      <c r="CYX356" s="8"/>
      <c r="CYY356" s="8"/>
      <c r="CYZ356" s="8"/>
      <c r="CZA356" s="8"/>
      <c r="CZB356" s="8"/>
      <c r="CZC356" s="8"/>
      <c r="CZD356" s="8"/>
      <c r="CZE356" s="8"/>
      <c r="CZF356" s="8"/>
      <c r="CZG356" s="8"/>
      <c r="CZH356" s="8"/>
      <c r="CZI356" s="8"/>
      <c r="CZJ356" s="8"/>
      <c r="CZK356" s="8"/>
      <c r="CZL356" s="8"/>
      <c r="CZM356" s="8"/>
      <c r="CZN356" s="8"/>
      <c r="CZO356" s="8"/>
      <c r="CZP356" s="8"/>
      <c r="CZQ356" s="8"/>
      <c r="CZR356" s="8"/>
      <c r="CZS356" s="8"/>
      <c r="CZT356" s="8"/>
      <c r="CZU356" s="8"/>
      <c r="CZV356" s="8"/>
      <c r="CZW356" s="8"/>
      <c r="CZX356" s="8"/>
      <c r="CZY356" s="8"/>
      <c r="CZZ356" s="8"/>
      <c r="DAA356" s="8"/>
      <c r="DAB356" s="8"/>
      <c r="DAC356" s="8"/>
      <c r="DAD356" s="8"/>
      <c r="DAE356" s="8"/>
      <c r="DAF356" s="8"/>
      <c r="DAG356" s="8"/>
      <c r="DAH356" s="8"/>
      <c r="DAI356" s="8"/>
      <c r="DAJ356" s="8"/>
      <c r="DAK356" s="8"/>
      <c r="DAL356" s="8"/>
      <c r="DAM356" s="8"/>
      <c r="DAN356" s="8"/>
      <c r="DAO356" s="8"/>
      <c r="DAP356" s="8"/>
      <c r="DAQ356" s="8"/>
      <c r="DAR356" s="8"/>
      <c r="DAS356" s="8"/>
      <c r="DAT356" s="8"/>
      <c r="DAU356" s="8"/>
      <c r="DAV356" s="8"/>
      <c r="DAW356" s="8"/>
      <c r="DAX356" s="8"/>
      <c r="DAY356" s="8"/>
      <c r="DAZ356" s="8"/>
      <c r="DBA356" s="8"/>
      <c r="DBB356" s="8"/>
      <c r="DBC356" s="8"/>
      <c r="DBD356" s="8"/>
      <c r="DBE356" s="8"/>
      <c r="DBF356" s="8"/>
      <c r="DBG356" s="8"/>
      <c r="DBH356" s="8"/>
      <c r="DBI356" s="8"/>
      <c r="DBJ356" s="8"/>
      <c r="DBK356" s="8"/>
      <c r="DBL356" s="8"/>
      <c r="DBM356" s="8"/>
      <c r="DBN356" s="8"/>
      <c r="DBO356" s="8"/>
      <c r="DBP356" s="8"/>
      <c r="DBQ356" s="8"/>
      <c r="DBR356" s="8"/>
      <c r="DBS356" s="8"/>
      <c r="DBT356" s="8"/>
      <c r="DBU356" s="8"/>
      <c r="DBV356" s="8"/>
      <c r="DBW356" s="8"/>
      <c r="DBX356" s="8"/>
      <c r="DBY356" s="8"/>
      <c r="DBZ356" s="8"/>
      <c r="DCA356" s="8"/>
      <c r="DCB356" s="8"/>
      <c r="DCC356" s="8"/>
      <c r="DCD356" s="8"/>
      <c r="DCE356" s="8"/>
      <c r="DCF356" s="8"/>
      <c r="DCG356" s="8"/>
      <c r="DCH356" s="8"/>
      <c r="DCI356" s="8"/>
      <c r="DCJ356" s="8"/>
      <c r="DCK356" s="8"/>
      <c r="DCL356" s="8"/>
      <c r="DCM356" s="8"/>
      <c r="DCN356" s="8"/>
      <c r="DCO356" s="8"/>
      <c r="DCP356" s="8"/>
      <c r="DCQ356" s="8"/>
      <c r="DCR356" s="8"/>
      <c r="DCS356" s="8"/>
      <c r="DCT356" s="8"/>
      <c r="DCU356" s="8"/>
      <c r="DCV356" s="8"/>
      <c r="DCW356" s="8"/>
      <c r="DCX356" s="8"/>
      <c r="DCY356" s="8"/>
      <c r="DCZ356" s="8"/>
      <c r="DDA356" s="8"/>
      <c r="DDB356" s="8"/>
      <c r="DDC356" s="8"/>
      <c r="DDD356" s="8"/>
      <c r="DDE356" s="8"/>
      <c r="DDF356" s="8"/>
      <c r="DDG356" s="8"/>
      <c r="DDH356" s="8"/>
      <c r="DDI356" s="8"/>
      <c r="DDJ356" s="8"/>
      <c r="DDK356" s="8"/>
      <c r="DDL356" s="8"/>
      <c r="DDM356" s="8"/>
      <c r="DDN356" s="8"/>
      <c r="DDO356" s="8"/>
      <c r="DDP356" s="8"/>
      <c r="DDQ356" s="8"/>
      <c r="DDR356" s="8"/>
      <c r="DDS356" s="8"/>
      <c r="DDT356" s="8"/>
      <c r="DDU356" s="8"/>
      <c r="DDV356" s="8"/>
      <c r="DDW356" s="8"/>
      <c r="DDX356" s="8"/>
      <c r="DDY356" s="8"/>
      <c r="DDZ356" s="8"/>
      <c r="DEA356" s="8"/>
      <c r="DEB356" s="8"/>
      <c r="DEC356" s="8"/>
      <c r="DED356" s="8"/>
      <c r="DEE356" s="8"/>
      <c r="DEF356" s="8"/>
      <c r="DEG356" s="8"/>
      <c r="DEH356" s="8"/>
      <c r="DEI356" s="8"/>
      <c r="DEJ356" s="8"/>
      <c r="DEK356" s="8"/>
      <c r="DEL356" s="8"/>
      <c r="DEM356" s="8"/>
      <c r="DEN356" s="8"/>
      <c r="DEO356" s="8"/>
      <c r="DEP356" s="8"/>
      <c r="DEQ356" s="8"/>
      <c r="DER356" s="8"/>
      <c r="DES356" s="8"/>
      <c r="DET356" s="8"/>
      <c r="DEU356" s="8"/>
      <c r="DEV356" s="8"/>
      <c r="DEW356" s="8"/>
      <c r="DEX356" s="8"/>
      <c r="DEY356" s="8"/>
      <c r="DEZ356" s="8"/>
      <c r="DFA356" s="8"/>
      <c r="DFB356" s="8"/>
      <c r="DFC356" s="8"/>
      <c r="DFD356" s="8"/>
      <c r="DFE356" s="8"/>
      <c r="DFF356" s="8"/>
      <c r="DFG356" s="8"/>
      <c r="DFH356" s="8"/>
      <c r="DFI356" s="8"/>
      <c r="DFJ356" s="8"/>
      <c r="DFK356" s="8"/>
      <c r="DFL356" s="8"/>
      <c r="DFM356" s="8"/>
      <c r="DFN356" s="8"/>
      <c r="DFO356" s="8"/>
      <c r="DFP356" s="8"/>
      <c r="DFQ356" s="8"/>
      <c r="DFR356" s="8"/>
      <c r="DFS356" s="8"/>
      <c r="DFT356" s="8"/>
      <c r="DFU356" s="8"/>
      <c r="DFV356" s="8"/>
      <c r="DFW356" s="8"/>
      <c r="DFX356" s="8"/>
      <c r="DFY356" s="8"/>
      <c r="DFZ356" s="8"/>
      <c r="DGA356" s="8"/>
      <c r="DGB356" s="8"/>
      <c r="DGC356" s="8"/>
      <c r="DGD356" s="8"/>
      <c r="DGE356" s="8"/>
      <c r="DGF356" s="8"/>
      <c r="DGG356" s="8"/>
      <c r="DGH356" s="8"/>
      <c r="DGI356" s="8"/>
      <c r="DGJ356" s="8"/>
      <c r="DGK356" s="8"/>
      <c r="DGL356" s="8"/>
      <c r="DGM356" s="8"/>
      <c r="DGN356" s="8"/>
      <c r="DGO356" s="8"/>
      <c r="DGP356" s="8"/>
      <c r="DGQ356" s="8"/>
      <c r="DGR356" s="8"/>
      <c r="DGS356" s="8"/>
      <c r="DGT356" s="8"/>
      <c r="DGU356" s="8"/>
      <c r="DGV356" s="8"/>
      <c r="DGW356" s="8"/>
      <c r="DGX356" s="8"/>
      <c r="DGY356" s="8"/>
      <c r="DGZ356" s="8"/>
      <c r="DHA356" s="8"/>
      <c r="DHB356" s="8"/>
      <c r="DHC356" s="8"/>
      <c r="DHD356" s="8"/>
      <c r="DHE356" s="8"/>
      <c r="DHF356" s="8"/>
      <c r="DHG356" s="8"/>
      <c r="DHH356" s="8"/>
      <c r="DHI356" s="8"/>
      <c r="DHJ356" s="8"/>
      <c r="DHK356" s="8"/>
      <c r="DHL356" s="8"/>
      <c r="DHM356" s="8"/>
      <c r="DHN356" s="8"/>
      <c r="DHO356" s="8"/>
      <c r="DHP356" s="8"/>
      <c r="DHQ356" s="8"/>
      <c r="DHR356" s="8"/>
      <c r="DHS356" s="8"/>
      <c r="DHT356" s="8"/>
      <c r="DHU356" s="8"/>
      <c r="DHV356" s="8"/>
      <c r="DHW356" s="8"/>
      <c r="DHX356" s="8"/>
      <c r="DHY356" s="8"/>
      <c r="DHZ356" s="8"/>
      <c r="DIA356" s="8"/>
      <c r="DIB356" s="8"/>
      <c r="DIC356" s="8"/>
      <c r="DID356" s="8"/>
      <c r="DIE356" s="8"/>
      <c r="DIF356" s="8"/>
      <c r="DIG356" s="8"/>
      <c r="DIH356" s="8"/>
      <c r="DII356" s="8"/>
      <c r="DIJ356" s="8"/>
      <c r="DIK356" s="8"/>
      <c r="DIL356" s="8"/>
      <c r="DIM356" s="8"/>
      <c r="DIN356" s="8"/>
      <c r="DIO356" s="8"/>
      <c r="DIP356" s="8"/>
      <c r="DIQ356" s="8"/>
      <c r="DIR356" s="8"/>
      <c r="DIS356" s="8"/>
      <c r="DIT356" s="8"/>
      <c r="DIU356" s="8"/>
      <c r="DIV356" s="8"/>
      <c r="DIW356" s="8"/>
      <c r="DIX356" s="8"/>
      <c r="DIY356" s="8"/>
      <c r="DIZ356" s="8"/>
      <c r="DJA356" s="8"/>
      <c r="DJB356" s="8"/>
      <c r="DJC356" s="8"/>
      <c r="DJD356" s="8"/>
      <c r="DJE356" s="8"/>
      <c r="DJF356" s="8"/>
      <c r="DJG356" s="8"/>
      <c r="DJH356" s="8"/>
      <c r="DJI356" s="8"/>
      <c r="DJJ356" s="8"/>
      <c r="DJK356" s="8"/>
      <c r="DJL356" s="8"/>
      <c r="DJM356" s="8"/>
      <c r="DJN356" s="8"/>
      <c r="DJO356" s="8"/>
      <c r="DJP356" s="8"/>
      <c r="DJQ356" s="8"/>
      <c r="DJR356" s="8"/>
      <c r="DJS356" s="8"/>
      <c r="DJT356" s="8"/>
      <c r="DJU356" s="8"/>
      <c r="DJV356" s="8"/>
      <c r="DJW356" s="8"/>
      <c r="DJX356" s="8"/>
      <c r="DJY356" s="8"/>
      <c r="DJZ356" s="8"/>
      <c r="DKA356" s="8"/>
      <c r="DKB356" s="8"/>
      <c r="DKC356" s="8"/>
      <c r="DKD356" s="8"/>
      <c r="DKE356" s="8"/>
      <c r="DKF356" s="8"/>
      <c r="DKG356" s="8"/>
      <c r="DKH356" s="8"/>
      <c r="DKI356" s="8"/>
      <c r="DKJ356" s="8"/>
      <c r="DKK356" s="8"/>
      <c r="DKL356" s="8"/>
      <c r="DKM356" s="8"/>
      <c r="DKN356" s="8"/>
      <c r="DKO356" s="8"/>
      <c r="DKP356" s="8"/>
      <c r="DKQ356" s="8"/>
      <c r="DKR356" s="8"/>
      <c r="DKS356" s="8"/>
      <c r="DKT356" s="8"/>
      <c r="DKU356" s="8"/>
      <c r="DKV356" s="8"/>
      <c r="DKW356" s="8"/>
      <c r="DKX356" s="8"/>
      <c r="DKY356" s="8"/>
      <c r="DKZ356" s="8"/>
      <c r="DLA356" s="8"/>
      <c r="DLB356" s="8"/>
      <c r="DLC356" s="8"/>
      <c r="DLD356" s="8"/>
      <c r="DLE356" s="8"/>
      <c r="DLF356" s="8"/>
      <c r="DLG356" s="8"/>
      <c r="DLH356" s="8"/>
      <c r="DLI356" s="8"/>
      <c r="DLJ356" s="8"/>
      <c r="DLK356" s="8"/>
      <c r="DLL356" s="8"/>
      <c r="DLM356" s="8"/>
      <c r="DLN356" s="8"/>
      <c r="DLO356" s="8"/>
      <c r="DLP356" s="8"/>
      <c r="DLQ356" s="8"/>
      <c r="DLR356" s="8"/>
      <c r="DLS356" s="8"/>
      <c r="DLT356" s="8"/>
      <c r="DLU356" s="8"/>
      <c r="DLV356" s="8"/>
      <c r="DLW356" s="8"/>
      <c r="DLX356" s="8"/>
      <c r="DLY356" s="8"/>
      <c r="DLZ356" s="8"/>
      <c r="DMA356" s="8"/>
      <c r="DMB356" s="8"/>
      <c r="DMC356" s="8"/>
      <c r="DMD356" s="8"/>
      <c r="DME356" s="8"/>
      <c r="DMF356" s="8"/>
      <c r="DMG356" s="8"/>
      <c r="DMH356" s="8"/>
      <c r="DMI356" s="8"/>
      <c r="DMJ356" s="8"/>
      <c r="DMK356" s="8"/>
      <c r="DML356" s="8"/>
      <c r="DMM356" s="8"/>
      <c r="DMN356" s="8"/>
      <c r="DMO356" s="8"/>
      <c r="DMP356" s="8"/>
      <c r="DMQ356" s="8"/>
      <c r="DMR356" s="8"/>
      <c r="DMS356" s="8"/>
      <c r="DMT356" s="8"/>
      <c r="DMU356" s="8"/>
      <c r="DMV356" s="8"/>
      <c r="DMW356" s="8"/>
      <c r="DMX356" s="8"/>
      <c r="DMY356" s="8"/>
      <c r="DMZ356" s="8"/>
      <c r="DNA356" s="8"/>
      <c r="DNB356" s="8"/>
      <c r="DNC356" s="8"/>
      <c r="DND356" s="8"/>
      <c r="DNE356" s="8"/>
      <c r="DNF356" s="8"/>
      <c r="DNG356" s="8"/>
      <c r="DNH356" s="8"/>
      <c r="DNI356" s="8"/>
      <c r="DNJ356" s="8"/>
      <c r="DNK356" s="8"/>
      <c r="DNL356" s="8"/>
      <c r="DNM356" s="8"/>
      <c r="DNN356" s="8"/>
      <c r="DNO356" s="8"/>
      <c r="DNP356" s="8"/>
      <c r="DNQ356" s="8"/>
      <c r="DNR356" s="8"/>
      <c r="DNS356" s="8"/>
      <c r="DNT356" s="8"/>
      <c r="DNU356" s="8"/>
      <c r="DNV356" s="8"/>
      <c r="DNW356" s="8"/>
      <c r="DNX356" s="8"/>
      <c r="DNY356" s="8"/>
      <c r="DNZ356" s="8"/>
      <c r="DOA356" s="8"/>
      <c r="DOB356" s="8"/>
      <c r="DOC356" s="8"/>
      <c r="DOD356" s="8"/>
      <c r="DOE356" s="8"/>
      <c r="DOF356" s="8"/>
      <c r="DOG356" s="8"/>
      <c r="DOH356" s="8"/>
      <c r="DOI356" s="8"/>
      <c r="DOJ356" s="8"/>
      <c r="DOK356" s="8"/>
      <c r="DOL356" s="8"/>
      <c r="DOM356" s="8"/>
      <c r="DON356" s="8"/>
      <c r="DOO356" s="8"/>
      <c r="DOP356" s="8"/>
      <c r="DOQ356" s="8"/>
      <c r="DOR356" s="8"/>
      <c r="DOS356" s="8"/>
      <c r="DOT356" s="8"/>
      <c r="DOU356" s="8"/>
      <c r="DOV356" s="8"/>
      <c r="DOW356" s="8"/>
      <c r="DOX356" s="8"/>
      <c r="DOY356" s="8"/>
      <c r="DOZ356" s="8"/>
      <c r="DPA356" s="8"/>
      <c r="DPB356" s="8"/>
      <c r="DPC356" s="8"/>
      <c r="DPD356" s="8"/>
      <c r="DPE356" s="8"/>
      <c r="DPF356" s="8"/>
      <c r="DPG356" s="8"/>
      <c r="DPH356" s="8"/>
      <c r="DPI356" s="8"/>
      <c r="DPJ356" s="8"/>
      <c r="DPK356" s="8"/>
      <c r="DPL356" s="8"/>
      <c r="DPM356" s="8"/>
      <c r="DPN356" s="8"/>
      <c r="DPO356" s="8"/>
      <c r="DPP356" s="8"/>
      <c r="DPQ356" s="8"/>
      <c r="DPR356" s="8"/>
      <c r="DPS356" s="8"/>
      <c r="DPT356" s="8"/>
      <c r="DPU356" s="8"/>
      <c r="DPV356" s="8"/>
      <c r="DPW356" s="8"/>
      <c r="DPX356" s="8"/>
      <c r="DPY356" s="8"/>
      <c r="DPZ356" s="8"/>
      <c r="DQA356" s="8"/>
      <c r="DQB356" s="8"/>
      <c r="DQC356" s="8"/>
      <c r="DQD356" s="8"/>
      <c r="DQE356" s="8"/>
      <c r="DQF356" s="8"/>
      <c r="DQG356" s="8"/>
      <c r="DQH356" s="8"/>
      <c r="DQI356" s="8"/>
      <c r="DQJ356" s="8"/>
      <c r="DQK356" s="8"/>
      <c r="DQL356" s="8"/>
      <c r="DQM356" s="8"/>
      <c r="DQN356" s="8"/>
      <c r="DQO356" s="8"/>
      <c r="DQP356" s="8"/>
      <c r="DQQ356" s="8"/>
      <c r="DQR356" s="8"/>
      <c r="DQS356" s="8"/>
      <c r="DQT356" s="8"/>
      <c r="DQU356" s="8"/>
      <c r="DQV356" s="8"/>
      <c r="DQW356" s="8"/>
      <c r="DQX356" s="8"/>
      <c r="DQY356" s="8"/>
      <c r="DQZ356" s="8"/>
      <c r="DRA356" s="8"/>
      <c r="DRB356" s="8"/>
      <c r="DRC356" s="8"/>
      <c r="DRD356" s="8"/>
      <c r="DRE356" s="8"/>
      <c r="DRF356" s="8"/>
      <c r="DRG356" s="8"/>
      <c r="DRH356" s="8"/>
      <c r="DRI356" s="8"/>
      <c r="DRJ356" s="8"/>
      <c r="DRK356" s="8"/>
      <c r="DRL356" s="8"/>
      <c r="DRM356" s="8"/>
      <c r="DRN356" s="8"/>
      <c r="DRO356" s="8"/>
      <c r="DRP356" s="8"/>
      <c r="DRQ356" s="8"/>
      <c r="DRR356" s="8"/>
      <c r="DRS356" s="8"/>
      <c r="DRT356" s="8"/>
      <c r="DRU356" s="8"/>
      <c r="DRV356" s="8"/>
      <c r="DRW356" s="8"/>
      <c r="DRX356" s="8"/>
      <c r="DRY356" s="8"/>
      <c r="DRZ356" s="8"/>
      <c r="DSA356" s="8"/>
      <c r="DSB356" s="8"/>
      <c r="DSC356" s="8"/>
      <c r="DSD356" s="8"/>
      <c r="DSE356" s="8"/>
      <c r="DSF356" s="8"/>
      <c r="DSG356" s="8"/>
      <c r="DSH356" s="8"/>
      <c r="DSI356" s="8"/>
      <c r="DSJ356" s="8"/>
      <c r="DSK356" s="8"/>
      <c r="DSL356" s="8"/>
      <c r="DSM356" s="8"/>
      <c r="DSN356" s="8"/>
      <c r="DSO356" s="8"/>
      <c r="DSP356" s="8"/>
      <c r="DSQ356" s="8"/>
      <c r="DSR356" s="8"/>
      <c r="DSS356" s="8"/>
      <c r="DST356" s="8"/>
      <c r="DSU356" s="8"/>
      <c r="DSV356" s="8"/>
      <c r="DSW356" s="8"/>
      <c r="DSX356" s="8"/>
      <c r="DSY356" s="8"/>
      <c r="DSZ356" s="8"/>
      <c r="DTA356" s="8"/>
      <c r="DTB356" s="8"/>
      <c r="DTC356" s="8"/>
      <c r="DTD356" s="8"/>
      <c r="DTE356" s="8"/>
      <c r="DTF356" s="8"/>
      <c r="DTG356" s="8"/>
      <c r="DTH356" s="8"/>
      <c r="DTI356" s="8"/>
      <c r="DTJ356" s="8"/>
      <c r="DTK356" s="8"/>
      <c r="DTL356" s="8"/>
      <c r="DTM356" s="8"/>
      <c r="DTN356" s="8"/>
      <c r="DTO356" s="8"/>
      <c r="DTP356" s="8"/>
      <c r="DTQ356" s="8"/>
      <c r="DTR356" s="8"/>
      <c r="DTS356" s="8"/>
      <c r="DTT356" s="8"/>
      <c r="DTU356" s="8"/>
      <c r="DTV356" s="8"/>
      <c r="DTW356" s="8"/>
      <c r="DTX356" s="8"/>
      <c r="DTY356" s="8"/>
      <c r="DTZ356" s="8"/>
      <c r="DUA356" s="8"/>
      <c r="DUB356" s="8"/>
      <c r="DUC356" s="8"/>
      <c r="DUD356" s="8"/>
      <c r="DUE356" s="8"/>
      <c r="DUF356" s="8"/>
      <c r="DUG356" s="8"/>
      <c r="DUH356" s="8"/>
      <c r="DUI356" s="8"/>
      <c r="DUJ356" s="8"/>
      <c r="DUK356" s="8"/>
      <c r="DUL356" s="8"/>
      <c r="DUM356" s="8"/>
      <c r="DUN356" s="8"/>
      <c r="DUO356" s="8"/>
      <c r="DUP356" s="8"/>
      <c r="DUQ356" s="8"/>
      <c r="DUR356" s="8"/>
      <c r="DUS356" s="8"/>
      <c r="DUT356" s="8"/>
      <c r="DUU356" s="8"/>
      <c r="DUV356" s="8"/>
      <c r="DUW356" s="8"/>
      <c r="DUX356" s="8"/>
      <c r="DUY356" s="8"/>
      <c r="DUZ356" s="8"/>
      <c r="DVA356" s="8"/>
      <c r="DVB356" s="8"/>
      <c r="DVC356" s="8"/>
      <c r="DVD356" s="8"/>
      <c r="DVE356" s="8"/>
      <c r="DVF356" s="8"/>
      <c r="DVG356" s="8"/>
      <c r="DVH356" s="8"/>
      <c r="DVI356" s="8"/>
      <c r="DVJ356" s="8"/>
      <c r="DVK356" s="8"/>
      <c r="DVL356" s="8"/>
      <c r="DVM356" s="8"/>
      <c r="DVN356" s="8"/>
      <c r="DVO356" s="8"/>
      <c r="DVP356" s="8"/>
      <c r="DVQ356" s="8"/>
      <c r="DVR356" s="8"/>
      <c r="DVS356" s="8"/>
      <c r="DVT356" s="8"/>
      <c r="DVU356" s="8"/>
      <c r="DVV356" s="8"/>
      <c r="DVW356" s="8"/>
      <c r="DVX356" s="8"/>
      <c r="DVY356" s="8"/>
      <c r="DVZ356" s="8"/>
      <c r="DWA356" s="8"/>
      <c r="DWB356" s="8"/>
      <c r="DWC356" s="8"/>
      <c r="DWD356" s="8"/>
      <c r="DWE356" s="8"/>
      <c r="DWF356" s="8"/>
      <c r="DWG356" s="8"/>
      <c r="DWH356" s="8"/>
      <c r="DWI356" s="8"/>
      <c r="DWJ356" s="8"/>
      <c r="DWK356" s="8"/>
      <c r="DWL356" s="8"/>
      <c r="DWM356" s="8"/>
      <c r="DWN356" s="8"/>
      <c r="DWO356" s="8"/>
      <c r="DWP356" s="8"/>
      <c r="DWQ356" s="8"/>
      <c r="DWR356" s="8"/>
      <c r="DWS356" s="8"/>
      <c r="DWT356" s="8"/>
      <c r="DWU356" s="8"/>
      <c r="DWV356" s="8"/>
      <c r="DWW356" s="8"/>
      <c r="DWX356" s="8"/>
      <c r="DWY356" s="8"/>
      <c r="DWZ356" s="8"/>
      <c r="DXA356" s="8"/>
      <c r="DXB356" s="8"/>
      <c r="DXC356" s="8"/>
      <c r="DXD356" s="8"/>
      <c r="DXE356" s="8"/>
      <c r="DXF356" s="8"/>
      <c r="DXG356" s="8"/>
      <c r="DXH356" s="8"/>
      <c r="DXI356" s="8"/>
      <c r="DXJ356" s="8"/>
      <c r="DXK356" s="8"/>
      <c r="DXL356" s="8"/>
      <c r="DXM356" s="8"/>
      <c r="DXN356" s="8"/>
      <c r="DXO356" s="8"/>
      <c r="DXP356" s="8"/>
      <c r="DXQ356" s="8"/>
      <c r="DXR356" s="8"/>
      <c r="DXS356" s="8"/>
      <c r="DXT356" s="8"/>
      <c r="DXU356" s="8"/>
      <c r="DXV356" s="8"/>
      <c r="DXW356" s="8"/>
      <c r="DXX356" s="8"/>
      <c r="DXY356" s="8"/>
      <c r="DXZ356" s="8"/>
      <c r="DYA356" s="8"/>
      <c r="DYB356" s="8"/>
      <c r="DYC356" s="8"/>
      <c r="DYD356" s="8"/>
      <c r="DYE356" s="8"/>
      <c r="DYF356" s="8"/>
      <c r="DYG356" s="8"/>
      <c r="DYH356" s="8"/>
      <c r="DYI356" s="8"/>
      <c r="DYJ356" s="8"/>
      <c r="DYK356" s="8"/>
      <c r="DYL356" s="8"/>
      <c r="DYM356" s="8"/>
      <c r="DYN356" s="8"/>
      <c r="DYO356" s="8"/>
      <c r="DYP356" s="8"/>
      <c r="DYQ356" s="8"/>
      <c r="DYR356" s="8"/>
      <c r="DYS356" s="8"/>
      <c r="DYT356" s="8"/>
      <c r="DYU356" s="8"/>
      <c r="DYV356" s="8"/>
      <c r="DYW356" s="8"/>
      <c r="DYX356" s="8"/>
      <c r="DYY356" s="8"/>
      <c r="DYZ356" s="8"/>
      <c r="DZA356" s="8"/>
      <c r="DZB356" s="8"/>
      <c r="DZC356" s="8"/>
      <c r="DZD356" s="8"/>
      <c r="DZE356" s="8"/>
      <c r="DZF356" s="8"/>
      <c r="DZG356" s="8"/>
      <c r="DZH356" s="8"/>
      <c r="DZI356" s="8"/>
      <c r="DZJ356" s="8"/>
      <c r="DZK356" s="8"/>
      <c r="DZL356" s="8"/>
      <c r="DZM356" s="8"/>
      <c r="DZN356" s="8"/>
      <c r="DZO356" s="8"/>
      <c r="DZP356" s="8"/>
      <c r="DZQ356" s="8"/>
      <c r="DZR356" s="8"/>
      <c r="DZS356" s="8"/>
      <c r="DZT356" s="8"/>
      <c r="DZU356" s="8"/>
      <c r="DZV356" s="8"/>
      <c r="DZW356" s="8"/>
      <c r="DZX356" s="8"/>
      <c r="DZY356" s="8"/>
      <c r="DZZ356" s="8"/>
      <c r="EAA356" s="8"/>
      <c r="EAB356" s="8"/>
      <c r="EAC356" s="8"/>
      <c r="EAD356" s="8"/>
      <c r="EAE356" s="8"/>
      <c r="EAF356" s="8"/>
      <c r="EAG356" s="8"/>
      <c r="EAH356" s="8"/>
      <c r="EAI356" s="8"/>
      <c r="EAJ356" s="8"/>
      <c r="EAK356" s="8"/>
      <c r="EAL356" s="8"/>
      <c r="EAM356" s="8"/>
      <c r="EAN356" s="8"/>
      <c r="EAO356" s="8"/>
      <c r="EAP356" s="8"/>
      <c r="EAQ356" s="8"/>
      <c r="EAR356" s="8"/>
      <c r="EAS356" s="8"/>
      <c r="EAT356" s="8"/>
      <c r="EAU356" s="8"/>
      <c r="EAV356" s="8"/>
      <c r="EAW356" s="8"/>
      <c r="EAX356" s="8"/>
      <c r="EAY356" s="8"/>
      <c r="EAZ356" s="8"/>
      <c r="EBA356" s="8"/>
      <c r="EBB356" s="8"/>
      <c r="EBC356" s="8"/>
      <c r="EBD356" s="8"/>
      <c r="EBE356" s="8"/>
      <c r="EBF356" s="8"/>
      <c r="EBG356" s="8"/>
      <c r="EBH356" s="8"/>
      <c r="EBI356" s="8"/>
      <c r="EBJ356" s="8"/>
      <c r="EBK356" s="8"/>
      <c r="EBL356" s="8"/>
      <c r="EBM356" s="8"/>
      <c r="EBN356" s="8"/>
      <c r="EBO356" s="8"/>
      <c r="EBP356" s="8"/>
      <c r="EBQ356" s="8"/>
      <c r="EBR356" s="8"/>
      <c r="EBS356" s="8"/>
      <c r="EBT356" s="8"/>
      <c r="EBU356" s="8"/>
      <c r="EBV356" s="8"/>
      <c r="EBW356" s="8"/>
      <c r="EBX356" s="8"/>
      <c r="EBY356" s="8"/>
      <c r="EBZ356" s="8"/>
      <c r="ECA356" s="8"/>
      <c r="ECB356" s="8"/>
      <c r="ECC356" s="8"/>
      <c r="ECD356" s="8"/>
      <c r="ECE356" s="8"/>
      <c r="ECF356" s="8"/>
      <c r="ECG356" s="8"/>
      <c r="ECH356" s="8"/>
      <c r="ECI356" s="8"/>
      <c r="ECJ356" s="8"/>
      <c r="ECK356" s="8"/>
      <c r="ECL356" s="8"/>
      <c r="ECM356" s="8"/>
      <c r="ECN356" s="8"/>
      <c r="ECO356" s="8"/>
      <c r="ECP356" s="8"/>
      <c r="ECQ356" s="8"/>
      <c r="ECR356" s="8"/>
      <c r="ECS356" s="8"/>
      <c r="ECT356" s="8"/>
      <c r="ECU356" s="8"/>
      <c r="ECV356" s="8"/>
      <c r="ECW356" s="8"/>
      <c r="ECX356" s="8"/>
      <c r="ECY356" s="8"/>
      <c r="ECZ356" s="8"/>
      <c r="EDA356" s="8"/>
      <c r="EDB356" s="8"/>
      <c r="EDC356" s="8"/>
      <c r="EDD356" s="8"/>
      <c r="EDE356" s="8"/>
      <c r="EDF356" s="8"/>
      <c r="EDG356" s="8"/>
      <c r="EDH356" s="8"/>
      <c r="EDI356" s="8"/>
      <c r="EDJ356" s="8"/>
      <c r="EDK356" s="8"/>
      <c r="EDL356" s="8"/>
      <c r="EDM356" s="8"/>
      <c r="EDN356" s="8"/>
      <c r="EDO356" s="8"/>
      <c r="EDP356" s="8"/>
      <c r="EDQ356" s="8"/>
      <c r="EDR356" s="8"/>
      <c r="EDS356" s="8"/>
      <c r="EDT356" s="8"/>
      <c r="EDU356" s="8"/>
      <c r="EDV356" s="8"/>
      <c r="EDW356" s="8"/>
      <c r="EDX356" s="8"/>
      <c r="EDY356" s="8"/>
      <c r="EDZ356" s="8"/>
      <c r="EEA356" s="8"/>
      <c r="EEB356" s="8"/>
      <c r="EEC356" s="8"/>
      <c r="EED356" s="8"/>
      <c r="EEE356" s="8"/>
      <c r="EEF356" s="8"/>
      <c r="EEG356" s="8"/>
      <c r="EEH356" s="8"/>
      <c r="EEI356" s="8"/>
      <c r="EEJ356" s="8"/>
      <c r="EEK356" s="8"/>
      <c r="EEL356" s="8"/>
      <c r="EEM356" s="8"/>
      <c r="EEN356" s="8"/>
      <c r="EEO356" s="8"/>
      <c r="EEP356" s="8"/>
      <c r="EEQ356" s="8"/>
      <c r="EER356" s="8"/>
      <c r="EES356" s="8"/>
      <c r="EET356" s="8"/>
      <c r="EEU356" s="8"/>
      <c r="EEV356" s="8"/>
      <c r="EEW356" s="8"/>
      <c r="EEX356" s="8"/>
      <c r="EEY356" s="8"/>
      <c r="EEZ356" s="8"/>
      <c r="EFA356" s="8"/>
      <c r="EFB356" s="8"/>
      <c r="EFC356" s="8"/>
      <c r="EFD356" s="8"/>
      <c r="EFE356" s="8"/>
      <c r="EFF356" s="8"/>
      <c r="EFG356" s="8"/>
      <c r="EFH356" s="8"/>
      <c r="EFI356" s="8"/>
      <c r="EFJ356" s="8"/>
      <c r="EFK356" s="8"/>
      <c r="EFL356" s="8"/>
      <c r="EFM356" s="8"/>
      <c r="EFN356" s="8"/>
      <c r="EFO356" s="8"/>
      <c r="EFP356" s="8"/>
      <c r="EFQ356" s="8"/>
      <c r="EFR356" s="8"/>
      <c r="EFS356" s="8"/>
      <c r="EFT356" s="8"/>
      <c r="EFU356" s="8"/>
      <c r="EFV356" s="8"/>
      <c r="EFW356" s="8"/>
      <c r="EFX356" s="8"/>
      <c r="EFY356" s="8"/>
      <c r="EFZ356" s="8"/>
      <c r="EGA356" s="8"/>
      <c r="EGB356" s="8"/>
      <c r="EGC356" s="8"/>
      <c r="EGD356" s="8"/>
      <c r="EGE356" s="8"/>
      <c r="EGF356" s="8"/>
      <c r="EGG356" s="8"/>
      <c r="EGH356" s="8"/>
      <c r="EGI356" s="8"/>
      <c r="EGJ356" s="8"/>
      <c r="EGK356" s="8"/>
      <c r="EGL356" s="8"/>
      <c r="EGM356" s="8"/>
      <c r="EGN356" s="8"/>
      <c r="EGO356" s="8"/>
      <c r="EGP356" s="8"/>
      <c r="EGQ356" s="8"/>
      <c r="EGR356" s="8"/>
      <c r="EGS356" s="8"/>
      <c r="EGT356" s="8"/>
      <c r="EGU356" s="8"/>
      <c r="EGV356" s="8"/>
      <c r="EGW356" s="8"/>
      <c r="EGX356" s="8"/>
      <c r="EGY356" s="8"/>
      <c r="EGZ356" s="8"/>
      <c r="EHA356" s="8"/>
      <c r="EHB356" s="8"/>
      <c r="EHC356" s="8"/>
      <c r="EHD356" s="8"/>
      <c r="EHE356" s="8"/>
      <c r="EHF356" s="8"/>
      <c r="EHG356" s="8"/>
      <c r="EHH356" s="8"/>
      <c r="EHI356" s="8"/>
      <c r="EHJ356" s="8"/>
      <c r="EHK356" s="8"/>
      <c r="EHL356" s="8"/>
      <c r="EHM356" s="8"/>
      <c r="EHN356" s="8"/>
      <c r="EHO356" s="8"/>
      <c r="EHP356" s="8"/>
      <c r="EHQ356" s="8"/>
      <c r="EHR356" s="8"/>
      <c r="EHS356" s="8"/>
      <c r="EHT356" s="8"/>
      <c r="EHU356" s="8"/>
      <c r="EHV356" s="8"/>
      <c r="EHW356" s="8"/>
      <c r="EHX356" s="8"/>
      <c r="EHY356" s="8"/>
      <c r="EHZ356" s="8"/>
      <c r="EIA356" s="8"/>
      <c r="EIB356" s="8"/>
      <c r="EIC356" s="8"/>
      <c r="EID356" s="8"/>
      <c r="EIE356" s="8"/>
      <c r="EIF356" s="8"/>
      <c r="EIG356" s="8"/>
      <c r="EIH356" s="8"/>
      <c r="EII356" s="8"/>
      <c r="EIJ356" s="8"/>
      <c r="EIK356" s="8"/>
      <c r="EIL356" s="8"/>
      <c r="EIM356" s="8"/>
      <c r="EIN356" s="8"/>
      <c r="EIO356" s="8"/>
      <c r="EIP356" s="8"/>
      <c r="EIQ356" s="8"/>
      <c r="EIR356" s="8"/>
      <c r="EIS356" s="8"/>
      <c r="EIT356" s="8"/>
      <c r="EIU356" s="8"/>
      <c r="EIV356" s="8"/>
      <c r="EIW356" s="8"/>
      <c r="EIX356" s="8"/>
      <c r="EIY356" s="8"/>
      <c r="EIZ356" s="8"/>
      <c r="EJA356" s="8"/>
      <c r="EJB356" s="8"/>
      <c r="EJC356" s="8"/>
      <c r="EJD356" s="8"/>
      <c r="EJE356" s="8"/>
      <c r="EJF356" s="8"/>
      <c r="EJG356" s="8"/>
      <c r="EJH356" s="8"/>
      <c r="EJI356" s="8"/>
      <c r="EJJ356" s="8"/>
      <c r="EJK356" s="8"/>
      <c r="EJL356" s="8"/>
      <c r="EJM356" s="8"/>
      <c r="EJN356" s="8"/>
      <c r="EJO356" s="8"/>
      <c r="EJP356" s="8"/>
      <c r="EJQ356" s="8"/>
      <c r="EJR356" s="8"/>
      <c r="EJS356" s="8"/>
      <c r="EJT356" s="8"/>
      <c r="EJU356" s="8"/>
      <c r="EJV356" s="8"/>
      <c r="EJW356" s="8"/>
      <c r="EJX356" s="8"/>
      <c r="EJY356" s="8"/>
      <c r="EJZ356" s="8"/>
      <c r="EKA356" s="8"/>
      <c r="EKB356" s="8"/>
      <c r="EKC356" s="8"/>
      <c r="EKD356" s="8"/>
      <c r="EKE356" s="8"/>
      <c r="EKF356" s="8"/>
      <c r="EKG356" s="8"/>
      <c r="EKH356" s="8"/>
      <c r="EKI356" s="8"/>
      <c r="EKJ356" s="8"/>
      <c r="EKK356" s="8"/>
      <c r="EKL356" s="8"/>
      <c r="EKM356" s="8"/>
      <c r="EKN356" s="8"/>
      <c r="EKO356" s="8"/>
      <c r="EKP356" s="8"/>
      <c r="EKQ356" s="8"/>
      <c r="EKR356" s="8"/>
      <c r="EKS356" s="8"/>
      <c r="EKT356" s="8"/>
      <c r="EKU356" s="8"/>
      <c r="EKV356" s="8"/>
      <c r="EKW356" s="8"/>
      <c r="EKX356" s="8"/>
      <c r="EKY356" s="8"/>
      <c r="EKZ356" s="8"/>
      <c r="ELA356" s="8"/>
      <c r="ELB356" s="8"/>
      <c r="ELC356" s="8"/>
      <c r="ELD356" s="8"/>
      <c r="ELE356" s="8"/>
      <c r="ELF356" s="8"/>
      <c r="ELG356" s="8"/>
      <c r="ELH356" s="8"/>
      <c r="ELI356" s="8"/>
      <c r="ELJ356" s="8"/>
      <c r="ELK356" s="8"/>
      <c r="ELL356" s="8"/>
      <c r="ELM356" s="8"/>
      <c r="ELN356" s="8"/>
      <c r="ELO356" s="8"/>
      <c r="ELP356" s="8"/>
      <c r="ELQ356" s="8"/>
      <c r="ELR356" s="8"/>
      <c r="ELS356" s="8"/>
      <c r="ELT356" s="8"/>
      <c r="ELU356" s="8"/>
      <c r="ELV356" s="8"/>
      <c r="ELW356" s="8"/>
      <c r="ELX356" s="8"/>
      <c r="ELY356" s="8"/>
      <c r="ELZ356" s="8"/>
      <c r="EMA356" s="8"/>
      <c r="EMB356" s="8"/>
      <c r="EMC356" s="8"/>
      <c r="EMD356" s="8"/>
      <c r="EME356" s="8"/>
      <c r="EMF356" s="8"/>
      <c r="EMG356" s="8"/>
      <c r="EMH356" s="8"/>
      <c r="EMI356" s="8"/>
      <c r="EMJ356" s="8"/>
      <c r="EMK356" s="8"/>
      <c r="EML356" s="8"/>
      <c r="EMM356" s="8"/>
      <c r="EMN356" s="8"/>
      <c r="EMO356" s="8"/>
      <c r="EMP356" s="8"/>
      <c r="EMQ356" s="8"/>
      <c r="EMR356" s="8"/>
      <c r="EMS356" s="8"/>
      <c r="EMT356" s="8"/>
      <c r="EMU356" s="8"/>
      <c r="EMV356" s="8"/>
      <c r="EMW356" s="8"/>
      <c r="EMX356" s="8"/>
      <c r="EMY356" s="8"/>
      <c r="EMZ356" s="8"/>
      <c r="ENA356" s="8"/>
      <c r="ENB356" s="8"/>
      <c r="ENC356" s="8"/>
      <c r="END356" s="8"/>
      <c r="ENE356" s="8"/>
      <c r="ENF356" s="8"/>
      <c r="ENG356" s="8"/>
      <c r="ENH356" s="8"/>
      <c r="ENI356" s="8"/>
      <c r="ENJ356" s="8"/>
      <c r="ENK356" s="8"/>
      <c r="ENL356" s="8"/>
      <c r="ENM356" s="8"/>
      <c r="ENN356" s="8"/>
      <c r="ENO356" s="8"/>
      <c r="ENP356" s="8"/>
      <c r="ENQ356" s="8"/>
      <c r="ENR356" s="8"/>
      <c r="ENS356" s="8"/>
      <c r="ENT356" s="8"/>
      <c r="ENU356" s="8"/>
      <c r="ENV356" s="8"/>
      <c r="ENW356" s="8"/>
      <c r="ENX356" s="8"/>
      <c r="ENY356" s="8"/>
      <c r="ENZ356" s="8"/>
      <c r="EOA356" s="8"/>
      <c r="EOB356" s="8"/>
      <c r="EOC356" s="8"/>
      <c r="EOD356" s="8"/>
      <c r="EOE356" s="8"/>
      <c r="EOF356" s="8"/>
      <c r="EOG356" s="8"/>
      <c r="EOH356" s="8"/>
      <c r="EOI356" s="8"/>
      <c r="EOJ356" s="8"/>
      <c r="EOK356" s="8"/>
      <c r="EOL356" s="8"/>
      <c r="EOM356" s="8"/>
      <c r="EON356" s="8"/>
      <c r="EOO356" s="8"/>
      <c r="EOP356" s="8"/>
      <c r="EOQ356" s="8"/>
      <c r="EOR356" s="8"/>
      <c r="EOS356" s="8"/>
      <c r="EOT356" s="8"/>
      <c r="EOU356" s="8"/>
      <c r="EOV356" s="8"/>
      <c r="EOW356" s="8"/>
      <c r="EOX356" s="8"/>
      <c r="EOY356" s="8"/>
      <c r="EOZ356" s="8"/>
      <c r="EPA356" s="8"/>
      <c r="EPB356" s="8"/>
      <c r="EPC356" s="8"/>
      <c r="EPD356" s="8"/>
      <c r="EPE356" s="8"/>
      <c r="EPF356" s="8"/>
      <c r="EPG356" s="8"/>
      <c r="EPH356" s="8"/>
      <c r="EPI356" s="8"/>
      <c r="EPJ356" s="8"/>
      <c r="EPK356" s="8"/>
      <c r="EPL356" s="8"/>
      <c r="EPM356" s="8"/>
      <c r="EPN356" s="8"/>
      <c r="EPO356" s="8"/>
      <c r="EPP356" s="8"/>
      <c r="EPQ356" s="8"/>
      <c r="EPR356" s="8"/>
      <c r="EPS356" s="8"/>
      <c r="EPT356" s="8"/>
      <c r="EPU356" s="8"/>
      <c r="EPV356" s="8"/>
      <c r="EPW356" s="8"/>
      <c r="EPX356" s="8"/>
      <c r="EPY356" s="8"/>
      <c r="EPZ356" s="8"/>
      <c r="EQA356" s="8"/>
      <c r="EQB356" s="8"/>
      <c r="EQC356" s="8"/>
      <c r="EQD356" s="8"/>
      <c r="EQE356" s="8"/>
      <c r="EQF356" s="8"/>
      <c r="EQG356" s="8"/>
      <c r="EQH356" s="8"/>
      <c r="EQI356" s="8"/>
      <c r="EQJ356" s="8"/>
      <c r="EQK356" s="8"/>
      <c r="EQL356" s="8"/>
      <c r="EQM356" s="8"/>
      <c r="EQN356" s="8"/>
      <c r="EQO356" s="8"/>
      <c r="EQP356" s="8"/>
      <c r="EQQ356" s="8"/>
      <c r="EQR356" s="8"/>
      <c r="EQS356" s="8"/>
      <c r="EQT356" s="8"/>
      <c r="EQU356" s="8"/>
      <c r="EQV356" s="8"/>
      <c r="EQW356" s="8"/>
      <c r="EQX356" s="8"/>
      <c r="EQY356" s="8"/>
      <c r="EQZ356" s="8"/>
      <c r="ERA356" s="8"/>
      <c r="ERB356" s="8"/>
      <c r="ERC356" s="8"/>
      <c r="ERD356" s="8"/>
      <c r="ERE356" s="8"/>
      <c r="ERF356" s="8"/>
      <c r="ERG356" s="8"/>
      <c r="ERH356" s="8"/>
      <c r="ERI356" s="8"/>
      <c r="ERJ356" s="8"/>
      <c r="ERK356" s="8"/>
      <c r="ERL356" s="8"/>
      <c r="ERM356" s="8"/>
      <c r="ERN356" s="8"/>
      <c r="ERO356" s="8"/>
      <c r="ERP356" s="8"/>
      <c r="ERQ356" s="8"/>
      <c r="ERR356" s="8"/>
      <c r="ERS356" s="8"/>
      <c r="ERT356" s="8"/>
      <c r="ERU356" s="8"/>
      <c r="ERV356" s="8"/>
      <c r="ERW356" s="8"/>
      <c r="ERX356" s="8"/>
      <c r="ERY356" s="8"/>
      <c r="ERZ356" s="8"/>
      <c r="ESA356" s="8"/>
      <c r="ESB356" s="8"/>
      <c r="ESC356" s="8"/>
      <c r="ESD356" s="8"/>
      <c r="ESE356" s="8"/>
      <c r="ESF356" s="8"/>
      <c r="ESG356" s="8"/>
      <c r="ESH356" s="8"/>
      <c r="ESI356" s="8"/>
      <c r="ESJ356" s="8"/>
      <c r="ESK356" s="8"/>
      <c r="ESL356" s="8"/>
      <c r="ESM356" s="8"/>
      <c r="ESN356" s="8"/>
      <c r="ESO356" s="8"/>
      <c r="ESP356" s="8"/>
      <c r="ESQ356" s="8"/>
      <c r="ESR356" s="8"/>
      <c r="ESS356" s="8"/>
      <c r="EST356" s="8"/>
      <c r="ESU356" s="8"/>
      <c r="ESV356" s="8"/>
      <c r="ESW356" s="8"/>
      <c r="ESX356" s="8"/>
      <c r="ESY356" s="8"/>
      <c r="ESZ356" s="8"/>
      <c r="ETA356" s="8"/>
      <c r="ETB356" s="8"/>
      <c r="ETC356" s="8"/>
      <c r="ETD356" s="8"/>
      <c r="ETE356" s="8"/>
      <c r="ETF356" s="8"/>
      <c r="ETG356" s="8"/>
      <c r="ETH356" s="8"/>
      <c r="ETI356" s="8"/>
      <c r="ETJ356" s="8"/>
      <c r="ETK356" s="8"/>
      <c r="ETL356" s="8"/>
      <c r="ETM356" s="8"/>
      <c r="ETN356" s="8"/>
      <c r="ETO356" s="8"/>
      <c r="ETP356" s="8"/>
      <c r="ETQ356" s="8"/>
      <c r="ETR356" s="8"/>
      <c r="ETS356" s="8"/>
      <c r="ETT356" s="8"/>
      <c r="ETU356" s="8"/>
      <c r="ETV356" s="8"/>
      <c r="ETW356" s="8"/>
      <c r="ETX356" s="8"/>
      <c r="ETY356" s="8"/>
      <c r="ETZ356" s="8"/>
      <c r="EUA356" s="8"/>
      <c r="EUB356" s="8"/>
      <c r="EUC356" s="8"/>
      <c r="EUD356" s="8"/>
      <c r="EUE356" s="8"/>
      <c r="EUF356" s="8"/>
      <c r="EUG356" s="8"/>
      <c r="EUH356" s="8"/>
      <c r="EUI356" s="8"/>
      <c r="EUJ356" s="8"/>
      <c r="EUK356" s="8"/>
      <c r="EUL356" s="8"/>
      <c r="EUM356" s="8"/>
      <c r="EUN356" s="8"/>
      <c r="EUO356" s="8"/>
      <c r="EUP356" s="8"/>
      <c r="EUQ356" s="8"/>
      <c r="EUR356" s="8"/>
      <c r="EUS356" s="8"/>
      <c r="EUT356" s="8"/>
      <c r="EUU356" s="8"/>
      <c r="EUV356" s="8"/>
      <c r="EUW356" s="8"/>
      <c r="EUX356" s="8"/>
      <c r="EUY356" s="8"/>
      <c r="EUZ356" s="8"/>
      <c r="EVA356" s="8"/>
      <c r="EVB356" s="8"/>
      <c r="EVC356" s="8"/>
      <c r="EVD356" s="8"/>
      <c r="EVE356" s="8"/>
      <c r="EVF356" s="8"/>
      <c r="EVG356" s="8"/>
      <c r="EVH356" s="8"/>
      <c r="EVI356" s="8"/>
      <c r="EVJ356" s="8"/>
      <c r="EVK356" s="8"/>
      <c r="EVL356" s="8"/>
      <c r="EVM356" s="8"/>
      <c r="EVN356" s="8"/>
      <c r="EVO356" s="8"/>
      <c r="EVP356" s="8"/>
      <c r="EVQ356" s="8"/>
      <c r="EVR356" s="8"/>
      <c r="EVS356" s="8"/>
      <c r="EVT356" s="8"/>
      <c r="EVU356" s="8"/>
      <c r="EVV356" s="8"/>
      <c r="EVW356" s="8"/>
      <c r="EVX356" s="8"/>
      <c r="EVY356" s="8"/>
      <c r="EVZ356" s="8"/>
      <c r="EWA356" s="8"/>
      <c r="EWB356" s="8"/>
      <c r="EWC356" s="8"/>
      <c r="EWD356" s="8"/>
      <c r="EWE356" s="8"/>
      <c r="EWF356" s="8"/>
      <c r="EWG356" s="8"/>
      <c r="EWH356" s="8"/>
      <c r="EWI356" s="8"/>
      <c r="EWJ356" s="8"/>
      <c r="EWK356" s="8"/>
      <c r="EWL356" s="8"/>
      <c r="EWM356" s="8"/>
      <c r="EWN356" s="8"/>
      <c r="EWO356" s="8"/>
      <c r="EWP356" s="8"/>
      <c r="EWQ356" s="8"/>
      <c r="EWR356" s="8"/>
      <c r="EWS356" s="8"/>
      <c r="EWT356" s="8"/>
      <c r="EWU356" s="8"/>
      <c r="EWV356" s="8"/>
      <c r="EWW356" s="8"/>
      <c r="EWX356" s="8"/>
      <c r="EWY356" s="8"/>
      <c r="EWZ356" s="8"/>
      <c r="EXA356" s="8"/>
      <c r="EXB356" s="8"/>
      <c r="EXC356" s="8"/>
      <c r="EXD356" s="8"/>
      <c r="EXE356" s="8"/>
      <c r="EXF356" s="8"/>
      <c r="EXG356" s="8"/>
      <c r="EXH356" s="8"/>
      <c r="EXI356" s="8"/>
      <c r="EXJ356" s="8"/>
      <c r="EXK356" s="8"/>
      <c r="EXL356" s="8"/>
      <c r="EXM356" s="8"/>
      <c r="EXN356" s="8"/>
      <c r="EXO356" s="8"/>
      <c r="EXP356" s="8"/>
      <c r="EXQ356" s="8"/>
      <c r="EXR356" s="8"/>
      <c r="EXS356" s="8"/>
      <c r="EXT356" s="8"/>
      <c r="EXU356" s="8"/>
      <c r="EXV356" s="8"/>
      <c r="EXW356" s="8"/>
      <c r="EXX356" s="8"/>
      <c r="EXY356" s="8"/>
      <c r="EXZ356" s="8"/>
      <c r="EYA356" s="8"/>
      <c r="EYB356" s="8"/>
      <c r="EYC356" s="8"/>
      <c r="EYD356" s="8"/>
      <c r="EYE356" s="8"/>
      <c r="EYF356" s="8"/>
      <c r="EYG356" s="8"/>
      <c r="EYH356" s="8"/>
      <c r="EYI356" s="8"/>
      <c r="EYJ356" s="8"/>
      <c r="EYK356" s="8"/>
      <c r="EYL356" s="8"/>
      <c r="EYM356" s="8"/>
      <c r="EYN356" s="8"/>
      <c r="EYO356" s="8"/>
      <c r="EYP356" s="8"/>
      <c r="EYQ356" s="8"/>
      <c r="EYR356" s="8"/>
      <c r="EYS356" s="8"/>
      <c r="EYT356" s="8"/>
      <c r="EYU356" s="8"/>
      <c r="EYV356" s="8"/>
      <c r="EYW356" s="8"/>
      <c r="EYX356" s="8"/>
      <c r="EYY356" s="8"/>
      <c r="EYZ356" s="8"/>
      <c r="EZA356" s="8"/>
      <c r="EZB356" s="8"/>
      <c r="EZC356" s="8"/>
      <c r="EZD356" s="8"/>
      <c r="EZE356" s="8"/>
      <c r="EZF356" s="8"/>
      <c r="EZG356" s="8"/>
      <c r="EZH356" s="8"/>
      <c r="EZI356" s="8"/>
      <c r="EZJ356" s="8"/>
      <c r="EZK356" s="8"/>
      <c r="EZL356" s="8"/>
      <c r="EZM356" s="8"/>
      <c r="EZN356" s="8"/>
      <c r="EZO356" s="8"/>
      <c r="EZP356" s="8"/>
      <c r="EZQ356" s="8"/>
      <c r="EZR356" s="8"/>
      <c r="EZS356" s="8"/>
      <c r="EZT356" s="8"/>
      <c r="EZU356" s="8"/>
      <c r="EZV356" s="8"/>
      <c r="EZW356" s="8"/>
      <c r="EZX356" s="8"/>
      <c r="EZY356" s="8"/>
      <c r="EZZ356" s="8"/>
      <c r="FAA356" s="8"/>
      <c r="FAB356" s="8"/>
      <c r="FAC356" s="8"/>
      <c r="FAD356" s="8"/>
      <c r="FAE356" s="8"/>
      <c r="FAF356" s="8"/>
      <c r="FAG356" s="8"/>
      <c r="FAH356" s="8"/>
      <c r="FAI356" s="8"/>
      <c r="FAJ356" s="8"/>
      <c r="FAK356" s="8"/>
      <c r="FAL356" s="8"/>
      <c r="FAM356" s="8"/>
      <c r="FAN356" s="8"/>
      <c r="FAO356" s="8"/>
      <c r="FAP356" s="8"/>
      <c r="FAQ356" s="8"/>
      <c r="FAR356" s="8"/>
      <c r="FAS356" s="8"/>
      <c r="FAT356" s="8"/>
      <c r="FAU356" s="8"/>
      <c r="FAV356" s="8"/>
      <c r="FAW356" s="8"/>
      <c r="FAX356" s="8"/>
      <c r="FAY356" s="8"/>
      <c r="FAZ356" s="8"/>
      <c r="FBA356" s="8"/>
      <c r="FBB356" s="8"/>
      <c r="FBC356" s="8"/>
      <c r="FBD356" s="8"/>
      <c r="FBE356" s="8"/>
      <c r="FBF356" s="8"/>
      <c r="FBG356" s="8"/>
      <c r="FBH356" s="8"/>
      <c r="FBI356" s="8"/>
      <c r="FBJ356" s="8"/>
      <c r="FBK356" s="8"/>
      <c r="FBL356" s="8"/>
      <c r="FBM356" s="8"/>
      <c r="FBN356" s="8"/>
      <c r="FBO356" s="8"/>
      <c r="FBP356" s="8"/>
      <c r="FBQ356" s="8"/>
      <c r="FBR356" s="8"/>
      <c r="FBS356" s="8"/>
      <c r="FBT356" s="8"/>
      <c r="FBU356" s="8"/>
      <c r="FBV356" s="8"/>
      <c r="FBW356" s="8"/>
      <c r="FBX356" s="8"/>
      <c r="FBY356" s="8"/>
      <c r="FBZ356" s="8"/>
      <c r="FCA356" s="8"/>
      <c r="FCB356" s="8"/>
      <c r="FCC356" s="8"/>
      <c r="FCD356" s="8"/>
      <c r="FCE356" s="8"/>
      <c r="FCF356" s="8"/>
      <c r="FCG356" s="8"/>
      <c r="FCH356" s="8"/>
      <c r="FCI356" s="8"/>
      <c r="FCJ356" s="8"/>
      <c r="FCK356" s="8"/>
      <c r="FCL356" s="8"/>
      <c r="FCM356" s="8"/>
      <c r="FCN356" s="8"/>
      <c r="FCO356" s="8"/>
      <c r="FCP356" s="8"/>
      <c r="FCQ356" s="8"/>
      <c r="FCR356" s="8"/>
      <c r="FCS356" s="8"/>
      <c r="FCT356" s="8"/>
      <c r="FCU356" s="8"/>
      <c r="FCV356" s="8"/>
      <c r="FCW356" s="8"/>
      <c r="FCX356" s="8"/>
      <c r="FCY356" s="8"/>
      <c r="FCZ356" s="8"/>
      <c r="FDA356" s="8"/>
      <c r="FDB356" s="8"/>
      <c r="FDC356" s="8"/>
      <c r="FDD356" s="8"/>
      <c r="FDE356" s="8"/>
      <c r="FDF356" s="8"/>
      <c r="FDG356" s="8"/>
      <c r="FDH356" s="8"/>
      <c r="FDI356" s="8"/>
      <c r="FDJ356" s="8"/>
      <c r="FDK356" s="8"/>
      <c r="FDL356" s="8"/>
      <c r="FDM356" s="8"/>
      <c r="FDN356" s="8"/>
      <c r="FDO356" s="8"/>
      <c r="FDP356" s="8"/>
      <c r="FDQ356" s="8"/>
      <c r="FDR356" s="8"/>
      <c r="FDS356" s="8"/>
      <c r="FDT356" s="8"/>
      <c r="FDU356" s="8"/>
      <c r="FDV356" s="8"/>
      <c r="FDW356" s="8"/>
      <c r="FDX356" s="8"/>
      <c r="FDY356" s="8"/>
      <c r="FDZ356" s="8"/>
      <c r="FEA356" s="8"/>
      <c r="FEB356" s="8"/>
      <c r="FEC356" s="8"/>
      <c r="FED356" s="8"/>
      <c r="FEE356" s="8"/>
      <c r="FEF356" s="8"/>
      <c r="FEG356" s="8"/>
      <c r="FEH356" s="8"/>
      <c r="FEI356" s="8"/>
      <c r="FEJ356" s="8"/>
      <c r="FEK356" s="8"/>
      <c r="FEL356" s="8"/>
      <c r="FEM356" s="8"/>
      <c r="FEN356" s="8"/>
      <c r="FEO356" s="8"/>
      <c r="FEP356" s="8"/>
      <c r="FEQ356" s="8"/>
      <c r="FER356" s="8"/>
      <c r="FES356" s="8"/>
      <c r="FET356" s="8"/>
      <c r="FEU356" s="8"/>
      <c r="FEV356" s="8"/>
      <c r="FEW356" s="8"/>
      <c r="FEX356" s="8"/>
      <c r="FEY356" s="8"/>
      <c r="FEZ356" s="8"/>
      <c r="FFA356" s="8"/>
      <c r="FFB356" s="8"/>
      <c r="FFC356" s="8"/>
      <c r="FFD356" s="8"/>
      <c r="FFE356" s="8"/>
      <c r="FFF356" s="8"/>
      <c r="FFG356" s="8"/>
      <c r="FFH356" s="8"/>
      <c r="FFI356" s="8"/>
      <c r="FFJ356" s="8"/>
      <c r="FFK356" s="8"/>
      <c r="FFL356" s="8"/>
      <c r="FFM356" s="8"/>
      <c r="FFN356" s="8"/>
      <c r="FFO356" s="8"/>
      <c r="FFP356" s="8"/>
      <c r="FFQ356" s="8"/>
      <c r="FFR356" s="8"/>
      <c r="FFS356" s="8"/>
      <c r="FFT356" s="8"/>
      <c r="FFU356" s="8"/>
      <c r="FFV356" s="8"/>
      <c r="FFW356" s="8"/>
      <c r="FFX356" s="8"/>
      <c r="FFY356" s="8"/>
      <c r="FFZ356" s="8"/>
      <c r="FGA356" s="8"/>
      <c r="FGB356" s="8"/>
      <c r="FGC356" s="8"/>
      <c r="FGD356" s="8"/>
      <c r="FGE356" s="8"/>
      <c r="FGF356" s="8"/>
      <c r="FGG356" s="8"/>
      <c r="FGH356" s="8"/>
      <c r="FGI356" s="8"/>
      <c r="FGJ356" s="8"/>
      <c r="FGK356" s="8"/>
      <c r="FGL356" s="8"/>
      <c r="FGM356" s="8"/>
      <c r="FGN356" s="8"/>
      <c r="FGO356" s="8"/>
      <c r="FGP356" s="8"/>
      <c r="FGQ356" s="8"/>
      <c r="FGR356" s="8"/>
      <c r="FGS356" s="8"/>
      <c r="FGT356" s="8"/>
      <c r="FGU356" s="8"/>
      <c r="FGV356" s="8"/>
      <c r="FGW356" s="8"/>
      <c r="FGX356" s="8"/>
      <c r="FGY356" s="8"/>
      <c r="FGZ356" s="8"/>
      <c r="FHA356" s="8"/>
      <c r="FHB356" s="8"/>
      <c r="FHC356" s="8"/>
      <c r="FHD356" s="8"/>
      <c r="FHE356" s="8"/>
      <c r="FHF356" s="8"/>
      <c r="FHG356" s="8"/>
      <c r="FHH356" s="8"/>
      <c r="FHI356" s="8"/>
      <c r="FHJ356" s="8"/>
      <c r="FHK356" s="8"/>
      <c r="FHL356" s="8"/>
      <c r="FHM356" s="8"/>
      <c r="FHN356" s="8"/>
      <c r="FHO356" s="8"/>
      <c r="FHP356" s="8"/>
      <c r="FHQ356" s="8"/>
      <c r="FHR356" s="8"/>
      <c r="FHS356" s="8"/>
      <c r="FHT356" s="8"/>
      <c r="FHU356" s="8"/>
      <c r="FHV356" s="8"/>
      <c r="FHW356" s="8"/>
      <c r="FHX356" s="8"/>
      <c r="FHY356" s="8"/>
      <c r="FHZ356" s="8"/>
      <c r="FIA356" s="8"/>
      <c r="FIB356" s="8"/>
      <c r="FIC356" s="8"/>
      <c r="FID356" s="8"/>
      <c r="FIE356" s="8"/>
      <c r="FIF356" s="8"/>
      <c r="FIG356" s="8"/>
      <c r="FIH356" s="8"/>
      <c r="FII356" s="8"/>
      <c r="FIJ356" s="8"/>
      <c r="FIK356" s="8"/>
      <c r="FIL356" s="8"/>
      <c r="FIM356" s="8"/>
      <c r="FIN356" s="8"/>
      <c r="FIO356" s="8"/>
      <c r="FIP356" s="8"/>
      <c r="FIQ356" s="8"/>
      <c r="FIR356" s="8"/>
      <c r="FIS356" s="8"/>
      <c r="FIT356" s="8"/>
      <c r="FIU356" s="8"/>
      <c r="FIV356" s="8"/>
      <c r="FIW356" s="8"/>
      <c r="FIX356" s="8"/>
      <c r="FIY356" s="8"/>
      <c r="FIZ356" s="8"/>
      <c r="FJA356" s="8"/>
      <c r="FJB356" s="8"/>
      <c r="FJC356" s="8"/>
      <c r="FJD356" s="8"/>
      <c r="FJE356" s="8"/>
      <c r="FJF356" s="8"/>
      <c r="FJG356" s="8"/>
      <c r="FJH356" s="8"/>
      <c r="FJI356" s="8"/>
      <c r="FJJ356" s="8"/>
      <c r="FJK356" s="8"/>
      <c r="FJL356" s="8"/>
      <c r="FJM356" s="8"/>
      <c r="FJN356" s="8"/>
      <c r="FJO356" s="8"/>
      <c r="FJP356" s="8"/>
      <c r="FJQ356" s="8"/>
      <c r="FJR356" s="8"/>
      <c r="FJS356" s="8"/>
      <c r="FJT356" s="8"/>
      <c r="FJU356" s="8"/>
      <c r="FJV356" s="8"/>
      <c r="FJW356" s="8"/>
      <c r="FJX356" s="8"/>
      <c r="FJY356" s="8"/>
      <c r="FJZ356" s="8"/>
      <c r="FKA356" s="8"/>
      <c r="FKB356" s="8"/>
      <c r="FKC356" s="8"/>
      <c r="FKD356" s="8"/>
      <c r="FKE356" s="8"/>
      <c r="FKF356" s="8"/>
      <c r="FKG356" s="8"/>
      <c r="FKH356" s="8"/>
      <c r="FKI356" s="8"/>
      <c r="FKJ356" s="8"/>
      <c r="FKK356" s="8"/>
      <c r="FKL356" s="8"/>
      <c r="FKM356" s="8"/>
      <c r="FKN356" s="8"/>
      <c r="FKO356" s="8"/>
      <c r="FKP356" s="8"/>
      <c r="FKQ356" s="8"/>
      <c r="FKR356" s="8"/>
      <c r="FKS356" s="8"/>
      <c r="FKT356" s="8"/>
      <c r="FKU356" s="8"/>
      <c r="FKV356" s="8"/>
      <c r="FKW356" s="8"/>
      <c r="FKX356" s="8"/>
      <c r="FKY356" s="8"/>
      <c r="FKZ356" s="8"/>
      <c r="FLA356" s="8"/>
      <c r="FLB356" s="8"/>
      <c r="FLC356" s="8"/>
      <c r="FLD356" s="8"/>
      <c r="FLE356" s="8"/>
      <c r="FLF356" s="8"/>
      <c r="FLG356" s="8"/>
      <c r="FLH356" s="8"/>
      <c r="FLI356" s="8"/>
      <c r="FLJ356" s="8"/>
      <c r="FLK356" s="8"/>
      <c r="FLL356" s="8"/>
      <c r="FLM356" s="8"/>
      <c r="FLN356" s="8"/>
      <c r="FLO356" s="8"/>
      <c r="FLP356" s="8"/>
      <c r="FLQ356" s="8"/>
      <c r="FLR356" s="8"/>
      <c r="FLS356" s="8"/>
      <c r="FLT356" s="8"/>
      <c r="FLU356" s="8"/>
      <c r="FLV356" s="8"/>
      <c r="FLW356" s="8"/>
      <c r="FLX356" s="8"/>
      <c r="FLY356" s="8"/>
      <c r="FLZ356" s="8"/>
      <c r="FMA356" s="8"/>
      <c r="FMB356" s="8"/>
      <c r="FMC356" s="8"/>
      <c r="FMD356" s="8"/>
      <c r="FME356" s="8"/>
      <c r="FMF356" s="8"/>
      <c r="FMG356" s="8"/>
      <c r="FMH356" s="8"/>
      <c r="FMI356" s="8"/>
      <c r="FMJ356" s="8"/>
      <c r="FMK356" s="8"/>
      <c r="FML356" s="8"/>
      <c r="FMM356" s="8"/>
      <c r="FMN356" s="8"/>
      <c r="FMO356" s="8"/>
      <c r="FMP356" s="8"/>
      <c r="FMQ356" s="8"/>
      <c r="FMR356" s="8"/>
      <c r="FMS356" s="8"/>
      <c r="FMT356" s="8"/>
      <c r="FMU356" s="8"/>
      <c r="FMV356" s="8"/>
      <c r="FMW356" s="8"/>
      <c r="FMX356" s="8"/>
      <c r="FMY356" s="8"/>
      <c r="FMZ356" s="8"/>
      <c r="FNA356" s="8"/>
      <c r="FNB356" s="8"/>
      <c r="FNC356" s="8"/>
      <c r="FND356" s="8"/>
      <c r="FNE356" s="8"/>
      <c r="FNF356" s="8"/>
      <c r="FNG356" s="8"/>
      <c r="FNH356" s="8"/>
      <c r="FNI356" s="8"/>
      <c r="FNJ356" s="8"/>
      <c r="FNK356" s="8"/>
      <c r="FNL356" s="8"/>
      <c r="FNM356" s="8"/>
      <c r="FNN356" s="8"/>
      <c r="FNO356" s="8"/>
      <c r="FNP356" s="8"/>
      <c r="FNQ356" s="8"/>
      <c r="FNR356" s="8"/>
      <c r="FNS356" s="8"/>
      <c r="FNT356" s="8"/>
      <c r="FNU356" s="8"/>
      <c r="FNV356" s="8"/>
      <c r="FNW356" s="8"/>
      <c r="FNX356" s="8"/>
      <c r="FNY356" s="8"/>
      <c r="FNZ356" s="8"/>
      <c r="FOA356" s="8"/>
      <c r="FOB356" s="8"/>
      <c r="FOC356" s="8"/>
      <c r="FOD356" s="8"/>
      <c r="FOE356" s="8"/>
      <c r="FOF356" s="8"/>
      <c r="FOG356" s="8"/>
      <c r="FOH356" s="8"/>
      <c r="FOI356" s="8"/>
      <c r="FOJ356" s="8"/>
      <c r="FOK356" s="8"/>
      <c r="FOL356" s="8"/>
      <c r="FOM356" s="8"/>
      <c r="FON356" s="8"/>
      <c r="FOO356" s="8"/>
      <c r="FOP356" s="8"/>
      <c r="FOQ356" s="8"/>
      <c r="FOR356" s="8"/>
      <c r="FOS356" s="8"/>
      <c r="FOT356" s="8"/>
      <c r="FOU356" s="8"/>
      <c r="FOV356" s="8"/>
      <c r="FOW356" s="8"/>
      <c r="FOX356" s="8"/>
      <c r="FOY356" s="8"/>
      <c r="FOZ356" s="8"/>
      <c r="FPA356" s="8"/>
      <c r="FPB356" s="8"/>
      <c r="FPC356" s="8"/>
      <c r="FPD356" s="8"/>
      <c r="FPE356" s="8"/>
      <c r="FPF356" s="8"/>
      <c r="FPG356" s="8"/>
      <c r="FPH356" s="8"/>
      <c r="FPI356" s="8"/>
      <c r="FPJ356" s="8"/>
      <c r="FPK356" s="8"/>
      <c r="FPL356" s="8"/>
      <c r="FPM356" s="8"/>
      <c r="FPN356" s="8"/>
      <c r="FPO356" s="8"/>
      <c r="FPP356" s="8"/>
      <c r="FPQ356" s="8"/>
      <c r="FPR356" s="8"/>
      <c r="FPS356" s="8"/>
      <c r="FPT356" s="8"/>
      <c r="FPU356" s="8"/>
      <c r="FPV356" s="8"/>
      <c r="FPW356" s="8"/>
      <c r="FPX356" s="8"/>
      <c r="FPY356" s="8"/>
      <c r="FPZ356" s="8"/>
      <c r="FQA356" s="8"/>
      <c r="FQB356" s="8"/>
      <c r="FQC356" s="8"/>
      <c r="FQD356" s="8"/>
      <c r="FQE356" s="8"/>
      <c r="FQF356" s="8"/>
      <c r="FQG356" s="8"/>
      <c r="FQH356" s="8"/>
      <c r="FQI356" s="8"/>
      <c r="FQJ356" s="8"/>
      <c r="FQK356" s="8"/>
      <c r="FQL356" s="8"/>
      <c r="FQM356" s="8"/>
      <c r="FQN356" s="8"/>
      <c r="FQO356" s="8"/>
      <c r="FQP356" s="8"/>
      <c r="FQQ356" s="8"/>
      <c r="FQR356" s="8"/>
      <c r="FQS356" s="8"/>
      <c r="FQT356" s="8"/>
      <c r="FQU356" s="8"/>
      <c r="FQV356" s="8"/>
      <c r="FQW356" s="8"/>
      <c r="FQX356" s="8"/>
      <c r="FQY356" s="8"/>
      <c r="FQZ356" s="8"/>
      <c r="FRA356" s="8"/>
      <c r="FRB356" s="8"/>
      <c r="FRC356" s="8"/>
      <c r="FRD356" s="8"/>
      <c r="FRE356" s="8"/>
      <c r="FRF356" s="8"/>
      <c r="FRG356" s="8"/>
      <c r="FRH356" s="8"/>
      <c r="FRI356" s="8"/>
      <c r="FRJ356" s="8"/>
      <c r="FRK356" s="8"/>
      <c r="FRL356" s="8"/>
      <c r="FRM356" s="8"/>
      <c r="FRN356" s="8"/>
      <c r="FRO356" s="8"/>
      <c r="FRP356" s="8"/>
      <c r="FRQ356" s="8"/>
      <c r="FRR356" s="8"/>
      <c r="FRS356" s="8"/>
      <c r="FRT356" s="8"/>
      <c r="FRU356" s="8"/>
      <c r="FRV356" s="8"/>
      <c r="FRW356" s="8"/>
      <c r="FRX356" s="8"/>
      <c r="FRY356" s="8"/>
      <c r="FRZ356" s="8"/>
      <c r="FSA356" s="8"/>
      <c r="FSB356" s="8"/>
      <c r="FSC356" s="8"/>
      <c r="FSD356" s="8"/>
      <c r="FSE356" s="8"/>
      <c r="FSF356" s="8"/>
      <c r="FSG356" s="8"/>
      <c r="FSH356" s="8"/>
      <c r="FSI356" s="8"/>
      <c r="FSJ356" s="8"/>
      <c r="FSK356" s="8"/>
      <c r="FSL356" s="8"/>
      <c r="FSM356" s="8"/>
      <c r="FSN356" s="8"/>
      <c r="FSO356" s="8"/>
      <c r="FSP356" s="8"/>
      <c r="FSQ356" s="8"/>
      <c r="FSR356" s="8"/>
      <c r="FSS356" s="8"/>
      <c r="FST356" s="8"/>
      <c r="FSU356" s="8"/>
      <c r="FSV356" s="8"/>
      <c r="FSW356" s="8"/>
      <c r="FSX356" s="8"/>
      <c r="FSY356" s="8"/>
      <c r="FSZ356" s="8"/>
      <c r="FTA356" s="8"/>
      <c r="FTB356" s="8"/>
      <c r="FTC356" s="8"/>
      <c r="FTD356" s="8"/>
      <c r="FTE356" s="8"/>
      <c r="FTF356" s="8"/>
      <c r="FTG356" s="8"/>
      <c r="FTH356" s="8"/>
      <c r="FTI356" s="8"/>
      <c r="FTJ356" s="8"/>
      <c r="FTK356" s="8"/>
      <c r="FTL356" s="8"/>
      <c r="FTM356" s="8"/>
      <c r="FTN356" s="8"/>
      <c r="FTO356" s="8"/>
      <c r="FTP356" s="8"/>
      <c r="FTQ356" s="8"/>
      <c r="FTR356" s="8"/>
      <c r="FTS356" s="8"/>
      <c r="FTT356" s="8"/>
      <c r="FTU356" s="8"/>
      <c r="FTV356" s="8"/>
      <c r="FTW356" s="8"/>
      <c r="FTX356" s="8"/>
      <c r="FTY356" s="8"/>
      <c r="FTZ356" s="8"/>
      <c r="FUA356" s="8"/>
      <c r="FUB356" s="8"/>
      <c r="FUC356" s="8"/>
      <c r="FUD356" s="8"/>
      <c r="FUE356" s="8"/>
      <c r="FUF356" s="8"/>
      <c r="FUG356" s="8"/>
      <c r="FUH356" s="8"/>
      <c r="FUI356" s="8"/>
      <c r="FUJ356" s="8"/>
      <c r="FUK356" s="8"/>
      <c r="FUL356" s="8"/>
      <c r="FUM356" s="8"/>
      <c r="FUN356" s="8"/>
      <c r="FUO356" s="8"/>
      <c r="FUP356" s="8"/>
      <c r="FUQ356" s="8"/>
      <c r="FUR356" s="8"/>
      <c r="FUS356" s="8"/>
      <c r="FUT356" s="8"/>
      <c r="FUU356" s="8"/>
      <c r="FUV356" s="8"/>
      <c r="FUW356" s="8"/>
      <c r="FUX356" s="8"/>
      <c r="FUY356" s="8"/>
      <c r="FUZ356" s="8"/>
      <c r="FVA356" s="8"/>
      <c r="FVB356" s="8"/>
      <c r="FVC356" s="8"/>
      <c r="FVD356" s="8"/>
      <c r="FVE356" s="8"/>
      <c r="FVF356" s="8"/>
      <c r="FVG356" s="8"/>
      <c r="FVH356" s="8"/>
      <c r="FVI356" s="8"/>
      <c r="FVJ356" s="8"/>
      <c r="FVK356" s="8"/>
      <c r="FVL356" s="8"/>
      <c r="FVM356" s="8"/>
      <c r="FVN356" s="8"/>
      <c r="FVO356" s="8"/>
      <c r="FVP356" s="8"/>
      <c r="FVQ356" s="8"/>
      <c r="FVR356" s="8"/>
      <c r="FVS356" s="8"/>
      <c r="FVT356" s="8"/>
      <c r="FVU356" s="8"/>
      <c r="FVV356" s="8"/>
      <c r="FVW356" s="8"/>
      <c r="FVX356" s="8"/>
      <c r="FVY356" s="8"/>
      <c r="FVZ356" s="8"/>
      <c r="FWA356" s="8"/>
      <c r="FWB356" s="8"/>
      <c r="FWC356" s="8"/>
      <c r="FWD356" s="8"/>
      <c r="FWE356" s="8"/>
      <c r="FWF356" s="8"/>
      <c r="FWG356" s="8"/>
      <c r="FWH356" s="8"/>
      <c r="FWI356" s="8"/>
      <c r="FWJ356" s="8"/>
      <c r="FWK356" s="8"/>
      <c r="FWL356" s="8"/>
      <c r="FWM356" s="8"/>
      <c r="FWN356" s="8"/>
      <c r="FWO356" s="8"/>
      <c r="FWP356" s="8"/>
      <c r="FWQ356" s="8"/>
      <c r="FWR356" s="8"/>
      <c r="FWS356" s="8"/>
      <c r="FWT356" s="8"/>
      <c r="FWU356" s="8"/>
      <c r="FWV356" s="8"/>
      <c r="FWW356" s="8"/>
      <c r="FWX356" s="8"/>
      <c r="FWY356" s="8"/>
      <c r="FWZ356" s="8"/>
      <c r="FXA356" s="8"/>
      <c r="FXB356" s="8"/>
      <c r="FXC356" s="8"/>
      <c r="FXD356" s="8"/>
      <c r="FXE356" s="8"/>
      <c r="FXF356" s="8"/>
      <c r="FXG356" s="8"/>
      <c r="FXH356" s="8"/>
      <c r="FXI356" s="8"/>
      <c r="FXJ356" s="8"/>
      <c r="FXK356" s="8"/>
      <c r="FXL356" s="8"/>
      <c r="FXM356" s="8"/>
      <c r="FXN356" s="8"/>
      <c r="FXO356" s="8"/>
      <c r="FXP356" s="8"/>
      <c r="FXQ356" s="8"/>
      <c r="FXR356" s="8"/>
      <c r="FXS356" s="8"/>
      <c r="FXT356" s="8"/>
      <c r="FXU356" s="8"/>
      <c r="FXV356" s="8"/>
      <c r="FXW356" s="8"/>
      <c r="FXX356" s="8"/>
      <c r="FXY356" s="8"/>
      <c r="FXZ356" s="8"/>
      <c r="FYA356" s="8"/>
      <c r="FYB356" s="8"/>
      <c r="FYC356" s="8"/>
      <c r="FYD356" s="8"/>
      <c r="FYE356" s="8"/>
      <c r="FYF356" s="8"/>
      <c r="FYG356" s="8"/>
      <c r="FYH356" s="8"/>
      <c r="FYI356" s="8"/>
      <c r="FYJ356" s="8"/>
      <c r="FYK356" s="8"/>
      <c r="FYL356" s="8"/>
      <c r="FYM356" s="8"/>
      <c r="FYN356" s="8"/>
      <c r="FYO356" s="8"/>
      <c r="FYP356" s="8"/>
      <c r="FYQ356" s="8"/>
      <c r="FYR356" s="8"/>
      <c r="FYS356" s="8"/>
      <c r="FYT356" s="8"/>
      <c r="FYU356" s="8"/>
      <c r="FYV356" s="8"/>
      <c r="FYW356" s="8"/>
      <c r="FYX356" s="8"/>
      <c r="FYY356" s="8"/>
      <c r="FYZ356" s="8"/>
      <c r="FZA356" s="8"/>
      <c r="FZB356" s="8"/>
      <c r="FZC356" s="8"/>
      <c r="FZD356" s="8"/>
      <c r="FZE356" s="8"/>
      <c r="FZF356" s="8"/>
      <c r="FZG356" s="8"/>
      <c r="FZH356" s="8"/>
      <c r="FZI356" s="8"/>
      <c r="FZJ356" s="8"/>
      <c r="FZK356" s="8"/>
      <c r="FZL356" s="8"/>
      <c r="FZM356" s="8"/>
      <c r="FZN356" s="8"/>
      <c r="FZO356" s="8"/>
      <c r="FZP356" s="8"/>
      <c r="FZQ356" s="8"/>
      <c r="FZR356" s="8"/>
      <c r="FZS356" s="8"/>
      <c r="FZT356" s="8"/>
      <c r="FZU356" s="8"/>
      <c r="FZV356" s="8"/>
      <c r="FZW356" s="8"/>
      <c r="FZX356" s="8"/>
      <c r="FZY356" s="8"/>
      <c r="FZZ356" s="8"/>
      <c r="GAA356" s="8"/>
      <c r="GAB356" s="8"/>
      <c r="GAC356" s="8"/>
      <c r="GAD356" s="8"/>
      <c r="GAE356" s="8"/>
      <c r="GAF356" s="8"/>
      <c r="GAG356" s="8"/>
      <c r="GAH356" s="8"/>
      <c r="GAI356" s="8"/>
      <c r="GAJ356" s="8"/>
      <c r="GAK356" s="8"/>
      <c r="GAL356" s="8"/>
      <c r="GAM356" s="8"/>
      <c r="GAN356" s="8"/>
      <c r="GAO356" s="8"/>
      <c r="GAP356" s="8"/>
      <c r="GAQ356" s="8"/>
      <c r="GAR356" s="8"/>
      <c r="GAS356" s="8"/>
      <c r="GAT356" s="8"/>
      <c r="GAU356" s="8"/>
      <c r="GAV356" s="8"/>
      <c r="GAW356" s="8"/>
      <c r="GAX356" s="8"/>
      <c r="GAY356" s="8"/>
      <c r="GAZ356" s="8"/>
      <c r="GBA356" s="8"/>
      <c r="GBB356" s="8"/>
      <c r="GBC356" s="8"/>
      <c r="GBD356" s="8"/>
      <c r="GBE356" s="8"/>
      <c r="GBF356" s="8"/>
      <c r="GBG356" s="8"/>
      <c r="GBH356" s="8"/>
      <c r="GBI356" s="8"/>
      <c r="GBJ356" s="8"/>
      <c r="GBK356" s="8"/>
      <c r="GBL356" s="8"/>
      <c r="GBM356" s="8"/>
      <c r="GBN356" s="8"/>
      <c r="GBO356" s="8"/>
      <c r="GBP356" s="8"/>
      <c r="GBQ356" s="8"/>
      <c r="GBR356" s="8"/>
      <c r="GBS356" s="8"/>
      <c r="GBT356" s="8"/>
      <c r="GBU356" s="8"/>
      <c r="GBV356" s="8"/>
      <c r="GBW356" s="8"/>
      <c r="GBX356" s="8"/>
      <c r="GBY356" s="8"/>
      <c r="GBZ356" s="8"/>
      <c r="GCA356" s="8"/>
      <c r="GCB356" s="8"/>
      <c r="GCC356" s="8"/>
      <c r="GCD356" s="8"/>
      <c r="GCE356" s="8"/>
      <c r="GCF356" s="8"/>
      <c r="GCG356" s="8"/>
      <c r="GCH356" s="8"/>
      <c r="GCI356" s="8"/>
      <c r="GCJ356" s="8"/>
      <c r="GCK356" s="8"/>
      <c r="GCL356" s="8"/>
      <c r="GCM356" s="8"/>
      <c r="GCN356" s="8"/>
      <c r="GCO356" s="8"/>
      <c r="GCP356" s="8"/>
      <c r="GCQ356" s="8"/>
      <c r="GCR356" s="8"/>
      <c r="GCS356" s="8"/>
      <c r="GCT356" s="8"/>
      <c r="GCU356" s="8"/>
      <c r="GCV356" s="8"/>
      <c r="GCW356" s="8"/>
      <c r="GCX356" s="8"/>
      <c r="GCY356" s="8"/>
      <c r="GCZ356" s="8"/>
      <c r="GDA356" s="8"/>
      <c r="GDB356" s="8"/>
      <c r="GDC356" s="8"/>
      <c r="GDD356" s="8"/>
      <c r="GDE356" s="8"/>
      <c r="GDF356" s="8"/>
      <c r="GDG356" s="8"/>
      <c r="GDH356" s="8"/>
      <c r="GDI356" s="8"/>
      <c r="GDJ356" s="8"/>
      <c r="GDK356" s="8"/>
      <c r="GDL356" s="8"/>
      <c r="GDM356" s="8"/>
      <c r="GDN356" s="8"/>
      <c r="GDO356" s="8"/>
      <c r="GDP356" s="8"/>
      <c r="GDQ356" s="8"/>
      <c r="GDR356" s="8"/>
      <c r="GDS356" s="8"/>
      <c r="GDT356" s="8"/>
      <c r="GDU356" s="8"/>
      <c r="GDV356" s="8"/>
      <c r="GDW356" s="8"/>
      <c r="GDX356" s="8"/>
      <c r="GDY356" s="8"/>
      <c r="GDZ356" s="8"/>
      <c r="GEA356" s="8"/>
      <c r="GEB356" s="8"/>
      <c r="GEC356" s="8"/>
      <c r="GED356" s="8"/>
      <c r="GEE356" s="8"/>
      <c r="GEF356" s="8"/>
      <c r="GEG356" s="8"/>
      <c r="GEH356" s="8"/>
      <c r="GEI356" s="8"/>
      <c r="GEJ356" s="8"/>
      <c r="GEK356" s="8"/>
      <c r="GEL356" s="8"/>
      <c r="GEM356" s="8"/>
      <c r="GEN356" s="8"/>
      <c r="GEO356" s="8"/>
      <c r="GEP356" s="8"/>
      <c r="GEQ356" s="8"/>
      <c r="GER356" s="8"/>
      <c r="GES356" s="8"/>
      <c r="GET356" s="8"/>
      <c r="GEU356" s="8"/>
      <c r="GEV356" s="8"/>
      <c r="GEW356" s="8"/>
      <c r="GEX356" s="8"/>
      <c r="GEY356" s="8"/>
      <c r="GEZ356" s="8"/>
      <c r="GFA356" s="8"/>
      <c r="GFB356" s="8"/>
      <c r="GFC356" s="8"/>
      <c r="GFD356" s="8"/>
      <c r="GFE356" s="8"/>
      <c r="GFF356" s="8"/>
      <c r="GFG356" s="8"/>
      <c r="GFH356" s="8"/>
      <c r="GFI356" s="8"/>
      <c r="GFJ356" s="8"/>
      <c r="GFK356" s="8"/>
      <c r="GFL356" s="8"/>
      <c r="GFM356" s="8"/>
      <c r="GFN356" s="8"/>
      <c r="GFO356" s="8"/>
      <c r="GFP356" s="8"/>
      <c r="GFQ356" s="8"/>
      <c r="GFR356" s="8"/>
      <c r="GFS356" s="8"/>
      <c r="GFT356" s="8"/>
      <c r="GFU356" s="8"/>
      <c r="GFV356" s="8"/>
      <c r="GFW356" s="8"/>
      <c r="GFX356" s="8"/>
      <c r="GFY356" s="8"/>
      <c r="GFZ356" s="8"/>
      <c r="GGA356" s="8"/>
      <c r="GGB356" s="8"/>
      <c r="GGC356" s="8"/>
      <c r="GGD356" s="8"/>
      <c r="GGE356" s="8"/>
      <c r="GGF356" s="8"/>
      <c r="GGG356" s="8"/>
      <c r="GGH356" s="8"/>
      <c r="GGI356" s="8"/>
      <c r="GGJ356" s="8"/>
      <c r="GGK356" s="8"/>
      <c r="GGL356" s="8"/>
      <c r="GGM356" s="8"/>
      <c r="GGN356" s="8"/>
      <c r="GGO356" s="8"/>
      <c r="GGP356" s="8"/>
      <c r="GGQ356" s="8"/>
      <c r="GGR356" s="8"/>
      <c r="GGS356" s="8"/>
      <c r="GGT356" s="8"/>
      <c r="GGU356" s="8"/>
      <c r="GGV356" s="8"/>
      <c r="GGW356" s="8"/>
      <c r="GGX356" s="8"/>
      <c r="GGY356" s="8"/>
      <c r="GGZ356" s="8"/>
      <c r="GHA356" s="8"/>
      <c r="GHB356" s="8"/>
      <c r="GHC356" s="8"/>
      <c r="GHD356" s="8"/>
      <c r="GHE356" s="8"/>
      <c r="GHF356" s="8"/>
      <c r="GHG356" s="8"/>
      <c r="GHH356" s="8"/>
      <c r="GHI356" s="8"/>
      <c r="GHJ356" s="8"/>
      <c r="GHK356" s="8"/>
      <c r="GHL356" s="8"/>
      <c r="GHM356" s="8"/>
      <c r="GHN356" s="8"/>
      <c r="GHO356" s="8"/>
      <c r="GHP356" s="8"/>
      <c r="GHQ356" s="8"/>
      <c r="GHR356" s="8"/>
      <c r="GHS356" s="8"/>
      <c r="GHT356" s="8"/>
      <c r="GHU356" s="8"/>
      <c r="GHV356" s="8"/>
      <c r="GHW356" s="8"/>
      <c r="GHX356" s="8"/>
      <c r="GHY356" s="8"/>
      <c r="GHZ356" s="8"/>
      <c r="GIA356" s="8"/>
      <c r="GIB356" s="8"/>
      <c r="GIC356" s="8"/>
      <c r="GID356" s="8"/>
      <c r="GIE356" s="8"/>
      <c r="GIF356" s="8"/>
      <c r="GIG356" s="8"/>
      <c r="GIH356" s="8"/>
      <c r="GII356" s="8"/>
      <c r="GIJ356" s="8"/>
      <c r="GIK356" s="8"/>
      <c r="GIL356" s="8"/>
      <c r="GIM356" s="8"/>
      <c r="GIN356" s="8"/>
      <c r="GIO356" s="8"/>
      <c r="GIP356" s="8"/>
      <c r="GIQ356" s="8"/>
      <c r="GIR356" s="8"/>
      <c r="GIS356" s="8"/>
      <c r="GIT356" s="8"/>
      <c r="GIU356" s="8"/>
      <c r="GIV356" s="8"/>
      <c r="GIW356" s="8"/>
      <c r="GIX356" s="8"/>
      <c r="GIY356" s="8"/>
      <c r="GIZ356" s="8"/>
      <c r="GJA356" s="8"/>
      <c r="GJB356" s="8"/>
      <c r="GJC356" s="8"/>
      <c r="GJD356" s="8"/>
      <c r="GJE356" s="8"/>
      <c r="GJF356" s="8"/>
      <c r="GJG356" s="8"/>
      <c r="GJH356" s="8"/>
      <c r="GJI356" s="8"/>
      <c r="GJJ356" s="8"/>
      <c r="GJK356" s="8"/>
      <c r="GJL356" s="8"/>
      <c r="GJM356" s="8"/>
      <c r="GJN356" s="8"/>
      <c r="GJO356" s="8"/>
      <c r="GJP356" s="8"/>
      <c r="GJQ356" s="8"/>
      <c r="GJR356" s="8"/>
      <c r="GJS356" s="8"/>
      <c r="GJT356" s="8"/>
      <c r="GJU356" s="8"/>
      <c r="GJV356" s="8"/>
      <c r="GJW356" s="8"/>
      <c r="GJX356" s="8"/>
      <c r="GJY356" s="8"/>
      <c r="GJZ356" s="8"/>
      <c r="GKA356" s="8"/>
      <c r="GKB356" s="8"/>
      <c r="GKC356" s="8"/>
      <c r="GKD356" s="8"/>
      <c r="GKE356" s="8"/>
      <c r="GKF356" s="8"/>
      <c r="GKG356" s="8"/>
      <c r="GKH356" s="8"/>
      <c r="GKI356" s="8"/>
      <c r="GKJ356" s="8"/>
      <c r="GKK356" s="8"/>
      <c r="GKL356" s="8"/>
      <c r="GKM356" s="8"/>
      <c r="GKN356" s="8"/>
      <c r="GKO356" s="8"/>
      <c r="GKP356" s="8"/>
      <c r="GKQ356" s="8"/>
      <c r="GKR356" s="8"/>
      <c r="GKS356" s="8"/>
      <c r="GKT356" s="8"/>
      <c r="GKU356" s="8"/>
      <c r="GKV356" s="8"/>
      <c r="GKW356" s="8"/>
      <c r="GKX356" s="8"/>
      <c r="GKY356" s="8"/>
      <c r="GKZ356" s="8"/>
      <c r="GLA356" s="8"/>
      <c r="GLB356" s="8"/>
      <c r="GLC356" s="8"/>
      <c r="GLD356" s="8"/>
      <c r="GLE356" s="8"/>
      <c r="GLF356" s="8"/>
      <c r="GLG356" s="8"/>
      <c r="GLH356" s="8"/>
      <c r="GLI356" s="8"/>
      <c r="GLJ356" s="8"/>
      <c r="GLK356" s="8"/>
      <c r="GLL356" s="8"/>
      <c r="GLM356" s="8"/>
      <c r="GLN356" s="8"/>
      <c r="GLO356" s="8"/>
      <c r="GLP356" s="8"/>
      <c r="GLQ356" s="8"/>
      <c r="GLR356" s="8"/>
      <c r="GLS356" s="8"/>
      <c r="GLT356" s="8"/>
      <c r="GLU356" s="8"/>
      <c r="GLV356" s="8"/>
      <c r="GLW356" s="8"/>
      <c r="GLX356" s="8"/>
      <c r="GLY356" s="8"/>
      <c r="GLZ356" s="8"/>
      <c r="GMA356" s="8"/>
      <c r="GMB356" s="8"/>
      <c r="GMC356" s="8"/>
      <c r="GMD356" s="8"/>
      <c r="GME356" s="8"/>
      <c r="GMF356" s="8"/>
      <c r="GMG356" s="8"/>
      <c r="GMH356" s="8"/>
      <c r="GMI356" s="8"/>
      <c r="GMJ356" s="8"/>
      <c r="GMK356" s="8"/>
      <c r="GML356" s="8"/>
      <c r="GMM356" s="8"/>
      <c r="GMN356" s="8"/>
      <c r="GMO356" s="8"/>
      <c r="GMP356" s="8"/>
      <c r="GMQ356" s="8"/>
      <c r="GMR356" s="8"/>
      <c r="GMS356" s="8"/>
      <c r="GMT356" s="8"/>
      <c r="GMU356" s="8"/>
      <c r="GMV356" s="8"/>
      <c r="GMW356" s="8"/>
      <c r="GMX356" s="8"/>
      <c r="GMY356" s="8"/>
      <c r="GMZ356" s="8"/>
      <c r="GNA356" s="8"/>
      <c r="GNB356" s="8"/>
      <c r="GNC356" s="8"/>
      <c r="GND356" s="8"/>
      <c r="GNE356" s="8"/>
      <c r="GNF356" s="8"/>
      <c r="GNG356" s="8"/>
      <c r="GNH356" s="8"/>
      <c r="GNI356" s="8"/>
      <c r="GNJ356" s="8"/>
      <c r="GNK356" s="8"/>
      <c r="GNL356" s="8"/>
      <c r="GNM356" s="8"/>
      <c r="GNN356" s="8"/>
      <c r="GNO356" s="8"/>
      <c r="GNP356" s="8"/>
      <c r="GNQ356" s="8"/>
      <c r="GNR356" s="8"/>
      <c r="GNS356" s="8"/>
      <c r="GNT356" s="8"/>
      <c r="GNU356" s="8"/>
      <c r="GNV356" s="8"/>
      <c r="GNW356" s="8"/>
      <c r="GNX356" s="8"/>
      <c r="GNY356" s="8"/>
      <c r="GNZ356" s="8"/>
      <c r="GOA356" s="8"/>
      <c r="GOB356" s="8"/>
      <c r="GOC356" s="8"/>
      <c r="GOD356" s="8"/>
      <c r="GOE356" s="8"/>
      <c r="GOF356" s="8"/>
      <c r="GOG356" s="8"/>
      <c r="GOH356" s="8"/>
      <c r="GOI356" s="8"/>
      <c r="GOJ356" s="8"/>
      <c r="GOK356" s="8"/>
      <c r="GOL356" s="8"/>
      <c r="GOM356" s="8"/>
      <c r="GON356" s="8"/>
      <c r="GOO356" s="8"/>
      <c r="GOP356" s="8"/>
      <c r="GOQ356" s="8"/>
      <c r="GOR356" s="8"/>
      <c r="GOS356" s="8"/>
      <c r="GOT356" s="8"/>
      <c r="GOU356" s="8"/>
      <c r="GOV356" s="8"/>
      <c r="GOW356" s="8"/>
      <c r="GOX356" s="8"/>
      <c r="GOY356" s="8"/>
      <c r="GOZ356" s="8"/>
      <c r="GPA356" s="8"/>
      <c r="GPB356" s="8"/>
      <c r="GPC356" s="8"/>
      <c r="GPD356" s="8"/>
      <c r="GPE356" s="8"/>
      <c r="GPF356" s="8"/>
      <c r="GPG356" s="8"/>
      <c r="GPH356" s="8"/>
      <c r="GPI356" s="8"/>
      <c r="GPJ356" s="8"/>
      <c r="GPK356" s="8"/>
      <c r="GPL356" s="8"/>
      <c r="GPM356" s="8"/>
      <c r="GPN356" s="8"/>
      <c r="GPO356" s="8"/>
      <c r="GPP356" s="8"/>
      <c r="GPQ356" s="8"/>
      <c r="GPR356" s="8"/>
      <c r="GPS356" s="8"/>
      <c r="GPT356" s="8"/>
      <c r="GPU356" s="8"/>
      <c r="GPV356" s="8"/>
      <c r="GPW356" s="8"/>
      <c r="GPX356" s="8"/>
      <c r="GPY356" s="8"/>
      <c r="GPZ356" s="8"/>
      <c r="GQA356" s="8"/>
      <c r="GQB356" s="8"/>
      <c r="GQC356" s="8"/>
      <c r="GQD356" s="8"/>
      <c r="GQE356" s="8"/>
      <c r="GQF356" s="8"/>
      <c r="GQG356" s="8"/>
      <c r="GQH356" s="8"/>
      <c r="GQI356" s="8"/>
      <c r="GQJ356" s="8"/>
      <c r="GQK356" s="8"/>
      <c r="GQL356" s="8"/>
      <c r="GQM356" s="8"/>
      <c r="GQN356" s="8"/>
      <c r="GQO356" s="8"/>
      <c r="GQP356" s="8"/>
      <c r="GQQ356" s="8"/>
      <c r="GQR356" s="8"/>
      <c r="GQS356" s="8"/>
      <c r="GQT356" s="8"/>
      <c r="GQU356" s="8"/>
      <c r="GQV356" s="8"/>
      <c r="GQW356" s="8"/>
      <c r="GQX356" s="8"/>
      <c r="GQY356" s="8"/>
      <c r="GQZ356" s="8"/>
      <c r="GRA356" s="8"/>
      <c r="GRB356" s="8"/>
      <c r="GRC356" s="8"/>
      <c r="GRD356" s="8"/>
      <c r="GRE356" s="8"/>
      <c r="GRF356" s="8"/>
      <c r="GRG356" s="8"/>
      <c r="GRH356" s="8"/>
      <c r="GRI356" s="8"/>
      <c r="GRJ356" s="8"/>
      <c r="GRK356" s="8"/>
      <c r="GRL356" s="8"/>
      <c r="GRM356" s="8"/>
      <c r="GRN356" s="8"/>
      <c r="GRO356" s="8"/>
      <c r="GRP356" s="8"/>
      <c r="GRQ356" s="8"/>
      <c r="GRR356" s="8"/>
      <c r="GRS356" s="8"/>
      <c r="GRT356" s="8"/>
      <c r="GRU356" s="8"/>
      <c r="GRV356" s="8"/>
      <c r="GRW356" s="8"/>
      <c r="GRX356" s="8"/>
      <c r="GRY356" s="8"/>
      <c r="GRZ356" s="8"/>
      <c r="GSA356" s="8"/>
      <c r="GSB356" s="8"/>
      <c r="GSC356" s="8"/>
      <c r="GSD356" s="8"/>
      <c r="GSE356" s="8"/>
      <c r="GSF356" s="8"/>
      <c r="GSG356" s="8"/>
      <c r="GSH356" s="8"/>
      <c r="GSI356" s="8"/>
      <c r="GSJ356" s="8"/>
      <c r="GSK356" s="8"/>
      <c r="GSL356" s="8"/>
      <c r="GSM356" s="8"/>
      <c r="GSN356" s="8"/>
      <c r="GSO356" s="8"/>
      <c r="GSP356" s="8"/>
      <c r="GSQ356" s="8"/>
      <c r="GSR356" s="8"/>
      <c r="GSS356" s="8"/>
      <c r="GST356" s="8"/>
      <c r="GSU356" s="8"/>
      <c r="GSV356" s="8"/>
      <c r="GSW356" s="8"/>
      <c r="GSX356" s="8"/>
      <c r="GSY356" s="8"/>
      <c r="GSZ356" s="8"/>
      <c r="GTA356" s="8"/>
      <c r="GTB356" s="8"/>
      <c r="GTC356" s="8"/>
      <c r="GTD356" s="8"/>
      <c r="GTE356" s="8"/>
      <c r="GTF356" s="8"/>
      <c r="GTG356" s="8"/>
      <c r="GTH356" s="8"/>
      <c r="GTI356" s="8"/>
      <c r="GTJ356" s="8"/>
      <c r="GTK356" s="8"/>
      <c r="GTL356" s="8"/>
      <c r="GTM356" s="8"/>
      <c r="GTN356" s="8"/>
      <c r="GTO356" s="8"/>
      <c r="GTP356" s="8"/>
      <c r="GTQ356" s="8"/>
      <c r="GTR356" s="8"/>
      <c r="GTS356" s="8"/>
      <c r="GTT356" s="8"/>
      <c r="GTU356" s="8"/>
      <c r="GTV356" s="8"/>
      <c r="GTW356" s="8"/>
      <c r="GTX356" s="8"/>
      <c r="GTY356" s="8"/>
      <c r="GTZ356" s="8"/>
      <c r="GUA356" s="8"/>
      <c r="GUB356" s="8"/>
      <c r="GUC356" s="8"/>
      <c r="GUD356" s="8"/>
      <c r="GUE356" s="8"/>
      <c r="GUF356" s="8"/>
      <c r="GUG356" s="8"/>
      <c r="GUH356" s="8"/>
      <c r="GUI356" s="8"/>
      <c r="GUJ356" s="8"/>
      <c r="GUK356" s="8"/>
      <c r="GUL356" s="8"/>
      <c r="GUM356" s="8"/>
      <c r="GUN356" s="8"/>
      <c r="GUO356" s="8"/>
      <c r="GUP356" s="8"/>
      <c r="GUQ356" s="8"/>
      <c r="GUR356" s="8"/>
      <c r="GUS356" s="8"/>
      <c r="GUT356" s="8"/>
      <c r="GUU356" s="8"/>
      <c r="GUV356" s="8"/>
      <c r="GUW356" s="8"/>
      <c r="GUX356" s="8"/>
      <c r="GUY356" s="8"/>
      <c r="GUZ356" s="8"/>
      <c r="GVA356" s="8"/>
      <c r="GVB356" s="8"/>
      <c r="GVC356" s="8"/>
      <c r="GVD356" s="8"/>
      <c r="GVE356" s="8"/>
      <c r="GVF356" s="8"/>
      <c r="GVG356" s="8"/>
      <c r="GVH356" s="8"/>
      <c r="GVI356" s="8"/>
      <c r="GVJ356" s="8"/>
      <c r="GVK356" s="8"/>
      <c r="GVL356" s="8"/>
      <c r="GVM356" s="8"/>
      <c r="GVN356" s="8"/>
      <c r="GVO356" s="8"/>
      <c r="GVP356" s="8"/>
      <c r="GVQ356" s="8"/>
      <c r="GVR356" s="8"/>
      <c r="GVS356" s="8"/>
      <c r="GVT356" s="8"/>
      <c r="GVU356" s="8"/>
      <c r="GVV356" s="8"/>
      <c r="GVW356" s="8"/>
      <c r="GVX356" s="8"/>
      <c r="GVY356" s="8"/>
      <c r="GVZ356" s="8"/>
      <c r="GWA356" s="8"/>
      <c r="GWB356" s="8"/>
      <c r="GWC356" s="8"/>
      <c r="GWD356" s="8"/>
      <c r="GWE356" s="8"/>
      <c r="GWF356" s="8"/>
      <c r="GWG356" s="8"/>
      <c r="GWH356" s="8"/>
      <c r="GWI356" s="8"/>
      <c r="GWJ356" s="8"/>
      <c r="GWK356" s="8"/>
      <c r="GWL356" s="8"/>
      <c r="GWM356" s="8"/>
      <c r="GWN356" s="8"/>
      <c r="GWO356" s="8"/>
      <c r="GWP356" s="8"/>
      <c r="GWQ356" s="8"/>
      <c r="GWR356" s="8"/>
      <c r="GWS356" s="8"/>
      <c r="GWT356" s="8"/>
      <c r="GWU356" s="8"/>
      <c r="GWV356" s="8"/>
      <c r="GWW356" s="8"/>
      <c r="GWX356" s="8"/>
      <c r="GWY356" s="8"/>
      <c r="GWZ356" s="8"/>
      <c r="GXA356" s="8"/>
      <c r="GXB356" s="8"/>
      <c r="GXC356" s="8"/>
      <c r="GXD356" s="8"/>
      <c r="GXE356" s="8"/>
      <c r="GXF356" s="8"/>
      <c r="GXG356" s="8"/>
      <c r="GXH356" s="8"/>
      <c r="GXI356" s="8"/>
      <c r="GXJ356" s="8"/>
      <c r="GXK356" s="8"/>
      <c r="GXL356" s="8"/>
      <c r="GXM356" s="8"/>
      <c r="GXN356" s="8"/>
      <c r="GXO356" s="8"/>
      <c r="GXP356" s="8"/>
      <c r="GXQ356" s="8"/>
      <c r="GXR356" s="8"/>
      <c r="GXS356" s="8"/>
      <c r="GXT356" s="8"/>
      <c r="GXU356" s="8"/>
      <c r="GXV356" s="8"/>
      <c r="GXW356" s="8"/>
      <c r="GXX356" s="8"/>
      <c r="GXY356" s="8"/>
      <c r="GXZ356" s="8"/>
      <c r="GYA356" s="8"/>
      <c r="GYB356" s="8"/>
      <c r="GYC356" s="8"/>
      <c r="GYD356" s="8"/>
      <c r="GYE356" s="8"/>
      <c r="GYF356" s="8"/>
      <c r="GYG356" s="8"/>
      <c r="GYH356" s="8"/>
      <c r="GYI356" s="8"/>
      <c r="GYJ356" s="8"/>
      <c r="GYK356" s="8"/>
      <c r="GYL356" s="8"/>
      <c r="GYM356" s="8"/>
      <c r="GYN356" s="8"/>
      <c r="GYO356" s="8"/>
      <c r="GYP356" s="8"/>
      <c r="GYQ356" s="8"/>
      <c r="GYR356" s="8"/>
      <c r="GYS356" s="8"/>
      <c r="GYT356" s="8"/>
      <c r="GYU356" s="8"/>
      <c r="GYV356" s="8"/>
      <c r="GYW356" s="8"/>
      <c r="GYX356" s="8"/>
      <c r="GYY356" s="8"/>
      <c r="GYZ356" s="8"/>
      <c r="GZA356" s="8"/>
      <c r="GZB356" s="8"/>
      <c r="GZC356" s="8"/>
      <c r="GZD356" s="8"/>
      <c r="GZE356" s="8"/>
      <c r="GZF356" s="8"/>
      <c r="GZG356" s="8"/>
      <c r="GZH356" s="8"/>
      <c r="GZI356" s="8"/>
      <c r="GZJ356" s="8"/>
      <c r="GZK356" s="8"/>
      <c r="GZL356" s="8"/>
      <c r="GZM356" s="8"/>
      <c r="GZN356" s="8"/>
      <c r="GZO356" s="8"/>
      <c r="GZP356" s="8"/>
      <c r="GZQ356" s="8"/>
      <c r="GZR356" s="8"/>
      <c r="GZS356" s="8"/>
      <c r="GZT356" s="8"/>
      <c r="GZU356" s="8"/>
      <c r="GZV356" s="8"/>
      <c r="GZW356" s="8"/>
      <c r="GZX356" s="8"/>
      <c r="GZY356" s="8"/>
      <c r="GZZ356" s="8"/>
      <c r="HAA356" s="8"/>
      <c r="HAB356" s="8"/>
      <c r="HAC356" s="8"/>
      <c r="HAD356" s="8"/>
      <c r="HAE356" s="8"/>
      <c r="HAF356" s="8"/>
      <c r="HAG356" s="8"/>
      <c r="HAH356" s="8"/>
      <c r="HAI356" s="8"/>
      <c r="HAJ356" s="8"/>
      <c r="HAK356" s="8"/>
      <c r="HAL356" s="8"/>
      <c r="HAM356" s="8"/>
      <c r="HAN356" s="8"/>
      <c r="HAO356" s="8"/>
      <c r="HAP356" s="8"/>
      <c r="HAQ356" s="8"/>
      <c r="HAR356" s="8"/>
      <c r="HAS356" s="8"/>
      <c r="HAT356" s="8"/>
      <c r="HAU356" s="8"/>
      <c r="HAV356" s="8"/>
      <c r="HAW356" s="8"/>
      <c r="HAX356" s="8"/>
      <c r="HAY356" s="8"/>
      <c r="HAZ356" s="8"/>
      <c r="HBA356" s="8"/>
      <c r="HBB356" s="8"/>
      <c r="HBC356" s="8"/>
      <c r="HBD356" s="8"/>
      <c r="HBE356" s="8"/>
      <c r="HBF356" s="8"/>
      <c r="HBG356" s="8"/>
      <c r="HBH356" s="8"/>
      <c r="HBI356" s="8"/>
      <c r="HBJ356" s="8"/>
      <c r="HBK356" s="8"/>
      <c r="HBL356" s="8"/>
      <c r="HBM356" s="8"/>
      <c r="HBN356" s="8"/>
      <c r="HBO356" s="8"/>
      <c r="HBP356" s="8"/>
      <c r="HBQ356" s="8"/>
      <c r="HBR356" s="8"/>
      <c r="HBS356" s="8"/>
      <c r="HBT356" s="8"/>
      <c r="HBU356" s="8"/>
      <c r="HBV356" s="8"/>
      <c r="HBW356" s="8"/>
      <c r="HBX356" s="8"/>
      <c r="HBY356" s="8"/>
      <c r="HBZ356" s="8"/>
      <c r="HCA356" s="8"/>
      <c r="HCB356" s="8"/>
      <c r="HCC356" s="8"/>
      <c r="HCD356" s="8"/>
      <c r="HCE356" s="8"/>
      <c r="HCF356" s="8"/>
      <c r="HCG356" s="8"/>
      <c r="HCH356" s="8"/>
      <c r="HCI356" s="8"/>
      <c r="HCJ356" s="8"/>
      <c r="HCK356" s="8"/>
      <c r="HCL356" s="8"/>
      <c r="HCM356" s="8"/>
      <c r="HCN356" s="8"/>
      <c r="HCO356" s="8"/>
      <c r="HCP356" s="8"/>
      <c r="HCQ356" s="8"/>
      <c r="HCR356" s="8"/>
      <c r="HCS356" s="8"/>
      <c r="HCT356" s="8"/>
      <c r="HCU356" s="8"/>
      <c r="HCV356" s="8"/>
      <c r="HCW356" s="8"/>
      <c r="HCX356" s="8"/>
      <c r="HCY356" s="8"/>
      <c r="HCZ356" s="8"/>
      <c r="HDA356" s="8"/>
      <c r="HDB356" s="8"/>
      <c r="HDC356" s="8"/>
      <c r="HDD356" s="8"/>
      <c r="HDE356" s="8"/>
      <c r="HDF356" s="8"/>
      <c r="HDG356" s="8"/>
      <c r="HDH356" s="8"/>
      <c r="HDI356" s="8"/>
      <c r="HDJ356" s="8"/>
      <c r="HDK356" s="8"/>
      <c r="HDL356" s="8"/>
      <c r="HDM356" s="8"/>
      <c r="HDN356" s="8"/>
      <c r="HDO356" s="8"/>
      <c r="HDP356" s="8"/>
      <c r="HDQ356" s="8"/>
      <c r="HDR356" s="8"/>
      <c r="HDS356" s="8"/>
      <c r="HDT356" s="8"/>
      <c r="HDU356" s="8"/>
      <c r="HDV356" s="8"/>
      <c r="HDW356" s="8"/>
      <c r="HDX356" s="8"/>
      <c r="HDY356" s="8"/>
      <c r="HDZ356" s="8"/>
      <c r="HEA356" s="8"/>
      <c r="HEB356" s="8"/>
      <c r="HEC356" s="8"/>
      <c r="HED356" s="8"/>
      <c r="HEE356" s="8"/>
      <c r="HEF356" s="8"/>
      <c r="HEG356" s="8"/>
      <c r="HEH356" s="8"/>
      <c r="HEI356" s="8"/>
      <c r="HEJ356" s="8"/>
      <c r="HEK356" s="8"/>
      <c r="HEL356" s="8"/>
      <c r="HEM356" s="8"/>
      <c r="HEN356" s="8"/>
      <c r="HEO356" s="8"/>
      <c r="HEP356" s="8"/>
      <c r="HEQ356" s="8"/>
      <c r="HER356" s="8"/>
      <c r="HES356" s="8"/>
      <c r="HET356" s="8"/>
      <c r="HEU356" s="8"/>
      <c r="HEV356" s="8"/>
      <c r="HEW356" s="8"/>
      <c r="HEX356" s="8"/>
      <c r="HEY356" s="8"/>
      <c r="HEZ356" s="8"/>
      <c r="HFA356" s="8"/>
      <c r="HFB356" s="8"/>
      <c r="HFC356" s="8"/>
      <c r="HFD356" s="8"/>
      <c r="HFE356" s="8"/>
      <c r="HFF356" s="8"/>
      <c r="HFG356" s="8"/>
      <c r="HFH356" s="8"/>
      <c r="HFI356" s="8"/>
      <c r="HFJ356" s="8"/>
      <c r="HFK356" s="8"/>
      <c r="HFL356" s="8"/>
      <c r="HFM356" s="8"/>
      <c r="HFN356" s="8"/>
      <c r="HFO356" s="8"/>
      <c r="HFP356" s="8"/>
      <c r="HFQ356" s="8"/>
      <c r="HFR356" s="8"/>
      <c r="HFS356" s="8"/>
      <c r="HFT356" s="8"/>
      <c r="HFU356" s="8"/>
      <c r="HFV356" s="8"/>
      <c r="HFW356" s="8"/>
      <c r="HFX356" s="8"/>
      <c r="HFY356" s="8"/>
      <c r="HFZ356" s="8"/>
      <c r="HGA356" s="8"/>
      <c r="HGB356" s="8"/>
      <c r="HGC356" s="8"/>
      <c r="HGD356" s="8"/>
      <c r="HGE356" s="8"/>
      <c r="HGF356" s="8"/>
      <c r="HGG356" s="8"/>
      <c r="HGH356" s="8"/>
      <c r="HGI356" s="8"/>
      <c r="HGJ356" s="8"/>
      <c r="HGK356" s="8"/>
      <c r="HGL356" s="8"/>
      <c r="HGM356" s="8"/>
      <c r="HGN356" s="8"/>
      <c r="HGO356" s="8"/>
      <c r="HGP356" s="8"/>
      <c r="HGQ356" s="8"/>
      <c r="HGR356" s="8"/>
      <c r="HGS356" s="8"/>
      <c r="HGT356" s="8"/>
      <c r="HGU356" s="8"/>
      <c r="HGV356" s="8"/>
      <c r="HGW356" s="8"/>
      <c r="HGX356" s="8"/>
      <c r="HGY356" s="8"/>
      <c r="HGZ356" s="8"/>
      <c r="HHA356" s="8"/>
      <c r="HHB356" s="8"/>
      <c r="HHC356" s="8"/>
      <c r="HHD356" s="8"/>
      <c r="HHE356" s="8"/>
      <c r="HHF356" s="8"/>
      <c r="HHG356" s="8"/>
      <c r="HHH356" s="8"/>
      <c r="HHI356" s="8"/>
      <c r="HHJ356" s="8"/>
      <c r="HHK356" s="8"/>
      <c r="HHL356" s="8"/>
      <c r="HHM356" s="8"/>
      <c r="HHN356" s="8"/>
      <c r="HHO356" s="8"/>
      <c r="HHP356" s="8"/>
      <c r="HHQ356" s="8"/>
      <c r="HHR356" s="8"/>
      <c r="HHS356" s="8"/>
      <c r="HHT356" s="8"/>
      <c r="HHU356" s="8"/>
      <c r="HHV356" s="8"/>
      <c r="HHW356" s="8"/>
      <c r="HHX356" s="8"/>
      <c r="HHY356" s="8"/>
      <c r="HHZ356" s="8"/>
      <c r="HIA356" s="8"/>
      <c r="HIB356" s="8"/>
      <c r="HIC356" s="8"/>
      <c r="HID356" s="8"/>
      <c r="HIE356" s="8"/>
      <c r="HIF356" s="8"/>
      <c r="HIG356" s="8"/>
      <c r="HIH356" s="8"/>
      <c r="HII356" s="8"/>
      <c r="HIJ356" s="8"/>
      <c r="HIK356" s="8"/>
      <c r="HIL356" s="8"/>
      <c r="HIM356" s="8"/>
      <c r="HIN356" s="8"/>
      <c r="HIO356" s="8"/>
      <c r="HIP356" s="8"/>
      <c r="HIQ356" s="8"/>
      <c r="HIR356" s="8"/>
      <c r="HIS356" s="8"/>
      <c r="HIT356" s="8"/>
      <c r="HIU356" s="8"/>
      <c r="HIV356" s="8"/>
      <c r="HIW356" s="8"/>
      <c r="HIX356" s="8"/>
      <c r="HIY356" s="8"/>
      <c r="HIZ356" s="8"/>
      <c r="HJA356" s="8"/>
      <c r="HJB356" s="8"/>
      <c r="HJC356" s="8"/>
      <c r="HJD356" s="8"/>
      <c r="HJE356" s="8"/>
      <c r="HJF356" s="8"/>
      <c r="HJG356" s="8"/>
      <c r="HJH356" s="8"/>
      <c r="HJI356" s="8"/>
      <c r="HJJ356" s="8"/>
      <c r="HJK356" s="8"/>
      <c r="HJL356" s="8"/>
      <c r="HJM356" s="8"/>
      <c r="HJN356" s="8"/>
      <c r="HJO356" s="8"/>
      <c r="HJP356" s="8"/>
      <c r="HJQ356" s="8"/>
      <c r="HJR356" s="8"/>
      <c r="HJS356" s="8"/>
      <c r="HJT356" s="8"/>
      <c r="HJU356" s="8"/>
      <c r="HJV356" s="8"/>
      <c r="HJW356" s="8"/>
      <c r="HJX356" s="8"/>
      <c r="HJY356" s="8"/>
      <c r="HJZ356" s="8"/>
      <c r="HKA356" s="8"/>
      <c r="HKB356" s="8"/>
      <c r="HKC356" s="8"/>
      <c r="HKD356" s="8"/>
      <c r="HKE356" s="8"/>
      <c r="HKF356" s="8"/>
      <c r="HKG356" s="8"/>
      <c r="HKH356" s="8"/>
      <c r="HKI356" s="8"/>
      <c r="HKJ356" s="8"/>
      <c r="HKK356" s="8"/>
      <c r="HKL356" s="8"/>
      <c r="HKM356" s="8"/>
      <c r="HKN356" s="8"/>
      <c r="HKO356" s="8"/>
      <c r="HKP356" s="8"/>
      <c r="HKQ356" s="8"/>
      <c r="HKR356" s="8"/>
      <c r="HKS356" s="8"/>
      <c r="HKT356" s="8"/>
      <c r="HKU356" s="8"/>
      <c r="HKV356" s="8"/>
      <c r="HKW356" s="8"/>
      <c r="HKX356" s="8"/>
      <c r="HKY356" s="8"/>
      <c r="HKZ356" s="8"/>
      <c r="HLA356" s="8"/>
      <c r="HLB356" s="8"/>
      <c r="HLC356" s="8"/>
      <c r="HLD356" s="8"/>
      <c r="HLE356" s="8"/>
      <c r="HLF356" s="8"/>
      <c r="HLG356" s="8"/>
      <c r="HLH356" s="8"/>
      <c r="HLI356" s="8"/>
      <c r="HLJ356" s="8"/>
      <c r="HLK356" s="8"/>
      <c r="HLL356" s="8"/>
      <c r="HLM356" s="8"/>
      <c r="HLN356" s="8"/>
      <c r="HLO356" s="8"/>
      <c r="HLP356" s="8"/>
      <c r="HLQ356" s="8"/>
      <c r="HLR356" s="8"/>
      <c r="HLS356" s="8"/>
      <c r="HLT356" s="8"/>
      <c r="HLU356" s="8"/>
      <c r="HLV356" s="8"/>
      <c r="HLW356" s="8"/>
      <c r="HLX356" s="8"/>
      <c r="HLY356" s="8"/>
      <c r="HLZ356" s="8"/>
      <c r="HMA356" s="8"/>
      <c r="HMB356" s="8"/>
      <c r="HMC356" s="8"/>
      <c r="HMD356" s="8"/>
      <c r="HME356" s="8"/>
      <c r="HMF356" s="8"/>
      <c r="HMG356" s="8"/>
      <c r="HMH356" s="8"/>
      <c r="HMI356" s="8"/>
      <c r="HMJ356" s="8"/>
      <c r="HMK356" s="8"/>
      <c r="HML356" s="8"/>
      <c r="HMM356" s="8"/>
      <c r="HMN356" s="8"/>
      <c r="HMO356" s="8"/>
      <c r="HMP356" s="8"/>
      <c r="HMQ356" s="8"/>
      <c r="HMR356" s="8"/>
      <c r="HMS356" s="8"/>
      <c r="HMT356" s="8"/>
      <c r="HMU356" s="8"/>
      <c r="HMV356" s="8"/>
      <c r="HMW356" s="8"/>
      <c r="HMX356" s="8"/>
      <c r="HMY356" s="8"/>
      <c r="HMZ356" s="8"/>
      <c r="HNA356" s="8"/>
      <c r="HNB356" s="8"/>
      <c r="HNC356" s="8"/>
      <c r="HND356" s="8"/>
      <c r="HNE356" s="8"/>
      <c r="HNF356" s="8"/>
      <c r="HNG356" s="8"/>
      <c r="HNH356" s="8"/>
      <c r="HNI356" s="8"/>
      <c r="HNJ356" s="8"/>
      <c r="HNK356" s="8"/>
      <c r="HNL356" s="8"/>
      <c r="HNM356" s="8"/>
      <c r="HNN356" s="8"/>
      <c r="HNO356" s="8"/>
      <c r="HNP356" s="8"/>
      <c r="HNQ356" s="8"/>
      <c r="HNR356" s="8"/>
      <c r="HNS356" s="8"/>
      <c r="HNT356" s="8"/>
      <c r="HNU356" s="8"/>
      <c r="HNV356" s="8"/>
      <c r="HNW356" s="8"/>
      <c r="HNX356" s="8"/>
      <c r="HNY356" s="8"/>
      <c r="HNZ356" s="8"/>
      <c r="HOA356" s="8"/>
      <c r="HOB356" s="8"/>
      <c r="HOC356" s="8"/>
      <c r="HOD356" s="8"/>
      <c r="HOE356" s="8"/>
      <c r="HOF356" s="8"/>
      <c r="HOG356" s="8"/>
      <c r="HOH356" s="8"/>
      <c r="HOI356" s="8"/>
      <c r="HOJ356" s="8"/>
      <c r="HOK356" s="8"/>
      <c r="HOL356" s="8"/>
      <c r="HOM356" s="8"/>
      <c r="HON356" s="8"/>
      <c r="HOO356" s="8"/>
      <c r="HOP356" s="8"/>
      <c r="HOQ356" s="8"/>
      <c r="HOR356" s="8"/>
      <c r="HOS356" s="8"/>
      <c r="HOT356" s="8"/>
      <c r="HOU356" s="8"/>
      <c r="HOV356" s="8"/>
      <c r="HOW356" s="8"/>
      <c r="HOX356" s="8"/>
      <c r="HOY356" s="8"/>
      <c r="HOZ356" s="8"/>
      <c r="HPA356" s="8"/>
      <c r="HPB356" s="8"/>
      <c r="HPC356" s="8"/>
      <c r="HPD356" s="8"/>
      <c r="HPE356" s="8"/>
      <c r="HPF356" s="8"/>
      <c r="HPG356" s="8"/>
      <c r="HPH356" s="8"/>
      <c r="HPI356" s="8"/>
      <c r="HPJ356" s="8"/>
      <c r="HPK356" s="8"/>
      <c r="HPL356" s="8"/>
      <c r="HPM356" s="8"/>
      <c r="HPN356" s="8"/>
      <c r="HPO356" s="8"/>
      <c r="HPP356" s="8"/>
      <c r="HPQ356" s="8"/>
      <c r="HPR356" s="8"/>
      <c r="HPS356" s="8"/>
      <c r="HPT356" s="8"/>
      <c r="HPU356" s="8"/>
      <c r="HPV356" s="8"/>
      <c r="HPW356" s="8"/>
      <c r="HPX356" s="8"/>
      <c r="HPY356" s="8"/>
      <c r="HPZ356" s="8"/>
      <c r="HQA356" s="8"/>
      <c r="HQB356" s="8"/>
      <c r="HQC356" s="8"/>
      <c r="HQD356" s="8"/>
      <c r="HQE356" s="8"/>
      <c r="HQF356" s="8"/>
      <c r="HQG356" s="8"/>
      <c r="HQH356" s="8"/>
      <c r="HQI356" s="8"/>
      <c r="HQJ356" s="8"/>
      <c r="HQK356" s="8"/>
      <c r="HQL356" s="8"/>
      <c r="HQM356" s="8"/>
      <c r="HQN356" s="8"/>
      <c r="HQO356" s="8"/>
      <c r="HQP356" s="8"/>
      <c r="HQQ356" s="8"/>
      <c r="HQR356" s="8"/>
      <c r="HQS356" s="8"/>
      <c r="HQT356" s="8"/>
      <c r="HQU356" s="8"/>
      <c r="HQV356" s="8"/>
      <c r="HQW356" s="8"/>
      <c r="HQX356" s="8"/>
      <c r="HQY356" s="8"/>
      <c r="HQZ356" s="8"/>
      <c r="HRA356" s="8"/>
      <c r="HRB356" s="8"/>
      <c r="HRC356" s="8"/>
      <c r="HRD356" s="8"/>
      <c r="HRE356" s="8"/>
      <c r="HRF356" s="8"/>
      <c r="HRG356" s="8"/>
      <c r="HRH356" s="8"/>
      <c r="HRI356" s="8"/>
      <c r="HRJ356" s="8"/>
      <c r="HRK356" s="8"/>
      <c r="HRL356" s="8"/>
      <c r="HRM356" s="8"/>
      <c r="HRN356" s="8"/>
      <c r="HRO356" s="8"/>
      <c r="HRP356" s="8"/>
      <c r="HRQ356" s="8"/>
      <c r="HRR356" s="8"/>
      <c r="HRS356" s="8"/>
      <c r="HRT356" s="8"/>
      <c r="HRU356" s="8"/>
      <c r="HRV356" s="8"/>
      <c r="HRW356" s="8"/>
      <c r="HRX356" s="8"/>
      <c r="HRY356" s="8"/>
      <c r="HRZ356" s="8"/>
      <c r="HSA356" s="8"/>
      <c r="HSB356" s="8"/>
      <c r="HSC356" s="8"/>
      <c r="HSD356" s="8"/>
      <c r="HSE356" s="8"/>
      <c r="HSF356" s="8"/>
      <c r="HSG356" s="8"/>
      <c r="HSH356" s="8"/>
      <c r="HSI356" s="8"/>
      <c r="HSJ356" s="8"/>
      <c r="HSK356" s="8"/>
      <c r="HSL356" s="8"/>
      <c r="HSM356" s="8"/>
      <c r="HSN356" s="8"/>
      <c r="HSO356" s="8"/>
      <c r="HSP356" s="8"/>
      <c r="HSQ356" s="8"/>
      <c r="HSR356" s="8"/>
      <c r="HSS356" s="8"/>
      <c r="HST356" s="8"/>
      <c r="HSU356" s="8"/>
      <c r="HSV356" s="8"/>
      <c r="HSW356" s="8"/>
      <c r="HSX356" s="8"/>
      <c r="HSY356" s="8"/>
      <c r="HSZ356" s="8"/>
      <c r="HTA356" s="8"/>
      <c r="HTB356" s="8"/>
      <c r="HTC356" s="8"/>
      <c r="HTD356" s="8"/>
      <c r="HTE356" s="8"/>
      <c r="HTF356" s="8"/>
      <c r="HTG356" s="8"/>
      <c r="HTH356" s="8"/>
      <c r="HTI356" s="8"/>
      <c r="HTJ356" s="8"/>
      <c r="HTK356" s="8"/>
      <c r="HTL356" s="8"/>
      <c r="HTM356" s="8"/>
      <c r="HTN356" s="8"/>
      <c r="HTO356" s="8"/>
      <c r="HTP356" s="8"/>
      <c r="HTQ356" s="8"/>
      <c r="HTR356" s="8"/>
      <c r="HTS356" s="8"/>
      <c r="HTT356" s="8"/>
      <c r="HTU356" s="8"/>
      <c r="HTV356" s="8"/>
      <c r="HTW356" s="8"/>
      <c r="HTX356" s="8"/>
      <c r="HTY356" s="8"/>
      <c r="HTZ356" s="8"/>
      <c r="HUA356" s="8"/>
      <c r="HUB356" s="8"/>
      <c r="HUC356" s="8"/>
      <c r="HUD356" s="8"/>
      <c r="HUE356" s="8"/>
      <c r="HUF356" s="8"/>
      <c r="HUG356" s="8"/>
      <c r="HUH356" s="8"/>
      <c r="HUI356" s="8"/>
      <c r="HUJ356" s="8"/>
      <c r="HUK356" s="8"/>
      <c r="HUL356" s="8"/>
      <c r="HUM356" s="8"/>
      <c r="HUN356" s="8"/>
      <c r="HUO356" s="8"/>
      <c r="HUP356" s="8"/>
      <c r="HUQ356" s="8"/>
      <c r="HUR356" s="8"/>
      <c r="HUS356" s="8"/>
      <c r="HUT356" s="8"/>
      <c r="HUU356" s="8"/>
      <c r="HUV356" s="8"/>
      <c r="HUW356" s="8"/>
      <c r="HUX356" s="8"/>
      <c r="HUY356" s="8"/>
      <c r="HUZ356" s="8"/>
      <c r="HVA356" s="8"/>
      <c r="HVB356" s="8"/>
      <c r="HVC356" s="8"/>
      <c r="HVD356" s="8"/>
      <c r="HVE356" s="8"/>
      <c r="HVF356" s="8"/>
      <c r="HVG356" s="8"/>
      <c r="HVH356" s="8"/>
      <c r="HVI356" s="8"/>
      <c r="HVJ356" s="8"/>
      <c r="HVK356" s="8"/>
      <c r="HVL356" s="8"/>
      <c r="HVM356" s="8"/>
      <c r="HVN356" s="8"/>
      <c r="HVO356" s="8"/>
      <c r="HVP356" s="8"/>
      <c r="HVQ356" s="8"/>
      <c r="HVR356" s="8"/>
      <c r="HVS356" s="8"/>
      <c r="HVT356" s="8"/>
      <c r="HVU356" s="8"/>
      <c r="HVV356" s="8"/>
      <c r="HVW356" s="8"/>
      <c r="HVX356" s="8"/>
      <c r="HVY356" s="8"/>
      <c r="HVZ356" s="8"/>
      <c r="HWA356" s="8"/>
      <c r="HWB356" s="8"/>
      <c r="HWC356" s="8"/>
      <c r="HWD356" s="8"/>
      <c r="HWE356" s="8"/>
      <c r="HWF356" s="8"/>
      <c r="HWG356" s="8"/>
      <c r="HWH356" s="8"/>
      <c r="HWI356" s="8"/>
      <c r="HWJ356" s="8"/>
      <c r="HWK356" s="8"/>
      <c r="HWL356" s="8"/>
      <c r="HWM356" s="8"/>
      <c r="HWN356" s="8"/>
      <c r="HWO356" s="8"/>
      <c r="HWP356" s="8"/>
      <c r="HWQ356" s="8"/>
      <c r="HWR356" s="8"/>
      <c r="HWS356" s="8"/>
      <c r="HWT356" s="8"/>
      <c r="HWU356" s="8"/>
      <c r="HWV356" s="8"/>
      <c r="HWW356" s="8"/>
      <c r="HWX356" s="8"/>
      <c r="HWY356" s="8"/>
      <c r="HWZ356" s="8"/>
      <c r="HXA356" s="8"/>
      <c r="HXB356" s="8"/>
      <c r="HXC356" s="8"/>
      <c r="HXD356" s="8"/>
      <c r="HXE356" s="8"/>
      <c r="HXF356" s="8"/>
      <c r="HXG356" s="8"/>
      <c r="HXH356" s="8"/>
      <c r="HXI356" s="8"/>
      <c r="HXJ356" s="8"/>
      <c r="HXK356" s="8"/>
      <c r="HXL356" s="8"/>
      <c r="HXM356" s="8"/>
      <c r="HXN356" s="8"/>
      <c r="HXO356" s="8"/>
      <c r="HXP356" s="8"/>
      <c r="HXQ356" s="8"/>
      <c r="HXR356" s="8"/>
      <c r="HXS356" s="8"/>
      <c r="HXT356" s="8"/>
      <c r="HXU356" s="8"/>
      <c r="HXV356" s="8"/>
      <c r="HXW356" s="8"/>
      <c r="HXX356" s="8"/>
      <c r="HXY356" s="8"/>
      <c r="HXZ356" s="8"/>
      <c r="HYA356" s="8"/>
      <c r="HYB356" s="8"/>
      <c r="HYC356" s="8"/>
      <c r="HYD356" s="8"/>
      <c r="HYE356" s="8"/>
      <c r="HYF356" s="8"/>
      <c r="HYG356" s="8"/>
      <c r="HYH356" s="8"/>
      <c r="HYI356" s="8"/>
      <c r="HYJ356" s="8"/>
      <c r="HYK356" s="8"/>
      <c r="HYL356" s="8"/>
      <c r="HYM356" s="8"/>
      <c r="HYN356" s="8"/>
      <c r="HYO356" s="8"/>
      <c r="HYP356" s="8"/>
      <c r="HYQ356" s="8"/>
      <c r="HYR356" s="8"/>
      <c r="HYS356" s="8"/>
      <c r="HYT356" s="8"/>
      <c r="HYU356" s="8"/>
      <c r="HYV356" s="8"/>
      <c r="HYW356" s="8"/>
      <c r="HYX356" s="8"/>
      <c r="HYY356" s="8"/>
      <c r="HYZ356" s="8"/>
      <c r="HZA356" s="8"/>
      <c r="HZB356" s="8"/>
      <c r="HZC356" s="8"/>
      <c r="HZD356" s="8"/>
      <c r="HZE356" s="8"/>
      <c r="HZF356" s="8"/>
      <c r="HZG356" s="8"/>
      <c r="HZH356" s="8"/>
      <c r="HZI356" s="8"/>
      <c r="HZJ356" s="8"/>
      <c r="HZK356" s="8"/>
      <c r="HZL356" s="8"/>
      <c r="HZM356" s="8"/>
      <c r="HZN356" s="8"/>
      <c r="HZO356" s="8"/>
      <c r="HZP356" s="8"/>
      <c r="HZQ356" s="8"/>
      <c r="HZR356" s="8"/>
      <c r="HZS356" s="8"/>
      <c r="HZT356" s="8"/>
      <c r="HZU356" s="8"/>
      <c r="HZV356" s="8"/>
      <c r="HZW356" s="8"/>
      <c r="HZX356" s="8"/>
      <c r="HZY356" s="8"/>
      <c r="HZZ356" s="8"/>
      <c r="IAA356" s="8"/>
      <c r="IAB356" s="8"/>
      <c r="IAC356" s="8"/>
      <c r="IAD356" s="8"/>
      <c r="IAE356" s="8"/>
      <c r="IAF356" s="8"/>
      <c r="IAG356" s="8"/>
      <c r="IAH356" s="8"/>
      <c r="IAI356" s="8"/>
      <c r="IAJ356" s="8"/>
      <c r="IAK356" s="8"/>
      <c r="IAL356" s="8"/>
      <c r="IAM356" s="8"/>
      <c r="IAN356" s="8"/>
      <c r="IAO356" s="8"/>
      <c r="IAP356" s="8"/>
      <c r="IAQ356" s="8"/>
      <c r="IAR356" s="8"/>
      <c r="IAS356" s="8"/>
      <c r="IAT356" s="8"/>
      <c r="IAU356" s="8"/>
      <c r="IAV356" s="8"/>
      <c r="IAW356" s="8"/>
      <c r="IAX356" s="8"/>
      <c r="IAY356" s="8"/>
      <c r="IAZ356" s="8"/>
      <c r="IBA356" s="8"/>
      <c r="IBB356" s="8"/>
      <c r="IBC356" s="8"/>
      <c r="IBD356" s="8"/>
      <c r="IBE356" s="8"/>
      <c r="IBF356" s="8"/>
      <c r="IBG356" s="8"/>
      <c r="IBH356" s="8"/>
      <c r="IBI356" s="8"/>
      <c r="IBJ356" s="8"/>
      <c r="IBK356" s="8"/>
      <c r="IBL356" s="8"/>
      <c r="IBM356" s="8"/>
      <c r="IBN356" s="8"/>
      <c r="IBO356" s="8"/>
      <c r="IBP356" s="8"/>
      <c r="IBQ356" s="8"/>
      <c r="IBR356" s="8"/>
      <c r="IBS356" s="8"/>
      <c r="IBT356" s="8"/>
      <c r="IBU356" s="8"/>
      <c r="IBV356" s="8"/>
      <c r="IBW356" s="8"/>
      <c r="IBX356" s="8"/>
      <c r="IBY356" s="8"/>
      <c r="IBZ356" s="8"/>
      <c r="ICA356" s="8"/>
      <c r="ICB356" s="8"/>
      <c r="ICC356" s="8"/>
      <c r="ICD356" s="8"/>
      <c r="ICE356" s="8"/>
      <c r="ICF356" s="8"/>
      <c r="ICG356" s="8"/>
      <c r="ICH356" s="8"/>
      <c r="ICI356" s="8"/>
      <c r="ICJ356" s="8"/>
      <c r="ICK356" s="8"/>
      <c r="ICL356" s="8"/>
      <c r="ICM356" s="8"/>
      <c r="ICN356" s="8"/>
      <c r="ICO356" s="8"/>
      <c r="ICP356" s="8"/>
      <c r="ICQ356" s="8"/>
      <c r="ICR356" s="8"/>
      <c r="ICS356" s="8"/>
      <c r="ICT356" s="8"/>
      <c r="ICU356" s="8"/>
      <c r="ICV356" s="8"/>
      <c r="ICW356" s="8"/>
      <c r="ICX356" s="8"/>
      <c r="ICY356" s="8"/>
      <c r="ICZ356" s="8"/>
      <c r="IDA356" s="8"/>
      <c r="IDB356" s="8"/>
      <c r="IDC356" s="8"/>
      <c r="IDD356" s="8"/>
      <c r="IDE356" s="8"/>
      <c r="IDF356" s="8"/>
      <c r="IDG356" s="8"/>
      <c r="IDH356" s="8"/>
      <c r="IDI356" s="8"/>
      <c r="IDJ356" s="8"/>
      <c r="IDK356" s="8"/>
      <c r="IDL356" s="8"/>
      <c r="IDM356" s="8"/>
      <c r="IDN356" s="8"/>
      <c r="IDO356" s="8"/>
      <c r="IDP356" s="8"/>
      <c r="IDQ356" s="8"/>
      <c r="IDR356" s="8"/>
      <c r="IDS356" s="8"/>
      <c r="IDT356" s="8"/>
      <c r="IDU356" s="8"/>
      <c r="IDV356" s="8"/>
      <c r="IDW356" s="8"/>
      <c r="IDX356" s="8"/>
      <c r="IDY356" s="8"/>
      <c r="IDZ356" s="8"/>
      <c r="IEA356" s="8"/>
      <c r="IEB356" s="8"/>
      <c r="IEC356" s="8"/>
      <c r="IED356" s="8"/>
      <c r="IEE356" s="8"/>
      <c r="IEF356" s="8"/>
      <c r="IEG356" s="8"/>
      <c r="IEH356" s="8"/>
      <c r="IEI356" s="8"/>
      <c r="IEJ356" s="8"/>
      <c r="IEK356" s="8"/>
      <c r="IEL356" s="8"/>
      <c r="IEM356" s="8"/>
      <c r="IEN356" s="8"/>
      <c r="IEO356" s="8"/>
      <c r="IEP356" s="8"/>
      <c r="IEQ356" s="8"/>
      <c r="IER356" s="8"/>
      <c r="IES356" s="8"/>
      <c r="IET356" s="8"/>
      <c r="IEU356" s="8"/>
      <c r="IEV356" s="8"/>
      <c r="IEW356" s="8"/>
      <c r="IEX356" s="8"/>
      <c r="IEY356" s="8"/>
      <c r="IEZ356" s="8"/>
      <c r="IFA356" s="8"/>
      <c r="IFB356" s="8"/>
      <c r="IFC356" s="8"/>
      <c r="IFD356" s="8"/>
      <c r="IFE356" s="8"/>
      <c r="IFF356" s="8"/>
      <c r="IFG356" s="8"/>
      <c r="IFH356" s="8"/>
      <c r="IFI356" s="8"/>
      <c r="IFJ356" s="8"/>
      <c r="IFK356" s="8"/>
      <c r="IFL356" s="8"/>
      <c r="IFM356" s="8"/>
      <c r="IFN356" s="8"/>
      <c r="IFO356" s="8"/>
      <c r="IFP356" s="8"/>
      <c r="IFQ356" s="8"/>
      <c r="IFR356" s="8"/>
      <c r="IFS356" s="8"/>
      <c r="IFT356" s="8"/>
      <c r="IFU356" s="8"/>
      <c r="IFV356" s="8"/>
      <c r="IFW356" s="8"/>
      <c r="IFX356" s="8"/>
      <c r="IFY356" s="8"/>
      <c r="IFZ356" s="8"/>
      <c r="IGA356" s="8"/>
      <c r="IGB356" s="8"/>
      <c r="IGC356" s="8"/>
      <c r="IGD356" s="8"/>
      <c r="IGE356" s="8"/>
      <c r="IGF356" s="8"/>
      <c r="IGG356" s="8"/>
      <c r="IGH356" s="8"/>
      <c r="IGI356" s="8"/>
      <c r="IGJ356" s="8"/>
      <c r="IGK356" s="8"/>
      <c r="IGL356" s="8"/>
      <c r="IGM356" s="8"/>
      <c r="IGN356" s="8"/>
      <c r="IGO356" s="8"/>
      <c r="IGP356" s="8"/>
      <c r="IGQ356" s="8"/>
      <c r="IGR356" s="8"/>
      <c r="IGS356" s="8"/>
      <c r="IGT356" s="8"/>
      <c r="IGU356" s="8"/>
      <c r="IGV356" s="8"/>
      <c r="IGW356" s="8"/>
      <c r="IGX356" s="8"/>
      <c r="IGY356" s="8"/>
      <c r="IGZ356" s="8"/>
      <c r="IHA356" s="8"/>
      <c r="IHB356" s="8"/>
      <c r="IHC356" s="8"/>
      <c r="IHD356" s="8"/>
      <c r="IHE356" s="8"/>
      <c r="IHF356" s="8"/>
      <c r="IHG356" s="8"/>
      <c r="IHH356" s="8"/>
      <c r="IHI356" s="8"/>
      <c r="IHJ356" s="8"/>
      <c r="IHK356" s="8"/>
      <c r="IHL356" s="8"/>
      <c r="IHM356" s="8"/>
      <c r="IHN356" s="8"/>
      <c r="IHO356" s="8"/>
      <c r="IHP356" s="8"/>
      <c r="IHQ356" s="8"/>
      <c r="IHR356" s="8"/>
      <c r="IHS356" s="8"/>
      <c r="IHT356" s="8"/>
      <c r="IHU356" s="8"/>
      <c r="IHV356" s="8"/>
      <c r="IHW356" s="8"/>
      <c r="IHX356" s="8"/>
      <c r="IHY356" s="8"/>
      <c r="IHZ356" s="8"/>
      <c r="IIA356" s="8"/>
      <c r="IIB356" s="8"/>
      <c r="IIC356" s="8"/>
      <c r="IID356" s="8"/>
      <c r="IIE356" s="8"/>
      <c r="IIF356" s="8"/>
      <c r="IIG356" s="8"/>
      <c r="IIH356" s="8"/>
      <c r="III356" s="8"/>
      <c r="IIJ356" s="8"/>
      <c r="IIK356" s="8"/>
      <c r="IIL356" s="8"/>
      <c r="IIM356" s="8"/>
      <c r="IIN356" s="8"/>
      <c r="IIO356" s="8"/>
      <c r="IIP356" s="8"/>
      <c r="IIQ356" s="8"/>
      <c r="IIR356" s="8"/>
      <c r="IIS356" s="8"/>
      <c r="IIT356" s="8"/>
      <c r="IIU356" s="8"/>
      <c r="IIV356" s="8"/>
      <c r="IIW356" s="8"/>
      <c r="IIX356" s="8"/>
      <c r="IIY356" s="8"/>
      <c r="IIZ356" s="8"/>
      <c r="IJA356" s="8"/>
      <c r="IJB356" s="8"/>
      <c r="IJC356" s="8"/>
      <c r="IJD356" s="8"/>
      <c r="IJE356" s="8"/>
      <c r="IJF356" s="8"/>
      <c r="IJG356" s="8"/>
      <c r="IJH356" s="8"/>
      <c r="IJI356" s="8"/>
      <c r="IJJ356" s="8"/>
      <c r="IJK356" s="8"/>
      <c r="IJL356" s="8"/>
      <c r="IJM356" s="8"/>
      <c r="IJN356" s="8"/>
      <c r="IJO356" s="8"/>
      <c r="IJP356" s="8"/>
      <c r="IJQ356" s="8"/>
      <c r="IJR356" s="8"/>
      <c r="IJS356" s="8"/>
      <c r="IJT356" s="8"/>
      <c r="IJU356" s="8"/>
      <c r="IJV356" s="8"/>
      <c r="IJW356" s="8"/>
      <c r="IJX356" s="8"/>
      <c r="IJY356" s="8"/>
      <c r="IJZ356" s="8"/>
      <c r="IKA356" s="8"/>
      <c r="IKB356" s="8"/>
      <c r="IKC356" s="8"/>
      <c r="IKD356" s="8"/>
      <c r="IKE356" s="8"/>
      <c r="IKF356" s="8"/>
      <c r="IKG356" s="8"/>
      <c r="IKH356" s="8"/>
      <c r="IKI356" s="8"/>
      <c r="IKJ356" s="8"/>
      <c r="IKK356" s="8"/>
      <c r="IKL356" s="8"/>
      <c r="IKM356" s="8"/>
      <c r="IKN356" s="8"/>
      <c r="IKO356" s="8"/>
      <c r="IKP356" s="8"/>
      <c r="IKQ356" s="8"/>
      <c r="IKR356" s="8"/>
      <c r="IKS356" s="8"/>
      <c r="IKT356" s="8"/>
      <c r="IKU356" s="8"/>
      <c r="IKV356" s="8"/>
      <c r="IKW356" s="8"/>
      <c r="IKX356" s="8"/>
      <c r="IKY356" s="8"/>
      <c r="IKZ356" s="8"/>
      <c r="ILA356" s="8"/>
      <c r="ILB356" s="8"/>
      <c r="ILC356" s="8"/>
      <c r="ILD356" s="8"/>
      <c r="ILE356" s="8"/>
      <c r="ILF356" s="8"/>
      <c r="ILG356" s="8"/>
      <c r="ILH356" s="8"/>
      <c r="ILI356" s="8"/>
      <c r="ILJ356" s="8"/>
      <c r="ILK356" s="8"/>
      <c r="ILL356" s="8"/>
      <c r="ILM356" s="8"/>
      <c r="ILN356" s="8"/>
      <c r="ILO356" s="8"/>
      <c r="ILP356" s="8"/>
      <c r="ILQ356" s="8"/>
      <c r="ILR356" s="8"/>
      <c r="ILS356" s="8"/>
      <c r="ILT356" s="8"/>
      <c r="ILU356" s="8"/>
      <c r="ILV356" s="8"/>
      <c r="ILW356" s="8"/>
      <c r="ILX356" s="8"/>
      <c r="ILY356" s="8"/>
      <c r="ILZ356" s="8"/>
      <c r="IMA356" s="8"/>
      <c r="IMB356" s="8"/>
      <c r="IMC356" s="8"/>
      <c r="IMD356" s="8"/>
      <c r="IME356" s="8"/>
      <c r="IMF356" s="8"/>
      <c r="IMG356" s="8"/>
      <c r="IMH356" s="8"/>
      <c r="IMI356" s="8"/>
      <c r="IMJ356" s="8"/>
      <c r="IMK356" s="8"/>
      <c r="IML356" s="8"/>
      <c r="IMM356" s="8"/>
      <c r="IMN356" s="8"/>
      <c r="IMO356" s="8"/>
      <c r="IMP356" s="8"/>
      <c r="IMQ356" s="8"/>
      <c r="IMR356" s="8"/>
      <c r="IMS356" s="8"/>
      <c r="IMT356" s="8"/>
      <c r="IMU356" s="8"/>
      <c r="IMV356" s="8"/>
      <c r="IMW356" s="8"/>
      <c r="IMX356" s="8"/>
      <c r="IMY356" s="8"/>
      <c r="IMZ356" s="8"/>
      <c r="INA356" s="8"/>
      <c r="INB356" s="8"/>
      <c r="INC356" s="8"/>
      <c r="IND356" s="8"/>
      <c r="INE356" s="8"/>
      <c r="INF356" s="8"/>
      <c r="ING356" s="8"/>
      <c r="INH356" s="8"/>
      <c r="INI356" s="8"/>
      <c r="INJ356" s="8"/>
      <c r="INK356" s="8"/>
      <c r="INL356" s="8"/>
      <c r="INM356" s="8"/>
      <c r="INN356" s="8"/>
      <c r="INO356" s="8"/>
      <c r="INP356" s="8"/>
      <c r="INQ356" s="8"/>
      <c r="INR356" s="8"/>
      <c r="INS356" s="8"/>
      <c r="INT356" s="8"/>
      <c r="INU356" s="8"/>
      <c r="INV356" s="8"/>
      <c r="INW356" s="8"/>
      <c r="INX356" s="8"/>
      <c r="INY356" s="8"/>
      <c r="INZ356" s="8"/>
      <c r="IOA356" s="8"/>
      <c r="IOB356" s="8"/>
      <c r="IOC356" s="8"/>
      <c r="IOD356" s="8"/>
      <c r="IOE356" s="8"/>
      <c r="IOF356" s="8"/>
      <c r="IOG356" s="8"/>
      <c r="IOH356" s="8"/>
      <c r="IOI356" s="8"/>
      <c r="IOJ356" s="8"/>
      <c r="IOK356" s="8"/>
      <c r="IOL356" s="8"/>
      <c r="IOM356" s="8"/>
      <c r="ION356" s="8"/>
      <c r="IOO356" s="8"/>
      <c r="IOP356" s="8"/>
      <c r="IOQ356" s="8"/>
      <c r="IOR356" s="8"/>
      <c r="IOS356" s="8"/>
      <c r="IOT356" s="8"/>
      <c r="IOU356" s="8"/>
      <c r="IOV356" s="8"/>
      <c r="IOW356" s="8"/>
      <c r="IOX356" s="8"/>
      <c r="IOY356" s="8"/>
      <c r="IOZ356" s="8"/>
      <c r="IPA356" s="8"/>
      <c r="IPB356" s="8"/>
      <c r="IPC356" s="8"/>
      <c r="IPD356" s="8"/>
      <c r="IPE356" s="8"/>
      <c r="IPF356" s="8"/>
      <c r="IPG356" s="8"/>
      <c r="IPH356" s="8"/>
      <c r="IPI356" s="8"/>
      <c r="IPJ356" s="8"/>
      <c r="IPK356" s="8"/>
      <c r="IPL356" s="8"/>
      <c r="IPM356" s="8"/>
      <c r="IPN356" s="8"/>
      <c r="IPO356" s="8"/>
      <c r="IPP356" s="8"/>
      <c r="IPQ356" s="8"/>
      <c r="IPR356" s="8"/>
      <c r="IPS356" s="8"/>
      <c r="IPT356" s="8"/>
      <c r="IPU356" s="8"/>
      <c r="IPV356" s="8"/>
      <c r="IPW356" s="8"/>
      <c r="IPX356" s="8"/>
      <c r="IPY356" s="8"/>
      <c r="IPZ356" s="8"/>
      <c r="IQA356" s="8"/>
      <c r="IQB356" s="8"/>
      <c r="IQC356" s="8"/>
      <c r="IQD356" s="8"/>
      <c r="IQE356" s="8"/>
      <c r="IQF356" s="8"/>
      <c r="IQG356" s="8"/>
      <c r="IQH356" s="8"/>
      <c r="IQI356" s="8"/>
      <c r="IQJ356" s="8"/>
      <c r="IQK356" s="8"/>
      <c r="IQL356" s="8"/>
      <c r="IQM356" s="8"/>
      <c r="IQN356" s="8"/>
      <c r="IQO356" s="8"/>
      <c r="IQP356" s="8"/>
      <c r="IQQ356" s="8"/>
      <c r="IQR356" s="8"/>
      <c r="IQS356" s="8"/>
      <c r="IQT356" s="8"/>
      <c r="IQU356" s="8"/>
      <c r="IQV356" s="8"/>
      <c r="IQW356" s="8"/>
      <c r="IQX356" s="8"/>
      <c r="IQY356" s="8"/>
      <c r="IQZ356" s="8"/>
      <c r="IRA356" s="8"/>
      <c r="IRB356" s="8"/>
      <c r="IRC356" s="8"/>
      <c r="IRD356" s="8"/>
      <c r="IRE356" s="8"/>
      <c r="IRF356" s="8"/>
      <c r="IRG356" s="8"/>
      <c r="IRH356" s="8"/>
      <c r="IRI356" s="8"/>
      <c r="IRJ356" s="8"/>
      <c r="IRK356" s="8"/>
      <c r="IRL356" s="8"/>
      <c r="IRM356" s="8"/>
      <c r="IRN356" s="8"/>
      <c r="IRO356" s="8"/>
      <c r="IRP356" s="8"/>
      <c r="IRQ356" s="8"/>
      <c r="IRR356" s="8"/>
      <c r="IRS356" s="8"/>
      <c r="IRT356" s="8"/>
      <c r="IRU356" s="8"/>
      <c r="IRV356" s="8"/>
      <c r="IRW356" s="8"/>
      <c r="IRX356" s="8"/>
      <c r="IRY356" s="8"/>
      <c r="IRZ356" s="8"/>
      <c r="ISA356" s="8"/>
      <c r="ISB356" s="8"/>
      <c r="ISC356" s="8"/>
      <c r="ISD356" s="8"/>
      <c r="ISE356" s="8"/>
      <c r="ISF356" s="8"/>
      <c r="ISG356" s="8"/>
      <c r="ISH356" s="8"/>
      <c r="ISI356" s="8"/>
      <c r="ISJ356" s="8"/>
      <c r="ISK356" s="8"/>
      <c r="ISL356" s="8"/>
      <c r="ISM356" s="8"/>
      <c r="ISN356" s="8"/>
      <c r="ISO356" s="8"/>
      <c r="ISP356" s="8"/>
      <c r="ISQ356" s="8"/>
      <c r="ISR356" s="8"/>
      <c r="ISS356" s="8"/>
      <c r="IST356" s="8"/>
      <c r="ISU356" s="8"/>
      <c r="ISV356" s="8"/>
      <c r="ISW356" s="8"/>
      <c r="ISX356" s="8"/>
      <c r="ISY356" s="8"/>
      <c r="ISZ356" s="8"/>
      <c r="ITA356" s="8"/>
      <c r="ITB356" s="8"/>
      <c r="ITC356" s="8"/>
      <c r="ITD356" s="8"/>
      <c r="ITE356" s="8"/>
      <c r="ITF356" s="8"/>
      <c r="ITG356" s="8"/>
      <c r="ITH356" s="8"/>
      <c r="ITI356" s="8"/>
      <c r="ITJ356" s="8"/>
      <c r="ITK356" s="8"/>
      <c r="ITL356" s="8"/>
      <c r="ITM356" s="8"/>
      <c r="ITN356" s="8"/>
      <c r="ITO356" s="8"/>
      <c r="ITP356" s="8"/>
      <c r="ITQ356" s="8"/>
      <c r="ITR356" s="8"/>
      <c r="ITS356" s="8"/>
      <c r="ITT356" s="8"/>
      <c r="ITU356" s="8"/>
      <c r="ITV356" s="8"/>
      <c r="ITW356" s="8"/>
      <c r="ITX356" s="8"/>
      <c r="ITY356" s="8"/>
      <c r="ITZ356" s="8"/>
      <c r="IUA356" s="8"/>
      <c r="IUB356" s="8"/>
      <c r="IUC356" s="8"/>
      <c r="IUD356" s="8"/>
      <c r="IUE356" s="8"/>
      <c r="IUF356" s="8"/>
      <c r="IUG356" s="8"/>
      <c r="IUH356" s="8"/>
      <c r="IUI356" s="8"/>
      <c r="IUJ356" s="8"/>
      <c r="IUK356" s="8"/>
      <c r="IUL356" s="8"/>
      <c r="IUM356" s="8"/>
      <c r="IUN356" s="8"/>
      <c r="IUO356" s="8"/>
      <c r="IUP356" s="8"/>
      <c r="IUQ356" s="8"/>
      <c r="IUR356" s="8"/>
      <c r="IUS356" s="8"/>
      <c r="IUT356" s="8"/>
      <c r="IUU356" s="8"/>
      <c r="IUV356" s="8"/>
      <c r="IUW356" s="8"/>
      <c r="IUX356" s="8"/>
      <c r="IUY356" s="8"/>
      <c r="IUZ356" s="8"/>
      <c r="IVA356" s="8"/>
      <c r="IVB356" s="8"/>
      <c r="IVC356" s="8"/>
      <c r="IVD356" s="8"/>
      <c r="IVE356" s="8"/>
      <c r="IVF356" s="8"/>
      <c r="IVG356" s="8"/>
      <c r="IVH356" s="8"/>
      <c r="IVI356" s="8"/>
      <c r="IVJ356" s="8"/>
      <c r="IVK356" s="8"/>
      <c r="IVL356" s="8"/>
      <c r="IVM356" s="8"/>
      <c r="IVN356" s="8"/>
      <c r="IVO356" s="8"/>
      <c r="IVP356" s="8"/>
      <c r="IVQ356" s="8"/>
      <c r="IVR356" s="8"/>
      <c r="IVS356" s="8"/>
      <c r="IVT356" s="8"/>
      <c r="IVU356" s="8"/>
      <c r="IVV356" s="8"/>
      <c r="IVW356" s="8"/>
      <c r="IVX356" s="8"/>
      <c r="IVY356" s="8"/>
      <c r="IVZ356" s="8"/>
      <c r="IWA356" s="8"/>
      <c r="IWB356" s="8"/>
      <c r="IWC356" s="8"/>
      <c r="IWD356" s="8"/>
      <c r="IWE356" s="8"/>
      <c r="IWF356" s="8"/>
      <c r="IWG356" s="8"/>
      <c r="IWH356" s="8"/>
      <c r="IWI356" s="8"/>
      <c r="IWJ356" s="8"/>
      <c r="IWK356" s="8"/>
      <c r="IWL356" s="8"/>
      <c r="IWM356" s="8"/>
      <c r="IWN356" s="8"/>
      <c r="IWO356" s="8"/>
      <c r="IWP356" s="8"/>
      <c r="IWQ356" s="8"/>
      <c r="IWR356" s="8"/>
      <c r="IWS356" s="8"/>
      <c r="IWT356" s="8"/>
      <c r="IWU356" s="8"/>
      <c r="IWV356" s="8"/>
      <c r="IWW356" s="8"/>
      <c r="IWX356" s="8"/>
      <c r="IWY356" s="8"/>
      <c r="IWZ356" s="8"/>
      <c r="IXA356" s="8"/>
      <c r="IXB356" s="8"/>
      <c r="IXC356" s="8"/>
      <c r="IXD356" s="8"/>
      <c r="IXE356" s="8"/>
      <c r="IXF356" s="8"/>
      <c r="IXG356" s="8"/>
      <c r="IXH356" s="8"/>
      <c r="IXI356" s="8"/>
      <c r="IXJ356" s="8"/>
      <c r="IXK356" s="8"/>
      <c r="IXL356" s="8"/>
      <c r="IXM356" s="8"/>
      <c r="IXN356" s="8"/>
      <c r="IXO356" s="8"/>
      <c r="IXP356" s="8"/>
      <c r="IXQ356" s="8"/>
      <c r="IXR356" s="8"/>
      <c r="IXS356" s="8"/>
      <c r="IXT356" s="8"/>
      <c r="IXU356" s="8"/>
      <c r="IXV356" s="8"/>
      <c r="IXW356" s="8"/>
      <c r="IXX356" s="8"/>
      <c r="IXY356" s="8"/>
      <c r="IXZ356" s="8"/>
      <c r="IYA356" s="8"/>
      <c r="IYB356" s="8"/>
      <c r="IYC356" s="8"/>
      <c r="IYD356" s="8"/>
      <c r="IYE356" s="8"/>
      <c r="IYF356" s="8"/>
      <c r="IYG356" s="8"/>
      <c r="IYH356" s="8"/>
      <c r="IYI356" s="8"/>
      <c r="IYJ356" s="8"/>
      <c r="IYK356" s="8"/>
      <c r="IYL356" s="8"/>
      <c r="IYM356" s="8"/>
      <c r="IYN356" s="8"/>
      <c r="IYO356" s="8"/>
      <c r="IYP356" s="8"/>
      <c r="IYQ356" s="8"/>
      <c r="IYR356" s="8"/>
      <c r="IYS356" s="8"/>
      <c r="IYT356" s="8"/>
      <c r="IYU356" s="8"/>
      <c r="IYV356" s="8"/>
      <c r="IYW356" s="8"/>
      <c r="IYX356" s="8"/>
      <c r="IYY356" s="8"/>
      <c r="IYZ356" s="8"/>
      <c r="IZA356" s="8"/>
      <c r="IZB356" s="8"/>
      <c r="IZC356" s="8"/>
      <c r="IZD356" s="8"/>
      <c r="IZE356" s="8"/>
      <c r="IZF356" s="8"/>
      <c r="IZG356" s="8"/>
      <c r="IZH356" s="8"/>
      <c r="IZI356" s="8"/>
      <c r="IZJ356" s="8"/>
      <c r="IZK356" s="8"/>
      <c r="IZL356" s="8"/>
      <c r="IZM356" s="8"/>
      <c r="IZN356" s="8"/>
      <c r="IZO356" s="8"/>
      <c r="IZP356" s="8"/>
      <c r="IZQ356" s="8"/>
      <c r="IZR356" s="8"/>
      <c r="IZS356" s="8"/>
      <c r="IZT356" s="8"/>
      <c r="IZU356" s="8"/>
      <c r="IZV356" s="8"/>
      <c r="IZW356" s="8"/>
      <c r="IZX356" s="8"/>
      <c r="IZY356" s="8"/>
      <c r="IZZ356" s="8"/>
      <c r="JAA356" s="8"/>
      <c r="JAB356" s="8"/>
      <c r="JAC356" s="8"/>
      <c r="JAD356" s="8"/>
      <c r="JAE356" s="8"/>
      <c r="JAF356" s="8"/>
      <c r="JAG356" s="8"/>
      <c r="JAH356" s="8"/>
      <c r="JAI356" s="8"/>
      <c r="JAJ356" s="8"/>
      <c r="JAK356" s="8"/>
      <c r="JAL356" s="8"/>
      <c r="JAM356" s="8"/>
      <c r="JAN356" s="8"/>
      <c r="JAO356" s="8"/>
      <c r="JAP356" s="8"/>
      <c r="JAQ356" s="8"/>
      <c r="JAR356" s="8"/>
      <c r="JAS356" s="8"/>
      <c r="JAT356" s="8"/>
      <c r="JAU356" s="8"/>
      <c r="JAV356" s="8"/>
      <c r="JAW356" s="8"/>
      <c r="JAX356" s="8"/>
      <c r="JAY356" s="8"/>
      <c r="JAZ356" s="8"/>
      <c r="JBA356" s="8"/>
      <c r="JBB356" s="8"/>
      <c r="JBC356" s="8"/>
      <c r="JBD356" s="8"/>
      <c r="JBE356" s="8"/>
      <c r="JBF356" s="8"/>
      <c r="JBG356" s="8"/>
      <c r="JBH356" s="8"/>
      <c r="JBI356" s="8"/>
      <c r="JBJ356" s="8"/>
      <c r="JBK356" s="8"/>
      <c r="JBL356" s="8"/>
      <c r="JBM356" s="8"/>
      <c r="JBN356" s="8"/>
      <c r="JBO356" s="8"/>
      <c r="JBP356" s="8"/>
      <c r="JBQ356" s="8"/>
      <c r="JBR356" s="8"/>
      <c r="JBS356" s="8"/>
      <c r="JBT356" s="8"/>
      <c r="JBU356" s="8"/>
      <c r="JBV356" s="8"/>
      <c r="JBW356" s="8"/>
      <c r="JBX356" s="8"/>
      <c r="JBY356" s="8"/>
      <c r="JBZ356" s="8"/>
      <c r="JCA356" s="8"/>
      <c r="JCB356" s="8"/>
      <c r="JCC356" s="8"/>
      <c r="JCD356" s="8"/>
      <c r="JCE356" s="8"/>
      <c r="JCF356" s="8"/>
      <c r="JCG356" s="8"/>
      <c r="JCH356" s="8"/>
      <c r="JCI356" s="8"/>
      <c r="JCJ356" s="8"/>
      <c r="JCK356" s="8"/>
      <c r="JCL356" s="8"/>
      <c r="JCM356" s="8"/>
      <c r="JCN356" s="8"/>
      <c r="JCO356" s="8"/>
      <c r="JCP356" s="8"/>
      <c r="JCQ356" s="8"/>
      <c r="JCR356" s="8"/>
      <c r="JCS356" s="8"/>
      <c r="JCT356" s="8"/>
      <c r="JCU356" s="8"/>
      <c r="JCV356" s="8"/>
      <c r="JCW356" s="8"/>
      <c r="JCX356" s="8"/>
      <c r="JCY356" s="8"/>
      <c r="JCZ356" s="8"/>
      <c r="JDA356" s="8"/>
      <c r="JDB356" s="8"/>
      <c r="JDC356" s="8"/>
      <c r="JDD356" s="8"/>
      <c r="JDE356" s="8"/>
      <c r="JDF356" s="8"/>
      <c r="JDG356" s="8"/>
      <c r="JDH356" s="8"/>
      <c r="JDI356" s="8"/>
      <c r="JDJ356" s="8"/>
      <c r="JDK356" s="8"/>
      <c r="JDL356" s="8"/>
      <c r="JDM356" s="8"/>
      <c r="JDN356" s="8"/>
      <c r="JDO356" s="8"/>
      <c r="JDP356" s="8"/>
      <c r="JDQ356" s="8"/>
      <c r="JDR356" s="8"/>
      <c r="JDS356" s="8"/>
      <c r="JDT356" s="8"/>
      <c r="JDU356" s="8"/>
      <c r="JDV356" s="8"/>
      <c r="JDW356" s="8"/>
      <c r="JDX356" s="8"/>
      <c r="JDY356" s="8"/>
      <c r="JDZ356" s="8"/>
      <c r="JEA356" s="8"/>
      <c r="JEB356" s="8"/>
      <c r="JEC356" s="8"/>
      <c r="JED356" s="8"/>
      <c r="JEE356" s="8"/>
      <c r="JEF356" s="8"/>
      <c r="JEG356" s="8"/>
      <c r="JEH356" s="8"/>
      <c r="JEI356" s="8"/>
      <c r="JEJ356" s="8"/>
      <c r="JEK356" s="8"/>
      <c r="JEL356" s="8"/>
      <c r="JEM356" s="8"/>
      <c r="JEN356" s="8"/>
      <c r="JEO356" s="8"/>
      <c r="JEP356" s="8"/>
      <c r="JEQ356" s="8"/>
      <c r="JER356" s="8"/>
      <c r="JES356" s="8"/>
      <c r="JET356" s="8"/>
      <c r="JEU356" s="8"/>
      <c r="JEV356" s="8"/>
      <c r="JEW356" s="8"/>
      <c r="JEX356" s="8"/>
      <c r="JEY356" s="8"/>
      <c r="JEZ356" s="8"/>
      <c r="JFA356" s="8"/>
      <c r="JFB356" s="8"/>
      <c r="JFC356" s="8"/>
      <c r="JFD356" s="8"/>
      <c r="JFE356" s="8"/>
      <c r="JFF356" s="8"/>
      <c r="JFG356" s="8"/>
      <c r="JFH356" s="8"/>
      <c r="JFI356" s="8"/>
      <c r="JFJ356" s="8"/>
      <c r="JFK356" s="8"/>
      <c r="JFL356" s="8"/>
      <c r="JFM356" s="8"/>
      <c r="JFN356" s="8"/>
      <c r="JFO356" s="8"/>
      <c r="JFP356" s="8"/>
      <c r="JFQ356" s="8"/>
      <c r="JFR356" s="8"/>
      <c r="JFS356" s="8"/>
      <c r="JFT356" s="8"/>
      <c r="JFU356" s="8"/>
      <c r="JFV356" s="8"/>
      <c r="JFW356" s="8"/>
      <c r="JFX356" s="8"/>
      <c r="JFY356" s="8"/>
      <c r="JFZ356" s="8"/>
      <c r="JGA356" s="8"/>
      <c r="JGB356" s="8"/>
      <c r="JGC356" s="8"/>
      <c r="JGD356" s="8"/>
      <c r="JGE356" s="8"/>
      <c r="JGF356" s="8"/>
      <c r="JGG356" s="8"/>
      <c r="JGH356" s="8"/>
      <c r="JGI356" s="8"/>
      <c r="JGJ356" s="8"/>
      <c r="JGK356" s="8"/>
      <c r="JGL356" s="8"/>
      <c r="JGM356" s="8"/>
      <c r="JGN356" s="8"/>
      <c r="JGO356" s="8"/>
      <c r="JGP356" s="8"/>
      <c r="JGQ356" s="8"/>
      <c r="JGR356" s="8"/>
      <c r="JGS356" s="8"/>
      <c r="JGT356" s="8"/>
      <c r="JGU356" s="8"/>
      <c r="JGV356" s="8"/>
      <c r="JGW356" s="8"/>
      <c r="JGX356" s="8"/>
      <c r="JGY356" s="8"/>
      <c r="JGZ356" s="8"/>
      <c r="JHA356" s="8"/>
      <c r="JHB356" s="8"/>
      <c r="JHC356" s="8"/>
      <c r="JHD356" s="8"/>
      <c r="JHE356" s="8"/>
      <c r="JHF356" s="8"/>
      <c r="JHG356" s="8"/>
      <c r="JHH356" s="8"/>
      <c r="JHI356" s="8"/>
      <c r="JHJ356" s="8"/>
      <c r="JHK356" s="8"/>
      <c r="JHL356" s="8"/>
      <c r="JHM356" s="8"/>
      <c r="JHN356" s="8"/>
      <c r="JHO356" s="8"/>
      <c r="JHP356" s="8"/>
      <c r="JHQ356" s="8"/>
      <c r="JHR356" s="8"/>
      <c r="JHS356" s="8"/>
      <c r="JHT356" s="8"/>
      <c r="JHU356" s="8"/>
      <c r="JHV356" s="8"/>
      <c r="JHW356" s="8"/>
      <c r="JHX356" s="8"/>
      <c r="JHY356" s="8"/>
      <c r="JHZ356" s="8"/>
      <c r="JIA356" s="8"/>
      <c r="JIB356" s="8"/>
      <c r="JIC356" s="8"/>
      <c r="JID356" s="8"/>
      <c r="JIE356" s="8"/>
      <c r="JIF356" s="8"/>
      <c r="JIG356" s="8"/>
      <c r="JIH356" s="8"/>
      <c r="JII356" s="8"/>
      <c r="JIJ356" s="8"/>
      <c r="JIK356" s="8"/>
      <c r="JIL356" s="8"/>
      <c r="JIM356" s="8"/>
      <c r="JIN356" s="8"/>
      <c r="JIO356" s="8"/>
      <c r="JIP356" s="8"/>
      <c r="JIQ356" s="8"/>
      <c r="JIR356" s="8"/>
      <c r="JIS356" s="8"/>
      <c r="JIT356" s="8"/>
      <c r="JIU356" s="8"/>
      <c r="JIV356" s="8"/>
      <c r="JIW356" s="8"/>
      <c r="JIX356" s="8"/>
      <c r="JIY356" s="8"/>
      <c r="JIZ356" s="8"/>
      <c r="JJA356" s="8"/>
      <c r="JJB356" s="8"/>
      <c r="JJC356" s="8"/>
      <c r="JJD356" s="8"/>
      <c r="JJE356" s="8"/>
      <c r="JJF356" s="8"/>
      <c r="JJG356" s="8"/>
      <c r="JJH356" s="8"/>
      <c r="JJI356" s="8"/>
      <c r="JJJ356" s="8"/>
      <c r="JJK356" s="8"/>
      <c r="JJL356" s="8"/>
      <c r="JJM356" s="8"/>
      <c r="JJN356" s="8"/>
      <c r="JJO356" s="8"/>
      <c r="JJP356" s="8"/>
      <c r="JJQ356" s="8"/>
      <c r="JJR356" s="8"/>
      <c r="JJS356" s="8"/>
      <c r="JJT356" s="8"/>
      <c r="JJU356" s="8"/>
      <c r="JJV356" s="8"/>
      <c r="JJW356" s="8"/>
      <c r="JJX356" s="8"/>
      <c r="JJY356" s="8"/>
      <c r="JJZ356" s="8"/>
      <c r="JKA356" s="8"/>
      <c r="JKB356" s="8"/>
      <c r="JKC356" s="8"/>
      <c r="JKD356" s="8"/>
      <c r="JKE356" s="8"/>
      <c r="JKF356" s="8"/>
      <c r="JKG356" s="8"/>
      <c r="JKH356" s="8"/>
      <c r="JKI356" s="8"/>
      <c r="JKJ356" s="8"/>
      <c r="JKK356" s="8"/>
      <c r="JKL356" s="8"/>
      <c r="JKM356" s="8"/>
      <c r="JKN356" s="8"/>
      <c r="JKO356" s="8"/>
      <c r="JKP356" s="8"/>
      <c r="JKQ356" s="8"/>
      <c r="JKR356" s="8"/>
      <c r="JKS356" s="8"/>
      <c r="JKT356" s="8"/>
      <c r="JKU356" s="8"/>
      <c r="JKV356" s="8"/>
      <c r="JKW356" s="8"/>
      <c r="JKX356" s="8"/>
      <c r="JKY356" s="8"/>
      <c r="JKZ356" s="8"/>
      <c r="JLA356" s="8"/>
      <c r="JLB356" s="8"/>
      <c r="JLC356" s="8"/>
      <c r="JLD356" s="8"/>
      <c r="JLE356" s="8"/>
      <c r="JLF356" s="8"/>
      <c r="JLG356" s="8"/>
      <c r="JLH356" s="8"/>
      <c r="JLI356" s="8"/>
      <c r="JLJ356" s="8"/>
      <c r="JLK356" s="8"/>
      <c r="JLL356" s="8"/>
      <c r="JLM356" s="8"/>
      <c r="JLN356" s="8"/>
      <c r="JLO356" s="8"/>
      <c r="JLP356" s="8"/>
      <c r="JLQ356" s="8"/>
      <c r="JLR356" s="8"/>
      <c r="JLS356" s="8"/>
      <c r="JLT356" s="8"/>
      <c r="JLU356" s="8"/>
      <c r="JLV356" s="8"/>
      <c r="JLW356" s="8"/>
      <c r="JLX356" s="8"/>
      <c r="JLY356" s="8"/>
      <c r="JLZ356" s="8"/>
      <c r="JMA356" s="8"/>
      <c r="JMB356" s="8"/>
      <c r="JMC356" s="8"/>
      <c r="JMD356" s="8"/>
      <c r="JME356" s="8"/>
      <c r="JMF356" s="8"/>
      <c r="JMG356" s="8"/>
      <c r="JMH356" s="8"/>
      <c r="JMI356" s="8"/>
      <c r="JMJ356" s="8"/>
      <c r="JMK356" s="8"/>
      <c r="JML356" s="8"/>
      <c r="JMM356" s="8"/>
      <c r="JMN356" s="8"/>
      <c r="JMO356" s="8"/>
      <c r="JMP356" s="8"/>
      <c r="JMQ356" s="8"/>
      <c r="JMR356" s="8"/>
      <c r="JMS356" s="8"/>
      <c r="JMT356" s="8"/>
      <c r="JMU356" s="8"/>
      <c r="JMV356" s="8"/>
      <c r="JMW356" s="8"/>
      <c r="JMX356" s="8"/>
      <c r="JMY356" s="8"/>
      <c r="JMZ356" s="8"/>
      <c r="JNA356" s="8"/>
      <c r="JNB356" s="8"/>
      <c r="JNC356" s="8"/>
      <c r="JND356" s="8"/>
      <c r="JNE356" s="8"/>
      <c r="JNF356" s="8"/>
      <c r="JNG356" s="8"/>
      <c r="JNH356" s="8"/>
      <c r="JNI356" s="8"/>
      <c r="JNJ356" s="8"/>
      <c r="JNK356" s="8"/>
      <c r="JNL356" s="8"/>
      <c r="JNM356" s="8"/>
      <c r="JNN356" s="8"/>
      <c r="JNO356" s="8"/>
      <c r="JNP356" s="8"/>
      <c r="JNQ356" s="8"/>
      <c r="JNR356" s="8"/>
      <c r="JNS356" s="8"/>
      <c r="JNT356" s="8"/>
      <c r="JNU356" s="8"/>
      <c r="JNV356" s="8"/>
      <c r="JNW356" s="8"/>
      <c r="JNX356" s="8"/>
      <c r="JNY356" s="8"/>
      <c r="JNZ356" s="8"/>
      <c r="JOA356" s="8"/>
      <c r="JOB356" s="8"/>
      <c r="JOC356" s="8"/>
      <c r="JOD356" s="8"/>
      <c r="JOE356" s="8"/>
      <c r="JOF356" s="8"/>
      <c r="JOG356" s="8"/>
      <c r="JOH356" s="8"/>
      <c r="JOI356" s="8"/>
      <c r="JOJ356" s="8"/>
      <c r="JOK356" s="8"/>
      <c r="JOL356" s="8"/>
      <c r="JOM356" s="8"/>
      <c r="JON356" s="8"/>
      <c r="JOO356" s="8"/>
      <c r="JOP356" s="8"/>
      <c r="JOQ356" s="8"/>
      <c r="JOR356" s="8"/>
      <c r="JOS356" s="8"/>
      <c r="JOT356" s="8"/>
      <c r="JOU356" s="8"/>
      <c r="JOV356" s="8"/>
      <c r="JOW356" s="8"/>
      <c r="JOX356" s="8"/>
      <c r="JOY356" s="8"/>
      <c r="JOZ356" s="8"/>
      <c r="JPA356" s="8"/>
      <c r="JPB356" s="8"/>
      <c r="JPC356" s="8"/>
      <c r="JPD356" s="8"/>
      <c r="JPE356" s="8"/>
      <c r="JPF356" s="8"/>
      <c r="JPG356" s="8"/>
      <c r="JPH356" s="8"/>
      <c r="JPI356" s="8"/>
      <c r="JPJ356" s="8"/>
      <c r="JPK356" s="8"/>
      <c r="JPL356" s="8"/>
      <c r="JPM356" s="8"/>
      <c r="JPN356" s="8"/>
      <c r="JPO356" s="8"/>
      <c r="JPP356" s="8"/>
      <c r="JPQ356" s="8"/>
      <c r="JPR356" s="8"/>
      <c r="JPS356" s="8"/>
      <c r="JPT356" s="8"/>
      <c r="JPU356" s="8"/>
      <c r="JPV356" s="8"/>
      <c r="JPW356" s="8"/>
      <c r="JPX356" s="8"/>
      <c r="JPY356" s="8"/>
      <c r="JPZ356" s="8"/>
      <c r="JQA356" s="8"/>
      <c r="JQB356" s="8"/>
      <c r="JQC356" s="8"/>
      <c r="JQD356" s="8"/>
      <c r="JQE356" s="8"/>
      <c r="JQF356" s="8"/>
      <c r="JQG356" s="8"/>
      <c r="JQH356" s="8"/>
      <c r="JQI356" s="8"/>
      <c r="JQJ356" s="8"/>
      <c r="JQK356" s="8"/>
      <c r="JQL356" s="8"/>
      <c r="JQM356" s="8"/>
      <c r="JQN356" s="8"/>
      <c r="JQO356" s="8"/>
      <c r="JQP356" s="8"/>
      <c r="JQQ356" s="8"/>
      <c r="JQR356" s="8"/>
      <c r="JQS356" s="8"/>
      <c r="JQT356" s="8"/>
      <c r="JQU356" s="8"/>
      <c r="JQV356" s="8"/>
      <c r="JQW356" s="8"/>
      <c r="JQX356" s="8"/>
      <c r="JQY356" s="8"/>
      <c r="JQZ356" s="8"/>
      <c r="JRA356" s="8"/>
      <c r="JRB356" s="8"/>
      <c r="JRC356" s="8"/>
      <c r="JRD356" s="8"/>
      <c r="JRE356" s="8"/>
      <c r="JRF356" s="8"/>
      <c r="JRG356" s="8"/>
      <c r="JRH356" s="8"/>
      <c r="JRI356" s="8"/>
      <c r="JRJ356" s="8"/>
      <c r="JRK356" s="8"/>
      <c r="JRL356" s="8"/>
      <c r="JRM356" s="8"/>
      <c r="JRN356" s="8"/>
      <c r="JRO356" s="8"/>
      <c r="JRP356" s="8"/>
      <c r="JRQ356" s="8"/>
      <c r="JRR356" s="8"/>
      <c r="JRS356" s="8"/>
      <c r="JRT356" s="8"/>
      <c r="JRU356" s="8"/>
      <c r="JRV356" s="8"/>
      <c r="JRW356" s="8"/>
      <c r="JRX356" s="8"/>
      <c r="JRY356" s="8"/>
      <c r="JRZ356" s="8"/>
      <c r="JSA356" s="8"/>
      <c r="JSB356" s="8"/>
      <c r="JSC356" s="8"/>
      <c r="JSD356" s="8"/>
      <c r="JSE356" s="8"/>
      <c r="JSF356" s="8"/>
      <c r="JSG356" s="8"/>
      <c r="JSH356" s="8"/>
      <c r="JSI356" s="8"/>
      <c r="JSJ356" s="8"/>
      <c r="JSK356" s="8"/>
      <c r="JSL356" s="8"/>
      <c r="JSM356" s="8"/>
      <c r="JSN356" s="8"/>
      <c r="JSO356" s="8"/>
      <c r="JSP356" s="8"/>
      <c r="JSQ356" s="8"/>
      <c r="JSR356" s="8"/>
      <c r="JSS356" s="8"/>
      <c r="JST356" s="8"/>
      <c r="JSU356" s="8"/>
      <c r="JSV356" s="8"/>
      <c r="JSW356" s="8"/>
      <c r="JSX356" s="8"/>
      <c r="JSY356" s="8"/>
      <c r="JSZ356" s="8"/>
      <c r="JTA356" s="8"/>
      <c r="JTB356" s="8"/>
      <c r="JTC356" s="8"/>
      <c r="JTD356" s="8"/>
      <c r="JTE356" s="8"/>
      <c r="JTF356" s="8"/>
      <c r="JTG356" s="8"/>
      <c r="JTH356" s="8"/>
      <c r="JTI356" s="8"/>
      <c r="JTJ356" s="8"/>
      <c r="JTK356" s="8"/>
      <c r="JTL356" s="8"/>
      <c r="JTM356" s="8"/>
      <c r="JTN356" s="8"/>
      <c r="JTO356" s="8"/>
      <c r="JTP356" s="8"/>
      <c r="JTQ356" s="8"/>
      <c r="JTR356" s="8"/>
      <c r="JTS356" s="8"/>
      <c r="JTT356" s="8"/>
      <c r="JTU356" s="8"/>
      <c r="JTV356" s="8"/>
      <c r="JTW356" s="8"/>
      <c r="JTX356" s="8"/>
      <c r="JTY356" s="8"/>
      <c r="JTZ356" s="8"/>
      <c r="JUA356" s="8"/>
      <c r="JUB356" s="8"/>
      <c r="JUC356" s="8"/>
      <c r="JUD356" s="8"/>
      <c r="JUE356" s="8"/>
      <c r="JUF356" s="8"/>
      <c r="JUG356" s="8"/>
      <c r="JUH356" s="8"/>
      <c r="JUI356" s="8"/>
      <c r="JUJ356" s="8"/>
      <c r="JUK356" s="8"/>
      <c r="JUL356" s="8"/>
      <c r="JUM356" s="8"/>
      <c r="JUN356" s="8"/>
      <c r="JUO356" s="8"/>
      <c r="JUP356" s="8"/>
      <c r="JUQ356" s="8"/>
      <c r="JUR356" s="8"/>
      <c r="JUS356" s="8"/>
      <c r="JUT356" s="8"/>
      <c r="JUU356" s="8"/>
      <c r="JUV356" s="8"/>
      <c r="JUW356" s="8"/>
      <c r="JUX356" s="8"/>
      <c r="JUY356" s="8"/>
      <c r="JUZ356" s="8"/>
      <c r="JVA356" s="8"/>
      <c r="JVB356" s="8"/>
      <c r="JVC356" s="8"/>
      <c r="JVD356" s="8"/>
      <c r="JVE356" s="8"/>
      <c r="JVF356" s="8"/>
      <c r="JVG356" s="8"/>
      <c r="JVH356" s="8"/>
      <c r="JVI356" s="8"/>
      <c r="JVJ356" s="8"/>
      <c r="JVK356" s="8"/>
      <c r="JVL356" s="8"/>
      <c r="JVM356" s="8"/>
      <c r="JVN356" s="8"/>
      <c r="JVO356" s="8"/>
      <c r="JVP356" s="8"/>
      <c r="JVQ356" s="8"/>
      <c r="JVR356" s="8"/>
      <c r="JVS356" s="8"/>
      <c r="JVT356" s="8"/>
      <c r="JVU356" s="8"/>
      <c r="JVV356" s="8"/>
      <c r="JVW356" s="8"/>
      <c r="JVX356" s="8"/>
      <c r="JVY356" s="8"/>
      <c r="JVZ356" s="8"/>
      <c r="JWA356" s="8"/>
      <c r="JWB356" s="8"/>
      <c r="JWC356" s="8"/>
      <c r="JWD356" s="8"/>
      <c r="JWE356" s="8"/>
      <c r="JWF356" s="8"/>
      <c r="JWG356" s="8"/>
      <c r="JWH356" s="8"/>
      <c r="JWI356" s="8"/>
      <c r="JWJ356" s="8"/>
      <c r="JWK356" s="8"/>
      <c r="JWL356" s="8"/>
      <c r="JWM356" s="8"/>
      <c r="JWN356" s="8"/>
      <c r="JWO356" s="8"/>
      <c r="JWP356" s="8"/>
      <c r="JWQ356" s="8"/>
      <c r="JWR356" s="8"/>
      <c r="JWS356" s="8"/>
      <c r="JWT356" s="8"/>
      <c r="JWU356" s="8"/>
      <c r="JWV356" s="8"/>
      <c r="JWW356" s="8"/>
      <c r="JWX356" s="8"/>
      <c r="JWY356" s="8"/>
      <c r="JWZ356" s="8"/>
      <c r="JXA356" s="8"/>
      <c r="JXB356" s="8"/>
      <c r="JXC356" s="8"/>
      <c r="JXD356" s="8"/>
      <c r="JXE356" s="8"/>
      <c r="JXF356" s="8"/>
      <c r="JXG356" s="8"/>
      <c r="JXH356" s="8"/>
      <c r="JXI356" s="8"/>
      <c r="JXJ356" s="8"/>
      <c r="JXK356" s="8"/>
      <c r="JXL356" s="8"/>
      <c r="JXM356" s="8"/>
      <c r="JXN356" s="8"/>
      <c r="JXO356" s="8"/>
      <c r="JXP356" s="8"/>
      <c r="JXQ356" s="8"/>
      <c r="JXR356" s="8"/>
      <c r="JXS356" s="8"/>
      <c r="JXT356" s="8"/>
      <c r="JXU356" s="8"/>
      <c r="JXV356" s="8"/>
      <c r="JXW356" s="8"/>
      <c r="JXX356" s="8"/>
      <c r="JXY356" s="8"/>
      <c r="JXZ356" s="8"/>
      <c r="JYA356" s="8"/>
      <c r="JYB356" s="8"/>
      <c r="JYC356" s="8"/>
      <c r="JYD356" s="8"/>
      <c r="JYE356" s="8"/>
      <c r="JYF356" s="8"/>
      <c r="JYG356" s="8"/>
      <c r="JYH356" s="8"/>
      <c r="JYI356" s="8"/>
      <c r="JYJ356" s="8"/>
      <c r="JYK356" s="8"/>
      <c r="JYL356" s="8"/>
      <c r="JYM356" s="8"/>
      <c r="JYN356" s="8"/>
      <c r="JYO356" s="8"/>
      <c r="JYP356" s="8"/>
      <c r="JYQ356" s="8"/>
      <c r="JYR356" s="8"/>
      <c r="JYS356" s="8"/>
      <c r="JYT356" s="8"/>
      <c r="JYU356" s="8"/>
      <c r="JYV356" s="8"/>
      <c r="JYW356" s="8"/>
      <c r="JYX356" s="8"/>
      <c r="JYY356" s="8"/>
      <c r="JYZ356" s="8"/>
      <c r="JZA356" s="8"/>
      <c r="JZB356" s="8"/>
      <c r="JZC356" s="8"/>
      <c r="JZD356" s="8"/>
      <c r="JZE356" s="8"/>
      <c r="JZF356" s="8"/>
      <c r="JZG356" s="8"/>
      <c r="JZH356" s="8"/>
      <c r="JZI356" s="8"/>
      <c r="JZJ356" s="8"/>
      <c r="JZK356" s="8"/>
      <c r="JZL356" s="8"/>
      <c r="JZM356" s="8"/>
      <c r="JZN356" s="8"/>
      <c r="JZO356" s="8"/>
      <c r="JZP356" s="8"/>
      <c r="JZQ356" s="8"/>
      <c r="JZR356" s="8"/>
      <c r="JZS356" s="8"/>
      <c r="JZT356" s="8"/>
      <c r="JZU356" s="8"/>
      <c r="JZV356" s="8"/>
      <c r="JZW356" s="8"/>
      <c r="JZX356" s="8"/>
      <c r="JZY356" s="8"/>
      <c r="JZZ356" s="8"/>
      <c r="KAA356" s="8"/>
      <c r="KAB356" s="8"/>
      <c r="KAC356" s="8"/>
      <c r="KAD356" s="8"/>
      <c r="KAE356" s="8"/>
      <c r="KAF356" s="8"/>
      <c r="KAG356" s="8"/>
      <c r="KAH356" s="8"/>
      <c r="KAI356" s="8"/>
      <c r="KAJ356" s="8"/>
      <c r="KAK356" s="8"/>
      <c r="KAL356" s="8"/>
      <c r="KAM356" s="8"/>
      <c r="KAN356" s="8"/>
      <c r="KAO356" s="8"/>
      <c r="KAP356" s="8"/>
      <c r="KAQ356" s="8"/>
      <c r="KAR356" s="8"/>
      <c r="KAS356" s="8"/>
      <c r="KAT356" s="8"/>
      <c r="KAU356" s="8"/>
      <c r="KAV356" s="8"/>
      <c r="KAW356" s="8"/>
      <c r="KAX356" s="8"/>
      <c r="KAY356" s="8"/>
      <c r="KAZ356" s="8"/>
      <c r="KBA356" s="8"/>
      <c r="KBB356" s="8"/>
      <c r="KBC356" s="8"/>
      <c r="KBD356" s="8"/>
      <c r="KBE356" s="8"/>
      <c r="KBF356" s="8"/>
      <c r="KBG356" s="8"/>
      <c r="KBH356" s="8"/>
      <c r="KBI356" s="8"/>
      <c r="KBJ356" s="8"/>
      <c r="KBK356" s="8"/>
      <c r="KBL356" s="8"/>
      <c r="KBM356" s="8"/>
      <c r="KBN356" s="8"/>
      <c r="KBO356" s="8"/>
      <c r="KBP356" s="8"/>
      <c r="KBQ356" s="8"/>
      <c r="KBR356" s="8"/>
      <c r="KBS356" s="8"/>
      <c r="KBT356" s="8"/>
      <c r="KBU356" s="8"/>
      <c r="KBV356" s="8"/>
      <c r="KBW356" s="8"/>
      <c r="KBX356" s="8"/>
      <c r="KBY356" s="8"/>
      <c r="KBZ356" s="8"/>
      <c r="KCA356" s="8"/>
      <c r="KCB356" s="8"/>
      <c r="KCC356" s="8"/>
      <c r="KCD356" s="8"/>
      <c r="KCE356" s="8"/>
      <c r="KCF356" s="8"/>
      <c r="KCG356" s="8"/>
      <c r="KCH356" s="8"/>
      <c r="KCI356" s="8"/>
      <c r="KCJ356" s="8"/>
      <c r="KCK356" s="8"/>
      <c r="KCL356" s="8"/>
      <c r="KCM356" s="8"/>
      <c r="KCN356" s="8"/>
      <c r="KCO356" s="8"/>
      <c r="KCP356" s="8"/>
      <c r="KCQ356" s="8"/>
      <c r="KCR356" s="8"/>
      <c r="KCS356" s="8"/>
      <c r="KCT356" s="8"/>
      <c r="KCU356" s="8"/>
      <c r="KCV356" s="8"/>
      <c r="KCW356" s="8"/>
      <c r="KCX356" s="8"/>
      <c r="KCY356" s="8"/>
      <c r="KCZ356" s="8"/>
      <c r="KDA356" s="8"/>
      <c r="KDB356" s="8"/>
      <c r="KDC356" s="8"/>
      <c r="KDD356" s="8"/>
      <c r="KDE356" s="8"/>
      <c r="KDF356" s="8"/>
      <c r="KDG356" s="8"/>
      <c r="KDH356" s="8"/>
      <c r="KDI356" s="8"/>
      <c r="KDJ356" s="8"/>
      <c r="KDK356" s="8"/>
      <c r="KDL356" s="8"/>
      <c r="KDM356" s="8"/>
      <c r="KDN356" s="8"/>
      <c r="KDO356" s="8"/>
      <c r="KDP356" s="8"/>
      <c r="KDQ356" s="8"/>
      <c r="KDR356" s="8"/>
      <c r="KDS356" s="8"/>
      <c r="KDT356" s="8"/>
      <c r="KDU356" s="8"/>
      <c r="KDV356" s="8"/>
      <c r="KDW356" s="8"/>
      <c r="KDX356" s="8"/>
      <c r="KDY356" s="8"/>
      <c r="KDZ356" s="8"/>
      <c r="KEA356" s="8"/>
      <c r="KEB356" s="8"/>
      <c r="KEC356" s="8"/>
      <c r="KED356" s="8"/>
      <c r="KEE356" s="8"/>
      <c r="KEF356" s="8"/>
      <c r="KEG356" s="8"/>
      <c r="KEH356" s="8"/>
      <c r="KEI356" s="8"/>
      <c r="KEJ356" s="8"/>
      <c r="KEK356" s="8"/>
      <c r="KEL356" s="8"/>
      <c r="KEM356" s="8"/>
      <c r="KEN356" s="8"/>
      <c r="KEO356" s="8"/>
      <c r="KEP356" s="8"/>
      <c r="KEQ356" s="8"/>
      <c r="KER356" s="8"/>
      <c r="KES356" s="8"/>
      <c r="KET356" s="8"/>
      <c r="KEU356" s="8"/>
      <c r="KEV356" s="8"/>
      <c r="KEW356" s="8"/>
      <c r="KEX356" s="8"/>
      <c r="KEY356" s="8"/>
      <c r="KEZ356" s="8"/>
      <c r="KFA356" s="8"/>
      <c r="KFB356" s="8"/>
      <c r="KFC356" s="8"/>
      <c r="KFD356" s="8"/>
      <c r="KFE356" s="8"/>
      <c r="KFF356" s="8"/>
      <c r="KFG356" s="8"/>
      <c r="KFH356" s="8"/>
      <c r="KFI356" s="8"/>
      <c r="KFJ356" s="8"/>
      <c r="KFK356" s="8"/>
      <c r="KFL356" s="8"/>
      <c r="KFM356" s="8"/>
      <c r="KFN356" s="8"/>
      <c r="KFO356" s="8"/>
      <c r="KFP356" s="8"/>
      <c r="KFQ356" s="8"/>
      <c r="KFR356" s="8"/>
      <c r="KFS356" s="8"/>
      <c r="KFT356" s="8"/>
      <c r="KFU356" s="8"/>
      <c r="KFV356" s="8"/>
      <c r="KFW356" s="8"/>
      <c r="KFX356" s="8"/>
      <c r="KFY356" s="8"/>
      <c r="KFZ356" s="8"/>
      <c r="KGA356" s="8"/>
      <c r="KGB356" s="8"/>
      <c r="KGC356" s="8"/>
      <c r="KGD356" s="8"/>
      <c r="KGE356" s="8"/>
      <c r="KGF356" s="8"/>
      <c r="KGG356" s="8"/>
      <c r="KGH356" s="8"/>
      <c r="KGI356" s="8"/>
      <c r="KGJ356" s="8"/>
      <c r="KGK356" s="8"/>
      <c r="KGL356" s="8"/>
      <c r="KGM356" s="8"/>
      <c r="KGN356" s="8"/>
      <c r="KGO356" s="8"/>
      <c r="KGP356" s="8"/>
      <c r="KGQ356" s="8"/>
      <c r="KGR356" s="8"/>
      <c r="KGS356" s="8"/>
      <c r="KGT356" s="8"/>
      <c r="KGU356" s="8"/>
      <c r="KGV356" s="8"/>
      <c r="KGW356" s="8"/>
      <c r="KGX356" s="8"/>
      <c r="KGY356" s="8"/>
      <c r="KGZ356" s="8"/>
      <c r="KHA356" s="8"/>
      <c r="KHB356" s="8"/>
      <c r="KHC356" s="8"/>
      <c r="KHD356" s="8"/>
      <c r="KHE356" s="8"/>
      <c r="KHF356" s="8"/>
      <c r="KHG356" s="8"/>
      <c r="KHH356" s="8"/>
      <c r="KHI356" s="8"/>
      <c r="KHJ356" s="8"/>
      <c r="KHK356" s="8"/>
      <c r="KHL356" s="8"/>
      <c r="KHM356" s="8"/>
      <c r="KHN356" s="8"/>
      <c r="KHO356" s="8"/>
      <c r="KHP356" s="8"/>
      <c r="KHQ356" s="8"/>
      <c r="KHR356" s="8"/>
      <c r="KHS356" s="8"/>
      <c r="KHT356" s="8"/>
      <c r="KHU356" s="8"/>
      <c r="KHV356" s="8"/>
      <c r="KHW356" s="8"/>
      <c r="KHX356" s="8"/>
      <c r="KHY356" s="8"/>
      <c r="KHZ356" s="8"/>
      <c r="KIA356" s="8"/>
      <c r="KIB356" s="8"/>
      <c r="KIC356" s="8"/>
      <c r="KID356" s="8"/>
      <c r="KIE356" s="8"/>
      <c r="KIF356" s="8"/>
      <c r="KIG356" s="8"/>
      <c r="KIH356" s="8"/>
      <c r="KII356" s="8"/>
      <c r="KIJ356" s="8"/>
      <c r="KIK356" s="8"/>
      <c r="KIL356" s="8"/>
      <c r="KIM356" s="8"/>
      <c r="KIN356" s="8"/>
      <c r="KIO356" s="8"/>
      <c r="KIP356" s="8"/>
      <c r="KIQ356" s="8"/>
      <c r="KIR356" s="8"/>
      <c r="KIS356" s="8"/>
      <c r="KIT356" s="8"/>
      <c r="KIU356" s="8"/>
      <c r="KIV356" s="8"/>
      <c r="KIW356" s="8"/>
      <c r="KIX356" s="8"/>
      <c r="KIY356" s="8"/>
      <c r="KIZ356" s="8"/>
      <c r="KJA356" s="8"/>
      <c r="KJB356" s="8"/>
      <c r="KJC356" s="8"/>
      <c r="KJD356" s="8"/>
      <c r="KJE356" s="8"/>
      <c r="KJF356" s="8"/>
      <c r="KJG356" s="8"/>
      <c r="KJH356" s="8"/>
      <c r="KJI356" s="8"/>
      <c r="KJJ356" s="8"/>
      <c r="KJK356" s="8"/>
      <c r="KJL356" s="8"/>
      <c r="KJM356" s="8"/>
      <c r="KJN356" s="8"/>
      <c r="KJO356" s="8"/>
      <c r="KJP356" s="8"/>
      <c r="KJQ356" s="8"/>
      <c r="KJR356" s="8"/>
      <c r="KJS356" s="8"/>
      <c r="KJT356" s="8"/>
      <c r="KJU356" s="8"/>
      <c r="KJV356" s="8"/>
      <c r="KJW356" s="8"/>
      <c r="KJX356" s="8"/>
      <c r="KJY356" s="8"/>
      <c r="KJZ356" s="8"/>
      <c r="KKA356" s="8"/>
      <c r="KKB356" s="8"/>
      <c r="KKC356" s="8"/>
      <c r="KKD356" s="8"/>
      <c r="KKE356" s="8"/>
      <c r="KKF356" s="8"/>
      <c r="KKG356" s="8"/>
      <c r="KKH356" s="8"/>
      <c r="KKI356" s="8"/>
      <c r="KKJ356" s="8"/>
      <c r="KKK356" s="8"/>
      <c r="KKL356" s="8"/>
      <c r="KKM356" s="8"/>
      <c r="KKN356" s="8"/>
      <c r="KKO356" s="8"/>
      <c r="KKP356" s="8"/>
      <c r="KKQ356" s="8"/>
      <c r="KKR356" s="8"/>
      <c r="KKS356" s="8"/>
      <c r="KKT356" s="8"/>
      <c r="KKU356" s="8"/>
      <c r="KKV356" s="8"/>
      <c r="KKW356" s="8"/>
      <c r="KKX356" s="8"/>
      <c r="KKY356" s="8"/>
      <c r="KKZ356" s="8"/>
      <c r="KLA356" s="8"/>
      <c r="KLB356" s="8"/>
      <c r="KLC356" s="8"/>
      <c r="KLD356" s="8"/>
      <c r="KLE356" s="8"/>
      <c r="KLF356" s="8"/>
      <c r="KLG356" s="8"/>
      <c r="KLH356" s="8"/>
      <c r="KLI356" s="8"/>
      <c r="KLJ356" s="8"/>
      <c r="KLK356" s="8"/>
      <c r="KLL356" s="8"/>
      <c r="KLM356" s="8"/>
      <c r="KLN356" s="8"/>
      <c r="KLO356" s="8"/>
      <c r="KLP356" s="8"/>
      <c r="KLQ356" s="8"/>
      <c r="KLR356" s="8"/>
      <c r="KLS356" s="8"/>
      <c r="KLT356" s="8"/>
      <c r="KLU356" s="8"/>
      <c r="KLV356" s="8"/>
      <c r="KLW356" s="8"/>
      <c r="KLX356" s="8"/>
      <c r="KLY356" s="8"/>
      <c r="KLZ356" s="8"/>
      <c r="KMA356" s="8"/>
      <c r="KMB356" s="8"/>
      <c r="KMC356" s="8"/>
      <c r="KMD356" s="8"/>
      <c r="KME356" s="8"/>
      <c r="KMF356" s="8"/>
      <c r="KMG356" s="8"/>
      <c r="KMH356" s="8"/>
      <c r="KMI356" s="8"/>
      <c r="KMJ356" s="8"/>
      <c r="KMK356" s="8"/>
      <c r="KML356" s="8"/>
      <c r="KMM356" s="8"/>
      <c r="KMN356" s="8"/>
      <c r="KMO356" s="8"/>
      <c r="KMP356" s="8"/>
      <c r="KMQ356" s="8"/>
      <c r="KMR356" s="8"/>
      <c r="KMS356" s="8"/>
      <c r="KMT356" s="8"/>
      <c r="KMU356" s="8"/>
      <c r="KMV356" s="8"/>
      <c r="KMW356" s="8"/>
      <c r="KMX356" s="8"/>
      <c r="KMY356" s="8"/>
      <c r="KMZ356" s="8"/>
      <c r="KNA356" s="8"/>
      <c r="KNB356" s="8"/>
      <c r="KNC356" s="8"/>
      <c r="KND356" s="8"/>
      <c r="KNE356" s="8"/>
      <c r="KNF356" s="8"/>
      <c r="KNG356" s="8"/>
      <c r="KNH356" s="8"/>
      <c r="KNI356" s="8"/>
      <c r="KNJ356" s="8"/>
      <c r="KNK356" s="8"/>
      <c r="KNL356" s="8"/>
      <c r="KNM356" s="8"/>
      <c r="KNN356" s="8"/>
      <c r="KNO356" s="8"/>
      <c r="KNP356" s="8"/>
      <c r="KNQ356" s="8"/>
      <c r="KNR356" s="8"/>
      <c r="KNS356" s="8"/>
      <c r="KNT356" s="8"/>
      <c r="KNU356" s="8"/>
      <c r="KNV356" s="8"/>
      <c r="KNW356" s="8"/>
      <c r="KNX356" s="8"/>
      <c r="KNY356" s="8"/>
      <c r="KNZ356" s="8"/>
      <c r="KOA356" s="8"/>
      <c r="KOB356" s="8"/>
      <c r="KOC356" s="8"/>
      <c r="KOD356" s="8"/>
      <c r="KOE356" s="8"/>
      <c r="KOF356" s="8"/>
      <c r="KOG356" s="8"/>
      <c r="KOH356" s="8"/>
      <c r="KOI356" s="8"/>
      <c r="KOJ356" s="8"/>
      <c r="KOK356" s="8"/>
      <c r="KOL356" s="8"/>
      <c r="KOM356" s="8"/>
      <c r="KON356" s="8"/>
      <c r="KOO356" s="8"/>
      <c r="KOP356" s="8"/>
      <c r="KOQ356" s="8"/>
      <c r="KOR356" s="8"/>
      <c r="KOS356" s="8"/>
      <c r="KOT356" s="8"/>
      <c r="KOU356" s="8"/>
      <c r="KOV356" s="8"/>
      <c r="KOW356" s="8"/>
      <c r="KOX356" s="8"/>
      <c r="KOY356" s="8"/>
      <c r="KOZ356" s="8"/>
      <c r="KPA356" s="8"/>
      <c r="KPB356" s="8"/>
      <c r="KPC356" s="8"/>
      <c r="KPD356" s="8"/>
      <c r="KPE356" s="8"/>
      <c r="KPF356" s="8"/>
      <c r="KPG356" s="8"/>
      <c r="KPH356" s="8"/>
      <c r="KPI356" s="8"/>
      <c r="KPJ356" s="8"/>
      <c r="KPK356" s="8"/>
      <c r="KPL356" s="8"/>
      <c r="KPM356" s="8"/>
      <c r="KPN356" s="8"/>
      <c r="KPO356" s="8"/>
      <c r="KPP356" s="8"/>
      <c r="KPQ356" s="8"/>
      <c r="KPR356" s="8"/>
      <c r="KPS356" s="8"/>
      <c r="KPT356" s="8"/>
      <c r="KPU356" s="8"/>
      <c r="KPV356" s="8"/>
      <c r="KPW356" s="8"/>
      <c r="KPX356" s="8"/>
      <c r="KPY356" s="8"/>
      <c r="KPZ356" s="8"/>
      <c r="KQA356" s="8"/>
      <c r="KQB356" s="8"/>
      <c r="KQC356" s="8"/>
      <c r="KQD356" s="8"/>
      <c r="KQE356" s="8"/>
      <c r="KQF356" s="8"/>
      <c r="KQG356" s="8"/>
      <c r="KQH356" s="8"/>
      <c r="KQI356" s="8"/>
      <c r="KQJ356" s="8"/>
      <c r="KQK356" s="8"/>
      <c r="KQL356" s="8"/>
      <c r="KQM356" s="8"/>
      <c r="KQN356" s="8"/>
      <c r="KQO356" s="8"/>
      <c r="KQP356" s="8"/>
      <c r="KQQ356" s="8"/>
      <c r="KQR356" s="8"/>
      <c r="KQS356" s="8"/>
      <c r="KQT356" s="8"/>
      <c r="KQU356" s="8"/>
      <c r="KQV356" s="8"/>
      <c r="KQW356" s="8"/>
      <c r="KQX356" s="8"/>
      <c r="KQY356" s="8"/>
      <c r="KQZ356" s="8"/>
      <c r="KRA356" s="8"/>
      <c r="KRB356" s="8"/>
      <c r="KRC356" s="8"/>
      <c r="KRD356" s="8"/>
      <c r="KRE356" s="8"/>
      <c r="KRF356" s="8"/>
      <c r="KRG356" s="8"/>
      <c r="KRH356" s="8"/>
      <c r="KRI356" s="8"/>
      <c r="KRJ356" s="8"/>
      <c r="KRK356" s="8"/>
      <c r="KRL356" s="8"/>
      <c r="KRM356" s="8"/>
      <c r="KRN356" s="8"/>
      <c r="KRO356" s="8"/>
      <c r="KRP356" s="8"/>
      <c r="KRQ356" s="8"/>
      <c r="KRR356" s="8"/>
      <c r="KRS356" s="8"/>
      <c r="KRT356" s="8"/>
      <c r="KRU356" s="8"/>
      <c r="KRV356" s="8"/>
      <c r="KRW356" s="8"/>
      <c r="KRX356" s="8"/>
      <c r="KRY356" s="8"/>
      <c r="KRZ356" s="8"/>
      <c r="KSA356" s="8"/>
      <c r="KSB356" s="8"/>
      <c r="KSC356" s="8"/>
      <c r="KSD356" s="8"/>
      <c r="KSE356" s="8"/>
      <c r="KSF356" s="8"/>
      <c r="KSG356" s="8"/>
      <c r="KSH356" s="8"/>
      <c r="KSI356" s="8"/>
      <c r="KSJ356" s="8"/>
      <c r="KSK356" s="8"/>
      <c r="KSL356" s="8"/>
      <c r="KSM356" s="8"/>
      <c r="KSN356" s="8"/>
      <c r="KSO356" s="8"/>
      <c r="KSP356" s="8"/>
      <c r="KSQ356" s="8"/>
      <c r="KSR356" s="8"/>
      <c r="KSS356" s="8"/>
      <c r="KST356" s="8"/>
      <c r="KSU356" s="8"/>
      <c r="KSV356" s="8"/>
      <c r="KSW356" s="8"/>
      <c r="KSX356" s="8"/>
      <c r="KSY356" s="8"/>
      <c r="KSZ356" s="8"/>
      <c r="KTA356" s="8"/>
      <c r="KTB356" s="8"/>
      <c r="KTC356" s="8"/>
      <c r="KTD356" s="8"/>
      <c r="KTE356" s="8"/>
      <c r="KTF356" s="8"/>
      <c r="KTG356" s="8"/>
      <c r="KTH356" s="8"/>
      <c r="KTI356" s="8"/>
      <c r="KTJ356" s="8"/>
      <c r="KTK356" s="8"/>
      <c r="KTL356" s="8"/>
      <c r="KTM356" s="8"/>
      <c r="KTN356" s="8"/>
      <c r="KTO356" s="8"/>
      <c r="KTP356" s="8"/>
      <c r="KTQ356" s="8"/>
      <c r="KTR356" s="8"/>
      <c r="KTS356" s="8"/>
      <c r="KTT356" s="8"/>
      <c r="KTU356" s="8"/>
      <c r="KTV356" s="8"/>
      <c r="KTW356" s="8"/>
      <c r="KTX356" s="8"/>
      <c r="KTY356" s="8"/>
      <c r="KTZ356" s="8"/>
      <c r="KUA356" s="8"/>
      <c r="KUB356" s="8"/>
      <c r="KUC356" s="8"/>
      <c r="KUD356" s="8"/>
      <c r="KUE356" s="8"/>
      <c r="KUF356" s="8"/>
      <c r="KUG356" s="8"/>
      <c r="KUH356" s="8"/>
      <c r="KUI356" s="8"/>
      <c r="KUJ356" s="8"/>
      <c r="KUK356" s="8"/>
      <c r="KUL356" s="8"/>
      <c r="KUM356" s="8"/>
      <c r="KUN356" s="8"/>
      <c r="KUO356" s="8"/>
      <c r="KUP356" s="8"/>
      <c r="KUQ356" s="8"/>
      <c r="KUR356" s="8"/>
      <c r="KUS356" s="8"/>
      <c r="KUT356" s="8"/>
      <c r="KUU356" s="8"/>
      <c r="KUV356" s="8"/>
      <c r="KUW356" s="8"/>
      <c r="KUX356" s="8"/>
      <c r="KUY356" s="8"/>
      <c r="KUZ356" s="8"/>
      <c r="KVA356" s="8"/>
      <c r="KVB356" s="8"/>
      <c r="KVC356" s="8"/>
      <c r="KVD356" s="8"/>
      <c r="KVE356" s="8"/>
      <c r="KVF356" s="8"/>
      <c r="KVG356" s="8"/>
      <c r="KVH356" s="8"/>
      <c r="KVI356" s="8"/>
      <c r="KVJ356" s="8"/>
      <c r="KVK356" s="8"/>
      <c r="KVL356" s="8"/>
      <c r="KVM356" s="8"/>
      <c r="KVN356" s="8"/>
      <c r="KVO356" s="8"/>
      <c r="KVP356" s="8"/>
      <c r="KVQ356" s="8"/>
      <c r="KVR356" s="8"/>
      <c r="KVS356" s="8"/>
      <c r="KVT356" s="8"/>
      <c r="KVU356" s="8"/>
      <c r="KVV356" s="8"/>
      <c r="KVW356" s="8"/>
      <c r="KVX356" s="8"/>
      <c r="KVY356" s="8"/>
      <c r="KVZ356" s="8"/>
      <c r="KWA356" s="8"/>
      <c r="KWB356" s="8"/>
      <c r="KWC356" s="8"/>
      <c r="KWD356" s="8"/>
      <c r="KWE356" s="8"/>
      <c r="KWF356" s="8"/>
      <c r="KWG356" s="8"/>
      <c r="KWH356" s="8"/>
      <c r="KWI356" s="8"/>
      <c r="KWJ356" s="8"/>
      <c r="KWK356" s="8"/>
      <c r="KWL356" s="8"/>
      <c r="KWM356" s="8"/>
      <c r="KWN356" s="8"/>
      <c r="KWO356" s="8"/>
      <c r="KWP356" s="8"/>
      <c r="KWQ356" s="8"/>
      <c r="KWR356" s="8"/>
      <c r="KWS356" s="8"/>
      <c r="KWT356" s="8"/>
      <c r="KWU356" s="8"/>
      <c r="KWV356" s="8"/>
      <c r="KWW356" s="8"/>
      <c r="KWX356" s="8"/>
      <c r="KWY356" s="8"/>
      <c r="KWZ356" s="8"/>
      <c r="KXA356" s="8"/>
      <c r="KXB356" s="8"/>
      <c r="KXC356" s="8"/>
      <c r="KXD356" s="8"/>
      <c r="KXE356" s="8"/>
      <c r="KXF356" s="8"/>
      <c r="KXG356" s="8"/>
      <c r="KXH356" s="8"/>
      <c r="KXI356" s="8"/>
      <c r="KXJ356" s="8"/>
      <c r="KXK356" s="8"/>
      <c r="KXL356" s="8"/>
      <c r="KXM356" s="8"/>
      <c r="KXN356" s="8"/>
      <c r="KXO356" s="8"/>
      <c r="KXP356" s="8"/>
      <c r="KXQ356" s="8"/>
      <c r="KXR356" s="8"/>
      <c r="KXS356" s="8"/>
      <c r="KXT356" s="8"/>
      <c r="KXU356" s="8"/>
      <c r="KXV356" s="8"/>
      <c r="KXW356" s="8"/>
      <c r="KXX356" s="8"/>
      <c r="KXY356" s="8"/>
      <c r="KXZ356" s="8"/>
      <c r="KYA356" s="8"/>
      <c r="KYB356" s="8"/>
      <c r="KYC356" s="8"/>
      <c r="KYD356" s="8"/>
      <c r="KYE356" s="8"/>
      <c r="KYF356" s="8"/>
      <c r="KYG356" s="8"/>
      <c r="KYH356" s="8"/>
      <c r="KYI356" s="8"/>
      <c r="KYJ356" s="8"/>
      <c r="KYK356" s="8"/>
      <c r="KYL356" s="8"/>
      <c r="KYM356" s="8"/>
      <c r="KYN356" s="8"/>
      <c r="KYO356" s="8"/>
      <c r="KYP356" s="8"/>
      <c r="KYQ356" s="8"/>
      <c r="KYR356" s="8"/>
      <c r="KYS356" s="8"/>
      <c r="KYT356" s="8"/>
      <c r="KYU356" s="8"/>
      <c r="KYV356" s="8"/>
      <c r="KYW356" s="8"/>
      <c r="KYX356" s="8"/>
      <c r="KYY356" s="8"/>
      <c r="KYZ356" s="8"/>
      <c r="KZA356" s="8"/>
      <c r="KZB356" s="8"/>
      <c r="KZC356" s="8"/>
      <c r="KZD356" s="8"/>
      <c r="KZE356" s="8"/>
      <c r="KZF356" s="8"/>
      <c r="KZG356" s="8"/>
      <c r="KZH356" s="8"/>
      <c r="KZI356" s="8"/>
      <c r="KZJ356" s="8"/>
      <c r="KZK356" s="8"/>
      <c r="KZL356" s="8"/>
      <c r="KZM356" s="8"/>
      <c r="KZN356" s="8"/>
      <c r="KZO356" s="8"/>
      <c r="KZP356" s="8"/>
      <c r="KZQ356" s="8"/>
      <c r="KZR356" s="8"/>
      <c r="KZS356" s="8"/>
      <c r="KZT356" s="8"/>
      <c r="KZU356" s="8"/>
      <c r="KZV356" s="8"/>
      <c r="KZW356" s="8"/>
      <c r="KZX356" s="8"/>
      <c r="KZY356" s="8"/>
      <c r="KZZ356" s="8"/>
      <c r="LAA356" s="8"/>
      <c r="LAB356" s="8"/>
      <c r="LAC356" s="8"/>
      <c r="LAD356" s="8"/>
      <c r="LAE356" s="8"/>
      <c r="LAF356" s="8"/>
      <c r="LAG356" s="8"/>
      <c r="LAH356" s="8"/>
      <c r="LAI356" s="8"/>
      <c r="LAJ356" s="8"/>
      <c r="LAK356" s="8"/>
      <c r="LAL356" s="8"/>
      <c r="LAM356" s="8"/>
      <c r="LAN356" s="8"/>
      <c r="LAO356" s="8"/>
      <c r="LAP356" s="8"/>
      <c r="LAQ356" s="8"/>
      <c r="LAR356" s="8"/>
      <c r="LAS356" s="8"/>
      <c r="LAT356" s="8"/>
      <c r="LAU356" s="8"/>
      <c r="LAV356" s="8"/>
      <c r="LAW356" s="8"/>
      <c r="LAX356" s="8"/>
      <c r="LAY356" s="8"/>
      <c r="LAZ356" s="8"/>
      <c r="LBA356" s="8"/>
      <c r="LBB356" s="8"/>
      <c r="LBC356" s="8"/>
      <c r="LBD356" s="8"/>
      <c r="LBE356" s="8"/>
      <c r="LBF356" s="8"/>
      <c r="LBG356" s="8"/>
      <c r="LBH356" s="8"/>
      <c r="LBI356" s="8"/>
      <c r="LBJ356" s="8"/>
      <c r="LBK356" s="8"/>
      <c r="LBL356" s="8"/>
      <c r="LBM356" s="8"/>
      <c r="LBN356" s="8"/>
      <c r="LBO356" s="8"/>
      <c r="LBP356" s="8"/>
      <c r="LBQ356" s="8"/>
      <c r="LBR356" s="8"/>
      <c r="LBS356" s="8"/>
      <c r="LBT356" s="8"/>
      <c r="LBU356" s="8"/>
      <c r="LBV356" s="8"/>
      <c r="LBW356" s="8"/>
      <c r="LBX356" s="8"/>
      <c r="LBY356" s="8"/>
      <c r="LBZ356" s="8"/>
      <c r="LCA356" s="8"/>
      <c r="LCB356" s="8"/>
      <c r="LCC356" s="8"/>
      <c r="LCD356" s="8"/>
      <c r="LCE356" s="8"/>
      <c r="LCF356" s="8"/>
      <c r="LCG356" s="8"/>
      <c r="LCH356" s="8"/>
      <c r="LCI356" s="8"/>
      <c r="LCJ356" s="8"/>
      <c r="LCK356" s="8"/>
      <c r="LCL356" s="8"/>
      <c r="LCM356" s="8"/>
      <c r="LCN356" s="8"/>
      <c r="LCO356" s="8"/>
      <c r="LCP356" s="8"/>
      <c r="LCQ356" s="8"/>
      <c r="LCR356" s="8"/>
      <c r="LCS356" s="8"/>
      <c r="LCT356" s="8"/>
      <c r="LCU356" s="8"/>
      <c r="LCV356" s="8"/>
      <c r="LCW356" s="8"/>
      <c r="LCX356" s="8"/>
      <c r="LCY356" s="8"/>
      <c r="LCZ356" s="8"/>
      <c r="LDA356" s="8"/>
      <c r="LDB356" s="8"/>
      <c r="LDC356" s="8"/>
      <c r="LDD356" s="8"/>
      <c r="LDE356" s="8"/>
      <c r="LDF356" s="8"/>
      <c r="LDG356" s="8"/>
      <c r="LDH356" s="8"/>
      <c r="LDI356" s="8"/>
      <c r="LDJ356" s="8"/>
      <c r="LDK356" s="8"/>
      <c r="LDL356" s="8"/>
      <c r="LDM356" s="8"/>
      <c r="LDN356" s="8"/>
      <c r="LDO356" s="8"/>
      <c r="LDP356" s="8"/>
      <c r="LDQ356" s="8"/>
      <c r="LDR356" s="8"/>
      <c r="LDS356" s="8"/>
      <c r="LDT356" s="8"/>
      <c r="LDU356" s="8"/>
      <c r="LDV356" s="8"/>
      <c r="LDW356" s="8"/>
      <c r="LDX356" s="8"/>
      <c r="LDY356" s="8"/>
      <c r="LDZ356" s="8"/>
      <c r="LEA356" s="8"/>
      <c r="LEB356" s="8"/>
      <c r="LEC356" s="8"/>
      <c r="LED356" s="8"/>
      <c r="LEE356" s="8"/>
      <c r="LEF356" s="8"/>
      <c r="LEG356" s="8"/>
      <c r="LEH356" s="8"/>
      <c r="LEI356" s="8"/>
      <c r="LEJ356" s="8"/>
      <c r="LEK356" s="8"/>
      <c r="LEL356" s="8"/>
      <c r="LEM356" s="8"/>
      <c r="LEN356" s="8"/>
      <c r="LEO356" s="8"/>
      <c r="LEP356" s="8"/>
      <c r="LEQ356" s="8"/>
      <c r="LER356" s="8"/>
      <c r="LES356" s="8"/>
      <c r="LET356" s="8"/>
      <c r="LEU356" s="8"/>
      <c r="LEV356" s="8"/>
      <c r="LEW356" s="8"/>
      <c r="LEX356" s="8"/>
      <c r="LEY356" s="8"/>
      <c r="LEZ356" s="8"/>
      <c r="LFA356" s="8"/>
      <c r="LFB356" s="8"/>
      <c r="LFC356" s="8"/>
      <c r="LFD356" s="8"/>
      <c r="LFE356" s="8"/>
      <c r="LFF356" s="8"/>
      <c r="LFG356" s="8"/>
      <c r="LFH356" s="8"/>
      <c r="LFI356" s="8"/>
      <c r="LFJ356" s="8"/>
      <c r="LFK356" s="8"/>
      <c r="LFL356" s="8"/>
      <c r="LFM356" s="8"/>
      <c r="LFN356" s="8"/>
      <c r="LFO356" s="8"/>
      <c r="LFP356" s="8"/>
      <c r="LFQ356" s="8"/>
      <c r="LFR356" s="8"/>
      <c r="LFS356" s="8"/>
      <c r="LFT356" s="8"/>
      <c r="LFU356" s="8"/>
      <c r="LFV356" s="8"/>
      <c r="LFW356" s="8"/>
      <c r="LFX356" s="8"/>
      <c r="LFY356" s="8"/>
      <c r="LFZ356" s="8"/>
      <c r="LGA356" s="8"/>
      <c r="LGB356" s="8"/>
      <c r="LGC356" s="8"/>
      <c r="LGD356" s="8"/>
      <c r="LGE356" s="8"/>
      <c r="LGF356" s="8"/>
      <c r="LGG356" s="8"/>
      <c r="LGH356" s="8"/>
      <c r="LGI356" s="8"/>
      <c r="LGJ356" s="8"/>
      <c r="LGK356" s="8"/>
      <c r="LGL356" s="8"/>
      <c r="LGM356" s="8"/>
      <c r="LGN356" s="8"/>
      <c r="LGO356" s="8"/>
      <c r="LGP356" s="8"/>
      <c r="LGQ356" s="8"/>
      <c r="LGR356" s="8"/>
      <c r="LGS356" s="8"/>
      <c r="LGT356" s="8"/>
      <c r="LGU356" s="8"/>
      <c r="LGV356" s="8"/>
      <c r="LGW356" s="8"/>
      <c r="LGX356" s="8"/>
      <c r="LGY356" s="8"/>
      <c r="LGZ356" s="8"/>
      <c r="LHA356" s="8"/>
      <c r="LHB356" s="8"/>
      <c r="LHC356" s="8"/>
      <c r="LHD356" s="8"/>
      <c r="LHE356" s="8"/>
      <c r="LHF356" s="8"/>
      <c r="LHG356" s="8"/>
      <c r="LHH356" s="8"/>
      <c r="LHI356" s="8"/>
      <c r="LHJ356" s="8"/>
      <c r="LHK356" s="8"/>
      <c r="LHL356" s="8"/>
      <c r="LHM356" s="8"/>
      <c r="LHN356" s="8"/>
      <c r="LHO356" s="8"/>
      <c r="LHP356" s="8"/>
      <c r="LHQ356" s="8"/>
      <c r="LHR356" s="8"/>
      <c r="LHS356" s="8"/>
      <c r="LHT356" s="8"/>
      <c r="LHU356" s="8"/>
      <c r="LHV356" s="8"/>
      <c r="LHW356" s="8"/>
      <c r="LHX356" s="8"/>
      <c r="LHY356" s="8"/>
      <c r="LHZ356" s="8"/>
      <c r="LIA356" s="8"/>
      <c r="LIB356" s="8"/>
      <c r="LIC356" s="8"/>
      <c r="LID356" s="8"/>
      <c r="LIE356" s="8"/>
      <c r="LIF356" s="8"/>
      <c r="LIG356" s="8"/>
      <c r="LIH356" s="8"/>
      <c r="LII356" s="8"/>
      <c r="LIJ356" s="8"/>
      <c r="LIK356" s="8"/>
      <c r="LIL356" s="8"/>
      <c r="LIM356" s="8"/>
      <c r="LIN356" s="8"/>
      <c r="LIO356" s="8"/>
      <c r="LIP356" s="8"/>
      <c r="LIQ356" s="8"/>
      <c r="LIR356" s="8"/>
      <c r="LIS356" s="8"/>
      <c r="LIT356" s="8"/>
      <c r="LIU356" s="8"/>
      <c r="LIV356" s="8"/>
      <c r="LIW356" s="8"/>
      <c r="LIX356" s="8"/>
      <c r="LIY356" s="8"/>
      <c r="LIZ356" s="8"/>
      <c r="LJA356" s="8"/>
      <c r="LJB356" s="8"/>
      <c r="LJC356" s="8"/>
      <c r="LJD356" s="8"/>
      <c r="LJE356" s="8"/>
      <c r="LJF356" s="8"/>
      <c r="LJG356" s="8"/>
      <c r="LJH356" s="8"/>
      <c r="LJI356" s="8"/>
      <c r="LJJ356" s="8"/>
      <c r="LJK356" s="8"/>
      <c r="LJL356" s="8"/>
      <c r="LJM356" s="8"/>
      <c r="LJN356" s="8"/>
      <c r="LJO356" s="8"/>
      <c r="LJP356" s="8"/>
      <c r="LJQ356" s="8"/>
      <c r="LJR356" s="8"/>
      <c r="LJS356" s="8"/>
      <c r="LJT356" s="8"/>
      <c r="LJU356" s="8"/>
      <c r="LJV356" s="8"/>
      <c r="LJW356" s="8"/>
      <c r="LJX356" s="8"/>
      <c r="LJY356" s="8"/>
      <c r="LJZ356" s="8"/>
      <c r="LKA356" s="8"/>
      <c r="LKB356" s="8"/>
      <c r="LKC356" s="8"/>
      <c r="LKD356" s="8"/>
      <c r="LKE356" s="8"/>
      <c r="LKF356" s="8"/>
      <c r="LKG356" s="8"/>
      <c r="LKH356" s="8"/>
      <c r="LKI356" s="8"/>
      <c r="LKJ356" s="8"/>
      <c r="LKK356" s="8"/>
      <c r="LKL356" s="8"/>
      <c r="LKM356" s="8"/>
      <c r="LKN356" s="8"/>
      <c r="LKO356" s="8"/>
      <c r="LKP356" s="8"/>
      <c r="LKQ356" s="8"/>
      <c r="LKR356" s="8"/>
      <c r="LKS356" s="8"/>
      <c r="LKT356" s="8"/>
      <c r="LKU356" s="8"/>
      <c r="LKV356" s="8"/>
      <c r="LKW356" s="8"/>
      <c r="LKX356" s="8"/>
      <c r="LKY356" s="8"/>
      <c r="LKZ356" s="8"/>
      <c r="LLA356" s="8"/>
      <c r="LLB356" s="8"/>
      <c r="LLC356" s="8"/>
      <c r="LLD356" s="8"/>
      <c r="LLE356" s="8"/>
      <c r="LLF356" s="8"/>
      <c r="LLG356" s="8"/>
      <c r="LLH356" s="8"/>
      <c r="LLI356" s="8"/>
      <c r="LLJ356" s="8"/>
      <c r="LLK356" s="8"/>
      <c r="LLL356" s="8"/>
      <c r="LLM356" s="8"/>
      <c r="LLN356" s="8"/>
      <c r="LLO356" s="8"/>
      <c r="LLP356" s="8"/>
      <c r="LLQ356" s="8"/>
      <c r="LLR356" s="8"/>
      <c r="LLS356" s="8"/>
      <c r="LLT356" s="8"/>
      <c r="LLU356" s="8"/>
      <c r="LLV356" s="8"/>
      <c r="LLW356" s="8"/>
      <c r="LLX356" s="8"/>
      <c r="LLY356" s="8"/>
      <c r="LLZ356" s="8"/>
      <c r="LMA356" s="8"/>
      <c r="LMB356" s="8"/>
      <c r="LMC356" s="8"/>
      <c r="LMD356" s="8"/>
      <c r="LME356" s="8"/>
      <c r="LMF356" s="8"/>
      <c r="LMG356" s="8"/>
      <c r="LMH356" s="8"/>
      <c r="LMI356" s="8"/>
      <c r="LMJ356" s="8"/>
      <c r="LMK356" s="8"/>
      <c r="LML356" s="8"/>
      <c r="LMM356" s="8"/>
      <c r="LMN356" s="8"/>
      <c r="LMO356" s="8"/>
      <c r="LMP356" s="8"/>
      <c r="LMQ356" s="8"/>
      <c r="LMR356" s="8"/>
      <c r="LMS356" s="8"/>
      <c r="LMT356" s="8"/>
      <c r="LMU356" s="8"/>
      <c r="LMV356" s="8"/>
      <c r="LMW356" s="8"/>
      <c r="LMX356" s="8"/>
      <c r="LMY356" s="8"/>
      <c r="LMZ356" s="8"/>
      <c r="LNA356" s="8"/>
      <c r="LNB356" s="8"/>
      <c r="LNC356" s="8"/>
      <c r="LND356" s="8"/>
      <c r="LNE356" s="8"/>
      <c r="LNF356" s="8"/>
      <c r="LNG356" s="8"/>
      <c r="LNH356" s="8"/>
      <c r="LNI356" s="8"/>
      <c r="LNJ356" s="8"/>
      <c r="LNK356" s="8"/>
      <c r="LNL356" s="8"/>
      <c r="LNM356" s="8"/>
      <c r="LNN356" s="8"/>
      <c r="LNO356" s="8"/>
      <c r="LNP356" s="8"/>
      <c r="LNQ356" s="8"/>
      <c r="LNR356" s="8"/>
      <c r="LNS356" s="8"/>
      <c r="LNT356" s="8"/>
      <c r="LNU356" s="8"/>
      <c r="LNV356" s="8"/>
      <c r="LNW356" s="8"/>
      <c r="LNX356" s="8"/>
      <c r="LNY356" s="8"/>
      <c r="LNZ356" s="8"/>
      <c r="LOA356" s="8"/>
      <c r="LOB356" s="8"/>
      <c r="LOC356" s="8"/>
      <c r="LOD356" s="8"/>
      <c r="LOE356" s="8"/>
      <c r="LOF356" s="8"/>
      <c r="LOG356" s="8"/>
      <c r="LOH356" s="8"/>
      <c r="LOI356" s="8"/>
      <c r="LOJ356" s="8"/>
      <c r="LOK356" s="8"/>
      <c r="LOL356" s="8"/>
      <c r="LOM356" s="8"/>
      <c r="LON356" s="8"/>
      <c r="LOO356" s="8"/>
      <c r="LOP356" s="8"/>
      <c r="LOQ356" s="8"/>
      <c r="LOR356" s="8"/>
      <c r="LOS356" s="8"/>
      <c r="LOT356" s="8"/>
      <c r="LOU356" s="8"/>
      <c r="LOV356" s="8"/>
      <c r="LOW356" s="8"/>
      <c r="LOX356" s="8"/>
      <c r="LOY356" s="8"/>
      <c r="LOZ356" s="8"/>
      <c r="LPA356" s="8"/>
      <c r="LPB356" s="8"/>
      <c r="LPC356" s="8"/>
      <c r="LPD356" s="8"/>
      <c r="LPE356" s="8"/>
      <c r="LPF356" s="8"/>
      <c r="LPG356" s="8"/>
      <c r="LPH356" s="8"/>
      <c r="LPI356" s="8"/>
      <c r="LPJ356" s="8"/>
      <c r="LPK356" s="8"/>
      <c r="LPL356" s="8"/>
      <c r="LPM356" s="8"/>
      <c r="LPN356" s="8"/>
      <c r="LPO356" s="8"/>
      <c r="LPP356" s="8"/>
      <c r="LPQ356" s="8"/>
      <c r="LPR356" s="8"/>
      <c r="LPS356" s="8"/>
      <c r="LPT356" s="8"/>
      <c r="LPU356" s="8"/>
      <c r="LPV356" s="8"/>
      <c r="LPW356" s="8"/>
      <c r="LPX356" s="8"/>
      <c r="LPY356" s="8"/>
      <c r="LPZ356" s="8"/>
      <c r="LQA356" s="8"/>
      <c r="LQB356" s="8"/>
      <c r="LQC356" s="8"/>
      <c r="LQD356" s="8"/>
      <c r="LQE356" s="8"/>
      <c r="LQF356" s="8"/>
      <c r="LQG356" s="8"/>
      <c r="LQH356" s="8"/>
      <c r="LQI356" s="8"/>
      <c r="LQJ356" s="8"/>
      <c r="LQK356" s="8"/>
      <c r="LQL356" s="8"/>
      <c r="LQM356" s="8"/>
      <c r="LQN356" s="8"/>
      <c r="LQO356" s="8"/>
      <c r="LQP356" s="8"/>
      <c r="LQQ356" s="8"/>
      <c r="LQR356" s="8"/>
      <c r="LQS356" s="8"/>
      <c r="LQT356" s="8"/>
      <c r="LQU356" s="8"/>
      <c r="LQV356" s="8"/>
      <c r="LQW356" s="8"/>
      <c r="LQX356" s="8"/>
      <c r="LQY356" s="8"/>
      <c r="LQZ356" s="8"/>
      <c r="LRA356" s="8"/>
      <c r="LRB356" s="8"/>
      <c r="LRC356" s="8"/>
      <c r="LRD356" s="8"/>
      <c r="LRE356" s="8"/>
      <c r="LRF356" s="8"/>
      <c r="LRG356" s="8"/>
      <c r="LRH356" s="8"/>
      <c r="LRI356" s="8"/>
      <c r="LRJ356" s="8"/>
      <c r="LRK356" s="8"/>
      <c r="LRL356" s="8"/>
      <c r="LRM356" s="8"/>
      <c r="LRN356" s="8"/>
      <c r="LRO356" s="8"/>
      <c r="LRP356" s="8"/>
      <c r="LRQ356" s="8"/>
      <c r="LRR356" s="8"/>
      <c r="LRS356" s="8"/>
      <c r="LRT356" s="8"/>
      <c r="LRU356" s="8"/>
      <c r="LRV356" s="8"/>
      <c r="LRW356" s="8"/>
      <c r="LRX356" s="8"/>
      <c r="LRY356" s="8"/>
      <c r="LRZ356" s="8"/>
      <c r="LSA356" s="8"/>
      <c r="LSB356" s="8"/>
      <c r="LSC356" s="8"/>
      <c r="LSD356" s="8"/>
      <c r="LSE356" s="8"/>
      <c r="LSF356" s="8"/>
      <c r="LSG356" s="8"/>
      <c r="LSH356" s="8"/>
      <c r="LSI356" s="8"/>
      <c r="LSJ356" s="8"/>
      <c r="LSK356" s="8"/>
      <c r="LSL356" s="8"/>
      <c r="LSM356" s="8"/>
      <c r="LSN356" s="8"/>
      <c r="LSO356" s="8"/>
      <c r="LSP356" s="8"/>
      <c r="LSQ356" s="8"/>
      <c r="LSR356" s="8"/>
      <c r="LSS356" s="8"/>
      <c r="LST356" s="8"/>
      <c r="LSU356" s="8"/>
      <c r="LSV356" s="8"/>
      <c r="LSW356" s="8"/>
      <c r="LSX356" s="8"/>
      <c r="LSY356" s="8"/>
      <c r="LSZ356" s="8"/>
      <c r="LTA356" s="8"/>
      <c r="LTB356" s="8"/>
      <c r="LTC356" s="8"/>
      <c r="LTD356" s="8"/>
      <c r="LTE356" s="8"/>
      <c r="LTF356" s="8"/>
      <c r="LTG356" s="8"/>
      <c r="LTH356" s="8"/>
      <c r="LTI356" s="8"/>
      <c r="LTJ356" s="8"/>
      <c r="LTK356" s="8"/>
      <c r="LTL356" s="8"/>
      <c r="LTM356" s="8"/>
      <c r="LTN356" s="8"/>
      <c r="LTO356" s="8"/>
      <c r="LTP356" s="8"/>
      <c r="LTQ356" s="8"/>
      <c r="LTR356" s="8"/>
      <c r="LTS356" s="8"/>
      <c r="LTT356" s="8"/>
      <c r="LTU356" s="8"/>
      <c r="LTV356" s="8"/>
      <c r="LTW356" s="8"/>
      <c r="LTX356" s="8"/>
      <c r="LTY356" s="8"/>
      <c r="LTZ356" s="8"/>
      <c r="LUA356" s="8"/>
      <c r="LUB356" s="8"/>
      <c r="LUC356" s="8"/>
      <c r="LUD356" s="8"/>
      <c r="LUE356" s="8"/>
      <c r="LUF356" s="8"/>
      <c r="LUG356" s="8"/>
      <c r="LUH356" s="8"/>
      <c r="LUI356" s="8"/>
      <c r="LUJ356" s="8"/>
      <c r="LUK356" s="8"/>
      <c r="LUL356" s="8"/>
      <c r="LUM356" s="8"/>
      <c r="LUN356" s="8"/>
      <c r="LUO356" s="8"/>
      <c r="LUP356" s="8"/>
      <c r="LUQ356" s="8"/>
      <c r="LUR356" s="8"/>
      <c r="LUS356" s="8"/>
      <c r="LUT356" s="8"/>
      <c r="LUU356" s="8"/>
      <c r="LUV356" s="8"/>
      <c r="LUW356" s="8"/>
      <c r="LUX356" s="8"/>
      <c r="LUY356" s="8"/>
      <c r="LUZ356" s="8"/>
      <c r="LVA356" s="8"/>
      <c r="LVB356" s="8"/>
      <c r="LVC356" s="8"/>
      <c r="LVD356" s="8"/>
      <c r="LVE356" s="8"/>
      <c r="LVF356" s="8"/>
      <c r="LVG356" s="8"/>
      <c r="LVH356" s="8"/>
      <c r="LVI356" s="8"/>
      <c r="LVJ356" s="8"/>
      <c r="LVK356" s="8"/>
      <c r="LVL356" s="8"/>
      <c r="LVM356" s="8"/>
      <c r="LVN356" s="8"/>
      <c r="LVO356" s="8"/>
      <c r="LVP356" s="8"/>
      <c r="LVQ356" s="8"/>
      <c r="LVR356" s="8"/>
      <c r="LVS356" s="8"/>
      <c r="LVT356" s="8"/>
      <c r="LVU356" s="8"/>
      <c r="LVV356" s="8"/>
      <c r="LVW356" s="8"/>
      <c r="LVX356" s="8"/>
      <c r="LVY356" s="8"/>
      <c r="LVZ356" s="8"/>
      <c r="LWA356" s="8"/>
      <c r="LWB356" s="8"/>
      <c r="LWC356" s="8"/>
      <c r="LWD356" s="8"/>
      <c r="LWE356" s="8"/>
      <c r="LWF356" s="8"/>
      <c r="LWG356" s="8"/>
      <c r="LWH356" s="8"/>
      <c r="LWI356" s="8"/>
      <c r="LWJ356" s="8"/>
      <c r="LWK356" s="8"/>
      <c r="LWL356" s="8"/>
      <c r="LWM356" s="8"/>
      <c r="LWN356" s="8"/>
      <c r="LWO356" s="8"/>
      <c r="LWP356" s="8"/>
      <c r="LWQ356" s="8"/>
      <c r="LWR356" s="8"/>
      <c r="LWS356" s="8"/>
      <c r="LWT356" s="8"/>
      <c r="LWU356" s="8"/>
      <c r="LWV356" s="8"/>
      <c r="LWW356" s="8"/>
      <c r="LWX356" s="8"/>
      <c r="LWY356" s="8"/>
      <c r="LWZ356" s="8"/>
      <c r="LXA356" s="8"/>
      <c r="LXB356" s="8"/>
      <c r="LXC356" s="8"/>
      <c r="LXD356" s="8"/>
      <c r="LXE356" s="8"/>
      <c r="LXF356" s="8"/>
      <c r="LXG356" s="8"/>
      <c r="LXH356" s="8"/>
      <c r="LXI356" s="8"/>
      <c r="LXJ356" s="8"/>
      <c r="LXK356" s="8"/>
      <c r="LXL356" s="8"/>
      <c r="LXM356" s="8"/>
      <c r="LXN356" s="8"/>
      <c r="LXO356" s="8"/>
      <c r="LXP356" s="8"/>
      <c r="LXQ356" s="8"/>
      <c r="LXR356" s="8"/>
      <c r="LXS356" s="8"/>
      <c r="LXT356" s="8"/>
      <c r="LXU356" s="8"/>
      <c r="LXV356" s="8"/>
      <c r="LXW356" s="8"/>
      <c r="LXX356" s="8"/>
      <c r="LXY356" s="8"/>
      <c r="LXZ356" s="8"/>
      <c r="LYA356" s="8"/>
      <c r="LYB356" s="8"/>
      <c r="LYC356" s="8"/>
      <c r="LYD356" s="8"/>
      <c r="LYE356" s="8"/>
      <c r="LYF356" s="8"/>
      <c r="LYG356" s="8"/>
      <c r="LYH356" s="8"/>
      <c r="LYI356" s="8"/>
      <c r="LYJ356" s="8"/>
      <c r="LYK356" s="8"/>
      <c r="LYL356" s="8"/>
      <c r="LYM356" s="8"/>
      <c r="LYN356" s="8"/>
      <c r="LYO356" s="8"/>
      <c r="LYP356" s="8"/>
      <c r="LYQ356" s="8"/>
      <c r="LYR356" s="8"/>
      <c r="LYS356" s="8"/>
      <c r="LYT356" s="8"/>
      <c r="LYU356" s="8"/>
      <c r="LYV356" s="8"/>
      <c r="LYW356" s="8"/>
      <c r="LYX356" s="8"/>
      <c r="LYY356" s="8"/>
      <c r="LYZ356" s="8"/>
      <c r="LZA356" s="8"/>
      <c r="LZB356" s="8"/>
      <c r="LZC356" s="8"/>
      <c r="LZD356" s="8"/>
      <c r="LZE356" s="8"/>
      <c r="LZF356" s="8"/>
      <c r="LZG356" s="8"/>
      <c r="LZH356" s="8"/>
      <c r="LZI356" s="8"/>
      <c r="LZJ356" s="8"/>
      <c r="LZK356" s="8"/>
      <c r="LZL356" s="8"/>
      <c r="LZM356" s="8"/>
      <c r="LZN356" s="8"/>
      <c r="LZO356" s="8"/>
      <c r="LZP356" s="8"/>
      <c r="LZQ356" s="8"/>
      <c r="LZR356" s="8"/>
      <c r="LZS356" s="8"/>
      <c r="LZT356" s="8"/>
      <c r="LZU356" s="8"/>
      <c r="LZV356" s="8"/>
      <c r="LZW356" s="8"/>
      <c r="LZX356" s="8"/>
      <c r="LZY356" s="8"/>
      <c r="LZZ356" s="8"/>
      <c r="MAA356" s="8"/>
      <c r="MAB356" s="8"/>
      <c r="MAC356" s="8"/>
      <c r="MAD356" s="8"/>
      <c r="MAE356" s="8"/>
      <c r="MAF356" s="8"/>
      <c r="MAG356" s="8"/>
      <c r="MAH356" s="8"/>
      <c r="MAI356" s="8"/>
      <c r="MAJ356" s="8"/>
      <c r="MAK356" s="8"/>
      <c r="MAL356" s="8"/>
      <c r="MAM356" s="8"/>
      <c r="MAN356" s="8"/>
      <c r="MAO356" s="8"/>
      <c r="MAP356" s="8"/>
      <c r="MAQ356" s="8"/>
      <c r="MAR356" s="8"/>
      <c r="MAS356" s="8"/>
      <c r="MAT356" s="8"/>
      <c r="MAU356" s="8"/>
      <c r="MAV356" s="8"/>
      <c r="MAW356" s="8"/>
      <c r="MAX356" s="8"/>
      <c r="MAY356" s="8"/>
      <c r="MAZ356" s="8"/>
      <c r="MBA356" s="8"/>
      <c r="MBB356" s="8"/>
      <c r="MBC356" s="8"/>
      <c r="MBD356" s="8"/>
      <c r="MBE356" s="8"/>
      <c r="MBF356" s="8"/>
      <c r="MBG356" s="8"/>
      <c r="MBH356" s="8"/>
      <c r="MBI356" s="8"/>
      <c r="MBJ356" s="8"/>
      <c r="MBK356" s="8"/>
      <c r="MBL356" s="8"/>
      <c r="MBM356" s="8"/>
      <c r="MBN356" s="8"/>
      <c r="MBO356" s="8"/>
      <c r="MBP356" s="8"/>
      <c r="MBQ356" s="8"/>
      <c r="MBR356" s="8"/>
      <c r="MBS356" s="8"/>
      <c r="MBT356" s="8"/>
      <c r="MBU356" s="8"/>
      <c r="MBV356" s="8"/>
      <c r="MBW356" s="8"/>
      <c r="MBX356" s="8"/>
      <c r="MBY356" s="8"/>
      <c r="MBZ356" s="8"/>
      <c r="MCA356" s="8"/>
      <c r="MCB356" s="8"/>
      <c r="MCC356" s="8"/>
      <c r="MCD356" s="8"/>
      <c r="MCE356" s="8"/>
      <c r="MCF356" s="8"/>
      <c r="MCG356" s="8"/>
      <c r="MCH356" s="8"/>
      <c r="MCI356" s="8"/>
      <c r="MCJ356" s="8"/>
      <c r="MCK356" s="8"/>
      <c r="MCL356" s="8"/>
      <c r="MCM356" s="8"/>
      <c r="MCN356" s="8"/>
      <c r="MCO356" s="8"/>
      <c r="MCP356" s="8"/>
      <c r="MCQ356" s="8"/>
      <c r="MCR356" s="8"/>
      <c r="MCS356" s="8"/>
      <c r="MCT356" s="8"/>
      <c r="MCU356" s="8"/>
      <c r="MCV356" s="8"/>
      <c r="MCW356" s="8"/>
      <c r="MCX356" s="8"/>
      <c r="MCY356" s="8"/>
      <c r="MCZ356" s="8"/>
      <c r="MDA356" s="8"/>
      <c r="MDB356" s="8"/>
      <c r="MDC356" s="8"/>
      <c r="MDD356" s="8"/>
      <c r="MDE356" s="8"/>
      <c r="MDF356" s="8"/>
      <c r="MDG356" s="8"/>
      <c r="MDH356" s="8"/>
      <c r="MDI356" s="8"/>
      <c r="MDJ356" s="8"/>
      <c r="MDK356" s="8"/>
      <c r="MDL356" s="8"/>
      <c r="MDM356" s="8"/>
      <c r="MDN356" s="8"/>
      <c r="MDO356" s="8"/>
      <c r="MDP356" s="8"/>
      <c r="MDQ356" s="8"/>
      <c r="MDR356" s="8"/>
      <c r="MDS356" s="8"/>
      <c r="MDT356" s="8"/>
      <c r="MDU356" s="8"/>
      <c r="MDV356" s="8"/>
      <c r="MDW356" s="8"/>
      <c r="MDX356" s="8"/>
      <c r="MDY356" s="8"/>
      <c r="MDZ356" s="8"/>
      <c r="MEA356" s="8"/>
      <c r="MEB356" s="8"/>
      <c r="MEC356" s="8"/>
      <c r="MED356" s="8"/>
      <c r="MEE356" s="8"/>
      <c r="MEF356" s="8"/>
      <c r="MEG356" s="8"/>
      <c r="MEH356" s="8"/>
      <c r="MEI356" s="8"/>
      <c r="MEJ356" s="8"/>
      <c r="MEK356" s="8"/>
      <c r="MEL356" s="8"/>
      <c r="MEM356" s="8"/>
      <c r="MEN356" s="8"/>
      <c r="MEO356" s="8"/>
      <c r="MEP356" s="8"/>
      <c r="MEQ356" s="8"/>
      <c r="MER356" s="8"/>
      <c r="MES356" s="8"/>
      <c r="MET356" s="8"/>
      <c r="MEU356" s="8"/>
      <c r="MEV356" s="8"/>
      <c r="MEW356" s="8"/>
      <c r="MEX356" s="8"/>
      <c r="MEY356" s="8"/>
      <c r="MEZ356" s="8"/>
      <c r="MFA356" s="8"/>
      <c r="MFB356" s="8"/>
      <c r="MFC356" s="8"/>
      <c r="MFD356" s="8"/>
      <c r="MFE356" s="8"/>
      <c r="MFF356" s="8"/>
      <c r="MFG356" s="8"/>
      <c r="MFH356" s="8"/>
      <c r="MFI356" s="8"/>
      <c r="MFJ356" s="8"/>
      <c r="MFK356" s="8"/>
      <c r="MFL356" s="8"/>
      <c r="MFM356" s="8"/>
      <c r="MFN356" s="8"/>
      <c r="MFO356" s="8"/>
      <c r="MFP356" s="8"/>
      <c r="MFQ356" s="8"/>
      <c r="MFR356" s="8"/>
      <c r="MFS356" s="8"/>
      <c r="MFT356" s="8"/>
      <c r="MFU356" s="8"/>
      <c r="MFV356" s="8"/>
      <c r="MFW356" s="8"/>
      <c r="MFX356" s="8"/>
      <c r="MFY356" s="8"/>
      <c r="MFZ356" s="8"/>
      <c r="MGA356" s="8"/>
      <c r="MGB356" s="8"/>
      <c r="MGC356" s="8"/>
      <c r="MGD356" s="8"/>
      <c r="MGE356" s="8"/>
      <c r="MGF356" s="8"/>
      <c r="MGG356" s="8"/>
      <c r="MGH356" s="8"/>
      <c r="MGI356" s="8"/>
      <c r="MGJ356" s="8"/>
      <c r="MGK356" s="8"/>
      <c r="MGL356" s="8"/>
      <c r="MGM356" s="8"/>
      <c r="MGN356" s="8"/>
      <c r="MGO356" s="8"/>
      <c r="MGP356" s="8"/>
      <c r="MGQ356" s="8"/>
      <c r="MGR356" s="8"/>
      <c r="MGS356" s="8"/>
      <c r="MGT356" s="8"/>
      <c r="MGU356" s="8"/>
      <c r="MGV356" s="8"/>
      <c r="MGW356" s="8"/>
      <c r="MGX356" s="8"/>
      <c r="MGY356" s="8"/>
      <c r="MGZ356" s="8"/>
      <c r="MHA356" s="8"/>
      <c r="MHB356" s="8"/>
      <c r="MHC356" s="8"/>
      <c r="MHD356" s="8"/>
      <c r="MHE356" s="8"/>
      <c r="MHF356" s="8"/>
      <c r="MHG356" s="8"/>
      <c r="MHH356" s="8"/>
      <c r="MHI356" s="8"/>
      <c r="MHJ356" s="8"/>
      <c r="MHK356" s="8"/>
      <c r="MHL356" s="8"/>
      <c r="MHM356" s="8"/>
      <c r="MHN356" s="8"/>
      <c r="MHO356" s="8"/>
      <c r="MHP356" s="8"/>
      <c r="MHQ356" s="8"/>
      <c r="MHR356" s="8"/>
      <c r="MHS356" s="8"/>
      <c r="MHT356" s="8"/>
      <c r="MHU356" s="8"/>
      <c r="MHV356" s="8"/>
      <c r="MHW356" s="8"/>
      <c r="MHX356" s="8"/>
      <c r="MHY356" s="8"/>
      <c r="MHZ356" s="8"/>
      <c r="MIA356" s="8"/>
      <c r="MIB356" s="8"/>
      <c r="MIC356" s="8"/>
      <c r="MID356" s="8"/>
      <c r="MIE356" s="8"/>
      <c r="MIF356" s="8"/>
      <c r="MIG356" s="8"/>
      <c r="MIH356" s="8"/>
      <c r="MII356" s="8"/>
      <c r="MIJ356" s="8"/>
      <c r="MIK356" s="8"/>
      <c r="MIL356" s="8"/>
      <c r="MIM356" s="8"/>
      <c r="MIN356" s="8"/>
      <c r="MIO356" s="8"/>
      <c r="MIP356" s="8"/>
      <c r="MIQ356" s="8"/>
      <c r="MIR356" s="8"/>
      <c r="MIS356" s="8"/>
      <c r="MIT356" s="8"/>
      <c r="MIU356" s="8"/>
      <c r="MIV356" s="8"/>
      <c r="MIW356" s="8"/>
      <c r="MIX356" s="8"/>
      <c r="MIY356" s="8"/>
      <c r="MIZ356" s="8"/>
      <c r="MJA356" s="8"/>
      <c r="MJB356" s="8"/>
      <c r="MJC356" s="8"/>
      <c r="MJD356" s="8"/>
      <c r="MJE356" s="8"/>
      <c r="MJF356" s="8"/>
      <c r="MJG356" s="8"/>
      <c r="MJH356" s="8"/>
      <c r="MJI356" s="8"/>
      <c r="MJJ356" s="8"/>
      <c r="MJK356" s="8"/>
      <c r="MJL356" s="8"/>
      <c r="MJM356" s="8"/>
      <c r="MJN356" s="8"/>
      <c r="MJO356" s="8"/>
      <c r="MJP356" s="8"/>
      <c r="MJQ356" s="8"/>
      <c r="MJR356" s="8"/>
      <c r="MJS356" s="8"/>
      <c r="MJT356" s="8"/>
      <c r="MJU356" s="8"/>
      <c r="MJV356" s="8"/>
      <c r="MJW356" s="8"/>
      <c r="MJX356" s="8"/>
      <c r="MJY356" s="8"/>
      <c r="MJZ356" s="8"/>
      <c r="MKA356" s="8"/>
      <c r="MKB356" s="8"/>
      <c r="MKC356" s="8"/>
      <c r="MKD356" s="8"/>
      <c r="MKE356" s="8"/>
      <c r="MKF356" s="8"/>
      <c r="MKG356" s="8"/>
      <c r="MKH356" s="8"/>
      <c r="MKI356" s="8"/>
      <c r="MKJ356" s="8"/>
      <c r="MKK356" s="8"/>
      <c r="MKL356" s="8"/>
      <c r="MKM356" s="8"/>
      <c r="MKN356" s="8"/>
      <c r="MKO356" s="8"/>
      <c r="MKP356" s="8"/>
      <c r="MKQ356" s="8"/>
      <c r="MKR356" s="8"/>
      <c r="MKS356" s="8"/>
      <c r="MKT356" s="8"/>
      <c r="MKU356" s="8"/>
      <c r="MKV356" s="8"/>
      <c r="MKW356" s="8"/>
      <c r="MKX356" s="8"/>
      <c r="MKY356" s="8"/>
      <c r="MKZ356" s="8"/>
      <c r="MLA356" s="8"/>
      <c r="MLB356" s="8"/>
      <c r="MLC356" s="8"/>
      <c r="MLD356" s="8"/>
      <c r="MLE356" s="8"/>
      <c r="MLF356" s="8"/>
      <c r="MLG356" s="8"/>
      <c r="MLH356" s="8"/>
      <c r="MLI356" s="8"/>
      <c r="MLJ356" s="8"/>
      <c r="MLK356" s="8"/>
      <c r="MLL356" s="8"/>
      <c r="MLM356" s="8"/>
      <c r="MLN356" s="8"/>
      <c r="MLO356" s="8"/>
      <c r="MLP356" s="8"/>
      <c r="MLQ356" s="8"/>
      <c r="MLR356" s="8"/>
      <c r="MLS356" s="8"/>
      <c r="MLT356" s="8"/>
      <c r="MLU356" s="8"/>
      <c r="MLV356" s="8"/>
      <c r="MLW356" s="8"/>
      <c r="MLX356" s="8"/>
      <c r="MLY356" s="8"/>
      <c r="MLZ356" s="8"/>
      <c r="MMA356" s="8"/>
      <c r="MMB356" s="8"/>
      <c r="MMC356" s="8"/>
      <c r="MMD356" s="8"/>
      <c r="MME356" s="8"/>
      <c r="MMF356" s="8"/>
      <c r="MMG356" s="8"/>
      <c r="MMH356" s="8"/>
      <c r="MMI356" s="8"/>
      <c r="MMJ356" s="8"/>
      <c r="MMK356" s="8"/>
      <c r="MML356" s="8"/>
      <c r="MMM356" s="8"/>
      <c r="MMN356" s="8"/>
      <c r="MMO356" s="8"/>
      <c r="MMP356" s="8"/>
      <c r="MMQ356" s="8"/>
      <c r="MMR356" s="8"/>
      <c r="MMS356" s="8"/>
      <c r="MMT356" s="8"/>
      <c r="MMU356" s="8"/>
      <c r="MMV356" s="8"/>
      <c r="MMW356" s="8"/>
      <c r="MMX356" s="8"/>
      <c r="MMY356" s="8"/>
      <c r="MMZ356" s="8"/>
      <c r="MNA356" s="8"/>
      <c r="MNB356" s="8"/>
      <c r="MNC356" s="8"/>
      <c r="MND356" s="8"/>
      <c r="MNE356" s="8"/>
      <c r="MNF356" s="8"/>
      <c r="MNG356" s="8"/>
      <c r="MNH356" s="8"/>
      <c r="MNI356" s="8"/>
      <c r="MNJ356" s="8"/>
      <c r="MNK356" s="8"/>
      <c r="MNL356" s="8"/>
      <c r="MNM356" s="8"/>
      <c r="MNN356" s="8"/>
      <c r="MNO356" s="8"/>
      <c r="MNP356" s="8"/>
      <c r="MNQ356" s="8"/>
      <c r="MNR356" s="8"/>
      <c r="MNS356" s="8"/>
      <c r="MNT356" s="8"/>
      <c r="MNU356" s="8"/>
      <c r="MNV356" s="8"/>
      <c r="MNW356" s="8"/>
      <c r="MNX356" s="8"/>
      <c r="MNY356" s="8"/>
      <c r="MNZ356" s="8"/>
      <c r="MOA356" s="8"/>
      <c r="MOB356" s="8"/>
      <c r="MOC356" s="8"/>
      <c r="MOD356" s="8"/>
      <c r="MOE356" s="8"/>
      <c r="MOF356" s="8"/>
      <c r="MOG356" s="8"/>
      <c r="MOH356" s="8"/>
      <c r="MOI356" s="8"/>
      <c r="MOJ356" s="8"/>
      <c r="MOK356" s="8"/>
      <c r="MOL356" s="8"/>
      <c r="MOM356" s="8"/>
      <c r="MON356" s="8"/>
      <c r="MOO356" s="8"/>
      <c r="MOP356" s="8"/>
      <c r="MOQ356" s="8"/>
      <c r="MOR356" s="8"/>
      <c r="MOS356" s="8"/>
      <c r="MOT356" s="8"/>
      <c r="MOU356" s="8"/>
      <c r="MOV356" s="8"/>
      <c r="MOW356" s="8"/>
      <c r="MOX356" s="8"/>
      <c r="MOY356" s="8"/>
      <c r="MOZ356" s="8"/>
      <c r="MPA356" s="8"/>
      <c r="MPB356" s="8"/>
      <c r="MPC356" s="8"/>
      <c r="MPD356" s="8"/>
      <c r="MPE356" s="8"/>
      <c r="MPF356" s="8"/>
      <c r="MPG356" s="8"/>
      <c r="MPH356" s="8"/>
      <c r="MPI356" s="8"/>
      <c r="MPJ356" s="8"/>
      <c r="MPK356" s="8"/>
      <c r="MPL356" s="8"/>
      <c r="MPM356" s="8"/>
      <c r="MPN356" s="8"/>
      <c r="MPO356" s="8"/>
      <c r="MPP356" s="8"/>
      <c r="MPQ356" s="8"/>
      <c r="MPR356" s="8"/>
      <c r="MPS356" s="8"/>
      <c r="MPT356" s="8"/>
      <c r="MPU356" s="8"/>
      <c r="MPV356" s="8"/>
      <c r="MPW356" s="8"/>
      <c r="MPX356" s="8"/>
      <c r="MPY356" s="8"/>
      <c r="MPZ356" s="8"/>
      <c r="MQA356" s="8"/>
      <c r="MQB356" s="8"/>
      <c r="MQC356" s="8"/>
      <c r="MQD356" s="8"/>
      <c r="MQE356" s="8"/>
      <c r="MQF356" s="8"/>
      <c r="MQG356" s="8"/>
      <c r="MQH356" s="8"/>
      <c r="MQI356" s="8"/>
      <c r="MQJ356" s="8"/>
      <c r="MQK356" s="8"/>
      <c r="MQL356" s="8"/>
      <c r="MQM356" s="8"/>
      <c r="MQN356" s="8"/>
      <c r="MQO356" s="8"/>
      <c r="MQP356" s="8"/>
      <c r="MQQ356" s="8"/>
      <c r="MQR356" s="8"/>
      <c r="MQS356" s="8"/>
      <c r="MQT356" s="8"/>
      <c r="MQU356" s="8"/>
      <c r="MQV356" s="8"/>
      <c r="MQW356" s="8"/>
      <c r="MQX356" s="8"/>
      <c r="MQY356" s="8"/>
      <c r="MQZ356" s="8"/>
      <c r="MRA356" s="8"/>
      <c r="MRB356" s="8"/>
      <c r="MRC356" s="8"/>
      <c r="MRD356" s="8"/>
      <c r="MRE356" s="8"/>
      <c r="MRF356" s="8"/>
      <c r="MRG356" s="8"/>
      <c r="MRH356" s="8"/>
      <c r="MRI356" s="8"/>
      <c r="MRJ356" s="8"/>
      <c r="MRK356" s="8"/>
      <c r="MRL356" s="8"/>
      <c r="MRM356" s="8"/>
      <c r="MRN356" s="8"/>
      <c r="MRO356" s="8"/>
      <c r="MRP356" s="8"/>
      <c r="MRQ356" s="8"/>
      <c r="MRR356" s="8"/>
      <c r="MRS356" s="8"/>
      <c r="MRT356" s="8"/>
      <c r="MRU356" s="8"/>
      <c r="MRV356" s="8"/>
      <c r="MRW356" s="8"/>
      <c r="MRX356" s="8"/>
      <c r="MRY356" s="8"/>
      <c r="MRZ356" s="8"/>
      <c r="MSA356" s="8"/>
      <c r="MSB356" s="8"/>
      <c r="MSC356" s="8"/>
      <c r="MSD356" s="8"/>
      <c r="MSE356" s="8"/>
      <c r="MSF356" s="8"/>
      <c r="MSG356" s="8"/>
      <c r="MSH356" s="8"/>
      <c r="MSI356" s="8"/>
      <c r="MSJ356" s="8"/>
      <c r="MSK356" s="8"/>
      <c r="MSL356" s="8"/>
      <c r="MSM356" s="8"/>
      <c r="MSN356" s="8"/>
      <c r="MSO356" s="8"/>
      <c r="MSP356" s="8"/>
      <c r="MSQ356" s="8"/>
      <c r="MSR356" s="8"/>
      <c r="MSS356" s="8"/>
      <c r="MST356" s="8"/>
      <c r="MSU356" s="8"/>
      <c r="MSV356" s="8"/>
      <c r="MSW356" s="8"/>
      <c r="MSX356" s="8"/>
      <c r="MSY356" s="8"/>
      <c r="MSZ356" s="8"/>
      <c r="MTA356" s="8"/>
      <c r="MTB356" s="8"/>
      <c r="MTC356" s="8"/>
      <c r="MTD356" s="8"/>
      <c r="MTE356" s="8"/>
      <c r="MTF356" s="8"/>
      <c r="MTG356" s="8"/>
      <c r="MTH356" s="8"/>
      <c r="MTI356" s="8"/>
      <c r="MTJ356" s="8"/>
      <c r="MTK356" s="8"/>
      <c r="MTL356" s="8"/>
      <c r="MTM356" s="8"/>
      <c r="MTN356" s="8"/>
      <c r="MTO356" s="8"/>
      <c r="MTP356" s="8"/>
      <c r="MTQ356" s="8"/>
      <c r="MTR356" s="8"/>
      <c r="MTS356" s="8"/>
      <c r="MTT356" s="8"/>
      <c r="MTU356" s="8"/>
      <c r="MTV356" s="8"/>
      <c r="MTW356" s="8"/>
      <c r="MTX356" s="8"/>
      <c r="MTY356" s="8"/>
      <c r="MTZ356" s="8"/>
      <c r="MUA356" s="8"/>
      <c r="MUB356" s="8"/>
      <c r="MUC356" s="8"/>
      <c r="MUD356" s="8"/>
      <c r="MUE356" s="8"/>
      <c r="MUF356" s="8"/>
      <c r="MUG356" s="8"/>
      <c r="MUH356" s="8"/>
      <c r="MUI356" s="8"/>
      <c r="MUJ356" s="8"/>
      <c r="MUK356" s="8"/>
      <c r="MUL356" s="8"/>
      <c r="MUM356" s="8"/>
      <c r="MUN356" s="8"/>
      <c r="MUO356" s="8"/>
      <c r="MUP356" s="8"/>
      <c r="MUQ356" s="8"/>
      <c r="MUR356" s="8"/>
      <c r="MUS356" s="8"/>
      <c r="MUT356" s="8"/>
      <c r="MUU356" s="8"/>
      <c r="MUV356" s="8"/>
      <c r="MUW356" s="8"/>
      <c r="MUX356" s="8"/>
      <c r="MUY356" s="8"/>
      <c r="MUZ356" s="8"/>
      <c r="MVA356" s="8"/>
      <c r="MVB356" s="8"/>
      <c r="MVC356" s="8"/>
      <c r="MVD356" s="8"/>
      <c r="MVE356" s="8"/>
      <c r="MVF356" s="8"/>
      <c r="MVG356" s="8"/>
      <c r="MVH356" s="8"/>
      <c r="MVI356" s="8"/>
      <c r="MVJ356" s="8"/>
      <c r="MVK356" s="8"/>
      <c r="MVL356" s="8"/>
      <c r="MVM356" s="8"/>
      <c r="MVN356" s="8"/>
      <c r="MVO356" s="8"/>
      <c r="MVP356" s="8"/>
      <c r="MVQ356" s="8"/>
      <c r="MVR356" s="8"/>
      <c r="MVS356" s="8"/>
      <c r="MVT356" s="8"/>
      <c r="MVU356" s="8"/>
      <c r="MVV356" s="8"/>
      <c r="MVW356" s="8"/>
      <c r="MVX356" s="8"/>
      <c r="MVY356" s="8"/>
      <c r="MVZ356" s="8"/>
      <c r="MWA356" s="8"/>
      <c r="MWB356" s="8"/>
      <c r="MWC356" s="8"/>
      <c r="MWD356" s="8"/>
      <c r="MWE356" s="8"/>
      <c r="MWF356" s="8"/>
      <c r="MWG356" s="8"/>
      <c r="MWH356" s="8"/>
      <c r="MWI356" s="8"/>
      <c r="MWJ356" s="8"/>
      <c r="MWK356" s="8"/>
      <c r="MWL356" s="8"/>
      <c r="MWM356" s="8"/>
      <c r="MWN356" s="8"/>
      <c r="MWO356" s="8"/>
      <c r="MWP356" s="8"/>
      <c r="MWQ356" s="8"/>
      <c r="MWR356" s="8"/>
      <c r="MWS356" s="8"/>
      <c r="MWT356" s="8"/>
      <c r="MWU356" s="8"/>
      <c r="MWV356" s="8"/>
      <c r="MWW356" s="8"/>
      <c r="MWX356" s="8"/>
      <c r="MWY356" s="8"/>
      <c r="MWZ356" s="8"/>
      <c r="MXA356" s="8"/>
      <c r="MXB356" s="8"/>
      <c r="MXC356" s="8"/>
      <c r="MXD356" s="8"/>
      <c r="MXE356" s="8"/>
      <c r="MXF356" s="8"/>
      <c r="MXG356" s="8"/>
      <c r="MXH356" s="8"/>
      <c r="MXI356" s="8"/>
      <c r="MXJ356" s="8"/>
      <c r="MXK356" s="8"/>
      <c r="MXL356" s="8"/>
      <c r="MXM356" s="8"/>
      <c r="MXN356" s="8"/>
      <c r="MXO356" s="8"/>
      <c r="MXP356" s="8"/>
      <c r="MXQ356" s="8"/>
      <c r="MXR356" s="8"/>
      <c r="MXS356" s="8"/>
      <c r="MXT356" s="8"/>
      <c r="MXU356" s="8"/>
      <c r="MXV356" s="8"/>
      <c r="MXW356" s="8"/>
      <c r="MXX356" s="8"/>
      <c r="MXY356" s="8"/>
      <c r="MXZ356" s="8"/>
      <c r="MYA356" s="8"/>
      <c r="MYB356" s="8"/>
      <c r="MYC356" s="8"/>
      <c r="MYD356" s="8"/>
      <c r="MYE356" s="8"/>
      <c r="MYF356" s="8"/>
      <c r="MYG356" s="8"/>
      <c r="MYH356" s="8"/>
      <c r="MYI356" s="8"/>
      <c r="MYJ356" s="8"/>
      <c r="MYK356" s="8"/>
      <c r="MYL356" s="8"/>
      <c r="MYM356" s="8"/>
      <c r="MYN356" s="8"/>
      <c r="MYO356" s="8"/>
      <c r="MYP356" s="8"/>
      <c r="MYQ356" s="8"/>
      <c r="MYR356" s="8"/>
      <c r="MYS356" s="8"/>
      <c r="MYT356" s="8"/>
      <c r="MYU356" s="8"/>
      <c r="MYV356" s="8"/>
      <c r="MYW356" s="8"/>
      <c r="MYX356" s="8"/>
      <c r="MYY356" s="8"/>
      <c r="MYZ356" s="8"/>
      <c r="MZA356" s="8"/>
      <c r="MZB356" s="8"/>
      <c r="MZC356" s="8"/>
      <c r="MZD356" s="8"/>
      <c r="MZE356" s="8"/>
      <c r="MZF356" s="8"/>
      <c r="MZG356" s="8"/>
      <c r="MZH356" s="8"/>
      <c r="MZI356" s="8"/>
      <c r="MZJ356" s="8"/>
      <c r="MZK356" s="8"/>
      <c r="MZL356" s="8"/>
      <c r="MZM356" s="8"/>
      <c r="MZN356" s="8"/>
      <c r="MZO356" s="8"/>
      <c r="MZP356" s="8"/>
      <c r="MZQ356" s="8"/>
      <c r="MZR356" s="8"/>
      <c r="MZS356" s="8"/>
      <c r="MZT356" s="8"/>
      <c r="MZU356" s="8"/>
      <c r="MZV356" s="8"/>
      <c r="MZW356" s="8"/>
      <c r="MZX356" s="8"/>
      <c r="MZY356" s="8"/>
      <c r="MZZ356" s="8"/>
      <c r="NAA356" s="8"/>
      <c r="NAB356" s="8"/>
      <c r="NAC356" s="8"/>
      <c r="NAD356" s="8"/>
      <c r="NAE356" s="8"/>
      <c r="NAF356" s="8"/>
      <c r="NAG356" s="8"/>
      <c r="NAH356" s="8"/>
      <c r="NAI356" s="8"/>
      <c r="NAJ356" s="8"/>
      <c r="NAK356" s="8"/>
      <c r="NAL356" s="8"/>
      <c r="NAM356" s="8"/>
      <c r="NAN356" s="8"/>
      <c r="NAO356" s="8"/>
      <c r="NAP356" s="8"/>
      <c r="NAQ356" s="8"/>
      <c r="NAR356" s="8"/>
      <c r="NAS356" s="8"/>
      <c r="NAT356" s="8"/>
      <c r="NAU356" s="8"/>
      <c r="NAV356" s="8"/>
      <c r="NAW356" s="8"/>
      <c r="NAX356" s="8"/>
      <c r="NAY356" s="8"/>
      <c r="NAZ356" s="8"/>
      <c r="NBA356" s="8"/>
      <c r="NBB356" s="8"/>
      <c r="NBC356" s="8"/>
      <c r="NBD356" s="8"/>
      <c r="NBE356" s="8"/>
      <c r="NBF356" s="8"/>
      <c r="NBG356" s="8"/>
      <c r="NBH356" s="8"/>
      <c r="NBI356" s="8"/>
      <c r="NBJ356" s="8"/>
      <c r="NBK356" s="8"/>
      <c r="NBL356" s="8"/>
      <c r="NBM356" s="8"/>
      <c r="NBN356" s="8"/>
      <c r="NBO356" s="8"/>
      <c r="NBP356" s="8"/>
      <c r="NBQ356" s="8"/>
      <c r="NBR356" s="8"/>
      <c r="NBS356" s="8"/>
      <c r="NBT356" s="8"/>
      <c r="NBU356" s="8"/>
      <c r="NBV356" s="8"/>
      <c r="NBW356" s="8"/>
      <c r="NBX356" s="8"/>
      <c r="NBY356" s="8"/>
      <c r="NBZ356" s="8"/>
      <c r="NCA356" s="8"/>
      <c r="NCB356" s="8"/>
      <c r="NCC356" s="8"/>
      <c r="NCD356" s="8"/>
      <c r="NCE356" s="8"/>
      <c r="NCF356" s="8"/>
      <c r="NCG356" s="8"/>
      <c r="NCH356" s="8"/>
      <c r="NCI356" s="8"/>
      <c r="NCJ356" s="8"/>
      <c r="NCK356" s="8"/>
      <c r="NCL356" s="8"/>
      <c r="NCM356" s="8"/>
      <c r="NCN356" s="8"/>
      <c r="NCO356" s="8"/>
      <c r="NCP356" s="8"/>
      <c r="NCQ356" s="8"/>
      <c r="NCR356" s="8"/>
      <c r="NCS356" s="8"/>
      <c r="NCT356" s="8"/>
      <c r="NCU356" s="8"/>
      <c r="NCV356" s="8"/>
      <c r="NCW356" s="8"/>
      <c r="NCX356" s="8"/>
      <c r="NCY356" s="8"/>
      <c r="NCZ356" s="8"/>
      <c r="NDA356" s="8"/>
      <c r="NDB356" s="8"/>
      <c r="NDC356" s="8"/>
      <c r="NDD356" s="8"/>
      <c r="NDE356" s="8"/>
      <c r="NDF356" s="8"/>
      <c r="NDG356" s="8"/>
      <c r="NDH356" s="8"/>
      <c r="NDI356" s="8"/>
      <c r="NDJ356" s="8"/>
      <c r="NDK356" s="8"/>
      <c r="NDL356" s="8"/>
      <c r="NDM356" s="8"/>
      <c r="NDN356" s="8"/>
      <c r="NDO356" s="8"/>
      <c r="NDP356" s="8"/>
      <c r="NDQ356" s="8"/>
      <c r="NDR356" s="8"/>
      <c r="NDS356" s="8"/>
      <c r="NDT356" s="8"/>
      <c r="NDU356" s="8"/>
      <c r="NDV356" s="8"/>
      <c r="NDW356" s="8"/>
      <c r="NDX356" s="8"/>
      <c r="NDY356" s="8"/>
      <c r="NDZ356" s="8"/>
      <c r="NEA356" s="8"/>
      <c r="NEB356" s="8"/>
      <c r="NEC356" s="8"/>
      <c r="NED356" s="8"/>
      <c r="NEE356" s="8"/>
      <c r="NEF356" s="8"/>
      <c r="NEG356" s="8"/>
      <c r="NEH356" s="8"/>
      <c r="NEI356" s="8"/>
      <c r="NEJ356" s="8"/>
      <c r="NEK356" s="8"/>
      <c r="NEL356" s="8"/>
      <c r="NEM356" s="8"/>
      <c r="NEN356" s="8"/>
      <c r="NEO356" s="8"/>
      <c r="NEP356" s="8"/>
      <c r="NEQ356" s="8"/>
      <c r="NER356" s="8"/>
      <c r="NES356" s="8"/>
      <c r="NET356" s="8"/>
      <c r="NEU356" s="8"/>
      <c r="NEV356" s="8"/>
      <c r="NEW356" s="8"/>
      <c r="NEX356" s="8"/>
      <c r="NEY356" s="8"/>
      <c r="NEZ356" s="8"/>
      <c r="NFA356" s="8"/>
      <c r="NFB356" s="8"/>
      <c r="NFC356" s="8"/>
      <c r="NFD356" s="8"/>
      <c r="NFE356" s="8"/>
      <c r="NFF356" s="8"/>
      <c r="NFG356" s="8"/>
      <c r="NFH356" s="8"/>
      <c r="NFI356" s="8"/>
      <c r="NFJ356" s="8"/>
      <c r="NFK356" s="8"/>
      <c r="NFL356" s="8"/>
      <c r="NFM356" s="8"/>
      <c r="NFN356" s="8"/>
      <c r="NFO356" s="8"/>
      <c r="NFP356" s="8"/>
      <c r="NFQ356" s="8"/>
      <c r="NFR356" s="8"/>
      <c r="NFS356" s="8"/>
      <c r="NFT356" s="8"/>
      <c r="NFU356" s="8"/>
      <c r="NFV356" s="8"/>
      <c r="NFW356" s="8"/>
      <c r="NFX356" s="8"/>
      <c r="NFY356" s="8"/>
      <c r="NFZ356" s="8"/>
      <c r="NGA356" s="8"/>
      <c r="NGB356" s="8"/>
      <c r="NGC356" s="8"/>
      <c r="NGD356" s="8"/>
      <c r="NGE356" s="8"/>
      <c r="NGF356" s="8"/>
      <c r="NGG356" s="8"/>
      <c r="NGH356" s="8"/>
      <c r="NGI356" s="8"/>
      <c r="NGJ356" s="8"/>
      <c r="NGK356" s="8"/>
      <c r="NGL356" s="8"/>
      <c r="NGM356" s="8"/>
      <c r="NGN356" s="8"/>
      <c r="NGO356" s="8"/>
      <c r="NGP356" s="8"/>
      <c r="NGQ356" s="8"/>
      <c r="NGR356" s="8"/>
      <c r="NGS356" s="8"/>
      <c r="NGT356" s="8"/>
      <c r="NGU356" s="8"/>
      <c r="NGV356" s="8"/>
      <c r="NGW356" s="8"/>
      <c r="NGX356" s="8"/>
      <c r="NGY356" s="8"/>
      <c r="NGZ356" s="8"/>
      <c r="NHA356" s="8"/>
      <c r="NHB356" s="8"/>
      <c r="NHC356" s="8"/>
      <c r="NHD356" s="8"/>
      <c r="NHE356" s="8"/>
      <c r="NHF356" s="8"/>
      <c r="NHG356" s="8"/>
      <c r="NHH356" s="8"/>
      <c r="NHI356" s="8"/>
      <c r="NHJ356" s="8"/>
      <c r="NHK356" s="8"/>
      <c r="NHL356" s="8"/>
      <c r="NHM356" s="8"/>
      <c r="NHN356" s="8"/>
      <c r="NHO356" s="8"/>
      <c r="NHP356" s="8"/>
      <c r="NHQ356" s="8"/>
      <c r="NHR356" s="8"/>
      <c r="NHS356" s="8"/>
      <c r="NHT356" s="8"/>
      <c r="NHU356" s="8"/>
      <c r="NHV356" s="8"/>
      <c r="NHW356" s="8"/>
      <c r="NHX356" s="8"/>
      <c r="NHY356" s="8"/>
      <c r="NHZ356" s="8"/>
      <c r="NIA356" s="8"/>
      <c r="NIB356" s="8"/>
      <c r="NIC356" s="8"/>
      <c r="NID356" s="8"/>
      <c r="NIE356" s="8"/>
      <c r="NIF356" s="8"/>
      <c r="NIG356" s="8"/>
      <c r="NIH356" s="8"/>
      <c r="NII356" s="8"/>
      <c r="NIJ356" s="8"/>
      <c r="NIK356" s="8"/>
      <c r="NIL356" s="8"/>
      <c r="NIM356" s="8"/>
      <c r="NIN356" s="8"/>
      <c r="NIO356" s="8"/>
      <c r="NIP356" s="8"/>
      <c r="NIQ356" s="8"/>
      <c r="NIR356" s="8"/>
      <c r="NIS356" s="8"/>
      <c r="NIT356" s="8"/>
      <c r="NIU356" s="8"/>
      <c r="NIV356" s="8"/>
      <c r="NIW356" s="8"/>
      <c r="NIX356" s="8"/>
      <c r="NIY356" s="8"/>
      <c r="NIZ356" s="8"/>
      <c r="NJA356" s="8"/>
      <c r="NJB356" s="8"/>
      <c r="NJC356" s="8"/>
      <c r="NJD356" s="8"/>
      <c r="NJE356" s="8"/>
      <c r="NJF356" s="8"/>
      <c r="NJG356" s="8"/>
      <c r="NJH356" s="8"/>
      <c r="NJI356" s="8"/>
      <c r="NJJ356" s="8"/>
      <c r="NJK356" s="8"/>
      <c r="NJL356" s="8"/>
      <c r="NJM356" s="8"/>
      <c r="NJN356" s="8"/>
      <c r="NJO356" s="8"/>
      <c r="NJP356" s="8"/>
      <c r="NJQ356" s="8"/>
      <c r="NJR356" s="8"/>
      <c r="NJS356" s="8"/>
      <c r="NJT356" s="8"/>
      <c r="NJU356" s="8"/>
      <c r="NJV356" s="8"/>
      <c r="NJW356" s="8"/>
      <c r="NJX356" s="8"/>
      <c r="NJY356" s="8"/>
      <c r="NJZ356" s="8"/>
      <c r="NKA356" s="8"/>
      <c r="NKB356" s="8"/>
      <c r="NKC356" s="8"/>
      <c r="NKD356" s="8"/>
      <c r="NKE356" s="8"/>
      <c r="NKF356" s="8"/>
      <c r="NKG356" s="8"/>
      <c r="NKH356" s="8"/>
      <c r="NKI356" s="8"/>
      <c r="NKJ356" s="8"/>
      <c r="NKK356" s="8"/>
      <c r="NKL356" s="8"/>
      <c r="NKM356" s="8"/>
      <c r="NKN356" s="8"/>
      <c r="NKO356" s="8"/>
      <c r="NKP356" s="8"/>
      <c r="NKQ356" s="8"/>
      <c r="NKR356" s="8"/>
      <c r="NKS356" s="8"/>
      <c r="NKT356" s="8"/>
      <c r="NKU356" s="8"/>
      <c r="NKV356" s="8"/>
      <c r="NKW356" s="8"/>
      <c r="NKX356" s="8"/>
      <c r="NKY356" s="8"/>
      <c r="NKZ356" s="8"/>
      <c r="NLA356" s="8"/>
      <c r="NLB356" s="8"/>
      <c r="NLC356" s="8"/>
      <c r="NLD356" s="8"/>
      <c r="NLE356" s="8"/>
      <c r="NLF356" s="8"/>
      <c r="NLG356" s="8"/>
      <c r="NLH356" s="8"/>
      <c r="NLI356" s="8"/>
      <c r="NLJ356" s="8"/>
      <c r="NLK356" s="8"/>
      <c r="NLL356" s="8"/>
      <c r="NLM356" s="8"/>
      <c r="NLN356" s="8"/>
      <c r="NLO356" s="8"/>
      <c r="NLP356" s="8"/>
      <c r="NLQ356" s="8"/>
      <c r="NLR356" s="8"/>
      <c r="NLS356" s="8"/>
      <c r="NLT356" s="8"/>
      <c r="NLU356" s="8"/>
      <c r="NLV356" s="8"/>
      <c r="NLW356" s="8"/>
      <c r="NLX356" s="8"/>
      <c r="NLY356" s="8"/>
      <c r="NLZ356" s="8"/>
      <c r="NMA356" s="8"/>
      <c r="NMB356" s="8"/>
      <c r="NMC356" s="8"/>
      <c r="NMD356" s="8"/>
      <c r="NME356" s="8"/>
      <c r="NMF356" s="8"/>
      <c r="NMG356" s="8"/>
      <c r="NMH356" s="8"/>
      <c r="NMI356" s="8"/>
      <c r="NMJ356" s="8"/>
      <c r="NMK356" s="8"/>
      <c r="NML356" s="8"/>
      <c r="NMM356" s="8"/>
      <c r="NMN356" s="8"/>
      <c r="NMO356" s="8"/>
      <c r="NMP356" s="8"/>
      <c r="NMQ356" s="8"/>
      <c r="NMR356" s="8"/>
      <c r="NMS356" s="8"/>
      <c r="NMT356" s="8"/>
      <c r="NMU356" s="8"/>
      <c r="NMV356" s="8"/>
      <c r="NMW356" s="8"/>
      <c r="NMX356" s="8"/>
      <c r="NMY356" s="8"/>
      <c r="NMZ356" s="8"/>
      <c r="NNA356" s="8"/>
      <c r="NNB356" s="8"/>
      <c r="NNC356" s="8"/>
      <c r="NND356" s="8"/>
      <c r="NNE356" s="8"/>
      <c r="NNF356" s="8"/>
      <c r="NNG356" s="8"/>
      <c r="NNH356" s="8"/>
      <c r="NNI356" s="8"/>
      <c r="NNJ356" s="8"/>
      <c r="NNK356" s="8"/>
      <c r="NNL356" s="8"/>
      <c r="NNM356" s="8"/>
      <c r="NNN356" s="8"/>
      <c r="NNO356" s="8"/>
      <c r="NNP356" s="8"/>
      <c r="NNQ356" s="8"/>
      <c r="NNR356" s="8"/>
      <c r="NNS356" s="8"/>
      <c r="NNT356" s="8"/>
      <c r="NNU356" s="8"/>
      <c r="NNV356" s="8"/>
      <c r="NNW356" s="8"/>
      <c r="NNX356" s="8"/>
      <c r="NNY356" s="8"/>
      <c r="NNZ356" s="8"/>
      <c r="NOA356" s="8"/>
      <c r="NOB356" s="8"/>
      <c r="NOC356" s="8"/>
      <c r="NOD356" s="8"/>
      <c r="NOE356" s="8"/>
      <c r="NOF356" s="8"/>
      <c r="NOG356" s="8"/>
      <c r="NOH356" s="8"/>
      <c r="NOI356" s="8"/>
      <c r="NOJ356" s="8"/>
      <c r="NOK356" s="8"/>
      <c r="NOL356" s="8"/>
      <c r="NOM356" s="8"/>
      <c r="NON356" s="8"/>
      <c r="NOO356" s="8"/>
      <c r="NOP356" s="8"/>
      <c r="NOQ356" s="8"/>
      <c r="NOR356" s="8"/>
      <c r="NOS356" s="8"/>
      <c r="NOT356" s="8"/>
      <c r="NOU356" s="8"/>
      <c r="NOV356" s="8"/>
      <c r="NOW356" s="8"/>
      <c r="NOX356" s="8"/>
      <c r="NOY356" s="8"/>
      <c r="NOZ356" s="8"/>
      <c r="NPA356" s="8"/>
      <c r="NPB356" s="8"/>
      <c r="NPC356" s="8"/>
      <c r="NPD356" s="8"/>
      <c r="NPE356" s="8"/>
      <c r="NPF356" s="8"/>
      <c r="NPG356" s="8"/>
      <c r="NPH356" s="8"/>
      <c r="NPI356" s="8"/>
      <c r="NPJ356" s="8"/>
      <c r="NPK356" s="8"/>
      <c r="NPL356" s="8"/>
      <c r="NPM356" s="8"/>
      <c r="NPN356" s="8"/>
      <c r="NPO356" s="8"/>
      <c r="NPP356" s="8"/>
      <c r="NPQ356" s="8"/>
      <c r="NPR356" s="8"/>
      <c r="NPS356" s="8"/>
      <c r="NPT356" s="8"/>
      <c r="NPU356" s="8"/>
      <c r="NPV356" s="8"/>
      <c r="NPW356" s="8"/>
      <c r="NPX356" s="8"/>
      <c r="NPY356" s="8"/>
      <c r="NPZ356" s="8"/>
      <c r="NQA356" s="8"/>
      <c r="NQB356" s="8"/>
      <c r="NQC356" s="8"/>
      <c r="NQD356" s="8"/>
      <c r="NQE356" s="8"/>
      <c r="NQF356" s="8"/>
      <c r="NQG356" s="8"/>
      <c r="NQH356" s="8"/>
      <c r="NQI356" s="8"/>
      <c r="NQJ356" s="8"/>
      <c r="NQK356" s="8"/>
      <c r="NQL356" s="8"/>
      <c r="NQM356" s="8"/>
      <c r="NQN356" s="8"/>
      <c r="NQO356" s="8"/>
      <c r="NQP356" s="8"/>
      <c r="NQQ356" s="8"/>
      <c r="NQR356" s="8"/>
      <c r="NQS356" s="8"/>
      <c r="NQT356" s="8"/>
      <c r="NQU356" s="8"/>
      <c r="NQV356" s="8"/>
      <c r="NQW356" s="8"/>
      <c r="NQX356" s="8"/>
      <c r="NQY356" s="8"/>
      <c r="NQZ356" s="8"/>
      <c r="NRA356" s="8"/>
      <c r="NRB356" s="8"/>
      <c r="NRC356" s="8"/>
      <c r="NRD356" s="8"/>
      <c r="NRE356" s="8"/>
      <c r="NRF356" s="8"/>
      <c r="NRG356" s="8"/>
      <c r="NRH356" s="8"/>
      <c r="NRI356" s="8"/>
      <c r="NRJ356" s="8"/>
      <c r="NRK356" s="8"/>
      <c r="NRL356" s="8"/>
      <c r="NRM356" s="8"/>
      <c r="NRN356" s="8"/>
      <c r="NRO356" s="8"/>
      <c r="NRP356" s="8"/>
      <c r="NRQ356" s="8"/>
      <c r="NRR356" s="8"/>
      <c r="NRS356" s="8"/>
      <c r="NRT356" s="8"/>
      <c r="NRU356" s="8"/>
      <c r="NRV356" s="8"/>
      <c r="NRW356" s="8"/>
      <c r="NRX356" s="8"/>
      <c r="NRY356" s="8"/>
      <c r="NRZ356" s="8"/>
      <c r="NSA356" s="8"/>
      <c r="NSB356" s="8"/>
      <c r="NSC356" s="8"/>
      <c r="NSD356" s="8"/>
      <c r="NSE356" s="8"/>
      <c r="NSF356" s="8"/>
      <c r="NSG356" s="8"/>
      <c r="NSH356" s="8"/>
      <c r="NSI356" s="8"/>
      <c r="NSJ356" s="8"/>
      <c r="NSK356" s="8"/>
      <c r="NSL356" s="8"/>
      <c r="NSM356" s="8"/>
      <c r="NSN356" s="8"/>
      <c r="NSO356" s="8"/>
      <c r="NSP356" s="8"/>
      <c r="NSQ356" s="8"/>
      <c r="NSR356" s="8"/>
      <c r="NSS356" s="8"/>
      <c r="NST356" s="8"/>
      <c r="NSU356" s="8"/>
      <c r="NSV356" s="8"/>
      <c r="NSW356" s="8"/>
      <c r="NSX356" s="8"/>
      <c r="NSY356" s="8"/>
      <c r="NSZ356" s="8"/>
      <c r="NTA356" s="8"/>
      <c r="NTB356" s="8"/>
      <c r="NTC356" s="8"/>
      <c r="NTD356" s="8"/>
      <c r="NTE356" s="8"/>
      <c r="NTF356" s="8"/>
      <c r="NTG356" s="8"/>
      <c r="NTH356" s="8"/>
      <c r="NTI356" s="8"/>
      <c r="NTJ356" s="8"/>
      <c r="NTK356" s="8"/>
      <c r="NTL356" s="8"/>
      <c r="NTM356" s="8"/>
      <c r="NTN356" s="8"/>
      <c r="NTO356" s="8"/>
      <c r="NTP356" s="8"/>
      <c r="NTQ356" s="8"/>
      <c r="NTR356" s="8"/>
      <c r="NTS356" s="8"/>
      <c r="NTT356" s="8"/>
      <c r="NTU356" s="8"/>
      <c r="NTV356" s="8"/>
      <c r="NTW356" s="8"/>
      <c r="NTX356" s="8"/>
      <c r="NTY356" s="8"/>
      <c r="NTZ356" s="8"/>
      <c r="NUA356" s="8"/>
      <c r="NUB356" s="8"/>
      <c r="NUC356" s="8"/>
      <c r="NUD356" s="8"/>
      <c r="NUE356" s="8"/>
      <c r="NUF356" s="8"/>
      <c r="NUG356" s="8"/>
      <c r="NUH356" s="8"/>
      <c r="NUI356" s="8"/>
      <c r="NUJ356" s="8"/>
      <c r="NUK356" s="8"/>
      <c r="NUL356" s="8"/>
      <c r="NUM356" s="8"/>
      <c r="NUN356" s="8"/>
      <c r="NUO356" s="8"/>
      <c r="NUP356" s="8"/>
      <c r="NUQ356" s="8"/>
      <c r="NUR356" s="8"/>
      <c r="NUS356" s="8"/>
      <c r="NUT356" s="8"/>
      <c r="NUU356" s="8"/>
      <c r="NUV356" s="8"/>
      <c r="NUW356" s="8"/>
      <c r="NUX356" s="8"/>
      <c r="NUY356" s="8"/>
      <c r="NUZ356" s="8"/>
      <c r="NVA356" s="8"/>
      <c r="NVB356" s="8"/>
      <c r="NVC356" s="8"/>
      <c r="NVD356" s="8"/>
      <c r="NVE356" s="8"/>
      <c r="NVF356" s="8"/>
      <c r="NVG356" s="8"/>
      <c r="NVH356" s="8"/>
      <c r="NVI356" s="8"/>
      <c r="NVJ356" s="8"/>
      <c r="NVK356" s="8"/>
      <c r="NVL356" s="8"/>
      <c r="NVM356" s="8"/>
      <c r="NVN356" s="8"/>
      <c r="NVO356" s="8"/>
      <c r="NVP356" s="8"/>
      <c r="NVQ356" s="8"/>
      <c r="NVR356" s="8"/>
      <c r="NVS356" s="8"/>
      <c r="NVT356" s="8"/>
      <c r="NVU356" s="8"/>
      <c r="NVV356" s="8"/>
      <c r="NVW356" s="8"/>
      <c r="NVX356" s="8"/>
      <c r="NVY356" s="8"/>
      <c r="NVZ356" s="8"/>
      <c r="NWA356" s="8"/>
      <c r="NWB356" s="8"/>
      <c r="NWC356" s="8"/>
      <c r="NWD356" s="8"/>
      <c r="NWE356" s="8"/>
      <c r="NWF356" s="8"/>
      <c r="NWG356" s="8"/>
      <c r="NWH356" s="8"/>
      <c r="NWI356" s="8"/>
      <c r="NWJ356" s="8"/>
      <c r="NWK356" s="8"/>
      <c r="NWL356" s="8"/>
      <c r="NWM356" s="8"/>
      <c r="NWN356" s="8"/>
      <c r="NWO356" s="8"/>
      <c r="NWP356" s="8"/>
      <c r="NWQ356" s="8"/>
      <c r="NWR356" s="8"/>
      <c r="NWS356" s="8"/>
      <c r="NWT356" s="8"/>
      <c r="NWU356" s="8"/>
      <c r="NWV356" s="8"/>
      <c r="NWW356" s="8"/>
      <c r="NWX356" s="8"/>
      <c r="NWY356" s="8"/>
      <c r="NWZ356" s="8"/>
      <c r="NXA356" s="8"/>
      <c r="NXB356" s="8"/>
      <c r="NXC356" s="8"/>
      <c r="NXD356" s="8"/>
      <c r="NXE356" s="8"/>
      <c r="NXF356" s="8"/>
      <c r="NXG356" s="8"/>
      <c r="NXH356" s="8"/>
      <c r="NXI356" s="8"/>
      <c r="NXJ356" s="8"/>
      <c r="NXK356" s="8"/>
      <c r="NXL356" s="8"/>
      <c r="NXM356" s="8"/>
      <c r="NXN356" s="8"/>
      <c r="NXO356" s="8"/>
      <c r="NXP356" s="8"/>
      <c r="NXQ356" s="8"/>
      <c r="NXR356" s="8"/>
      <c r="NXS356" s="8"/>
      <c r="NXT356" s="8"/>
      <c r="NXU356" s="8"/>
      <c r="NXV356" s="8"/>
      <c r="NXW356" s="8"/>
      <c r="NXX356" s="8"/>
      <c r="NXY356" s="8"/>
      <c r="NXZ356" s="8"/>
      <c r="NYA356" s="8"/>
      <c r="NYB356" s="8"/>
      <c r="NYC356" s="8"/>
      <c r="NYD356" s="8"/>
      <c r="NYE356" s="8"/>
      <c r="NYF356" s="8"/>
      <c r="NYG356" s="8"/>
      <c r="NYH356" s="8"/>
      <c r="NYI356" s="8"/>
      <c r="NYJ356" s="8"/>
      <c r="NYK356" s="8"/>
      <c r="NYL356" s="8"/>
      <c r="NYM356" s="8"/>
      <c r="NYN356" s="8"/>
      <c r="NYO356" s="8"/>
      <c r="NYP356" s="8"/>
      <c r="NYQ356" s="8"/>
      <c r="NYR356" s="8"/>
      <c r="NYS356" s="8"/>
      <c r="NYT356" s="8"/>
      <c r="NYU356" s="8"/>
      <c r="NYV356" s="8"/>
      <c r="NYW356" s="8"/>
      <c r="NYX356" s="8"/>
      <c r="NYY356" s="8"/>
      <c r="NYZ356" s="8"/>
      <c r="NZA356" s="8"/>
      <c r="NZB356" s="8"/>
      <c r="NZC356" s="8"/>
      <c r="NZD356" s="8"/>
      <c r="NZE356" s="8"/>
      <c r="NZF356" s="8"/>
      <c r="NZG356" s="8"/>
      <c r="NZH356" s="8"/>
      <c r="NZI356" s="8"/>
      <c r="NZJ356" s="8"/>
      <c r="NZK356" s="8"/>
      <c r="NZL356" s="8"/>
      <c r="NZM356" s="8"/>
      <c r="NZN356" s="8"/>
      <c r="NZO356" s="8"/>
      <c r="NZP356" s="8"/>
      <c r="NZQ356" s="8"/>
      <c r="NZR356" s="8"/>
      <c r="NZS356" s="8"/>
      <c r="NZT356" s="8"/>
      <c r="NZU356" s="8"/>
      <c r="NZV356" s="8"/>
      <c r="NZW356" s="8"/>
      <c r="NZX356" s="8"/>
      <c r="NZY356" s="8"/>
      <c r="NZZ356" s="8"/>
      <c r="OAA356" s="8"/>
      <c r="OAB356" s="8"/>
      <c r="OAC356" s="8"/>
      <c r="OAD356" s="8"/>
      <c r="OAE356" s="8"/>
      <c r="OAF356" s="8"/>
      <c r="OAG356" s="8"/>
      <c r="OAH356" s="8"/>
      <c r="OAI356" s="8"/>
      <c r="OAJ356" s="8"/>
      <c r="OAK356" s="8"/>
      <c r="OAL356" s="8"/>
      <c r="OAM356" s="8"/>
      <c r="OAN356" s="8"/>
      <c r="OAO356" s="8"/>
      <c r="OAP356" s="8"/>
      <c r="OAQ356" s="8"/>
      <c r="OAR356" s="8"/>
      <c r="OAS356" s="8"/>
      <c r="OAT356" s="8"/>
      <c r="OAU356" s="8"/>
      <c r="OAV356" s="8"/>
      <c r="OAW356" s="8"/>
      <c r="OAX356" s="8"/>
      <c r="OAY356" s="8"/>
      <c r="OAZ356" s="8"/>
      <c r="OBA356" s="8"/>
      <c r="OBB356" s="8"/>
      <c r="OBC356" s="8"/>
      <c r="OBD356" s="8"/>
      <c r="OBE356" s="8"/>
      <c r="OBF356" s="8"/>
      <c r="OBG356" s="8"/>
      <c r="OBH356" s="8"/>
      <c r="OBI356" s="8"/>
      <c r="OBJ356" s="8"/>
      <c r="OBK356" s="8"/>
      <c r="OBL356" s="8"/>
      <c r="OBM356" s="8"/>
      <c r="OBN356" s="8"/>
      <c r="OBO356" s="8"/>
      <c r="OBP356" s="8"/>
      <c r="OBQ356" s="8"/>
      <c r="OBR356" s="8"/>
      <c r="OBS356" s="8"/>
      <c r="OBT356" s="8"/>
      <c r="OBU356" s="8"/>
      <c r="OBV356" s="8"/>
      <c r="OBW356" s="8"/>
      <c r="OBX356" s="8"/>
      <c r="OBY356" s="8"/>
      <c r="OBZ356" s="8"/>
      <c r="OCA356" s="8"/>
      <c r="OCB356" s="8"/>
      <c r="OCC356" s="8"/>
      <c r="OCD356" s="8"/>
      <c r="OCE356" s="8"/>
      <c r="OCF356" s="8"/>
      <c r="OCG356" s="8"/>
      <c r="OCH356" s="8"/>
      <c r="OCI356" s="8"/>
      <c r="OCJ356" s="8"/>
      <c r="OCK356" s="8"/>
      <c r="OCL356" s="8"/>
      <c r="OCM356" s="8"/>
      <c r="OCN356" s="8"/>
      <c r="OCO356" s="8"/>
      <c r="OCP356" s="8"/>
      <c r="OCQ356" s="8"/>
      <c r="OCR356" s="8"/>
      <c r="OCS356" s="8"/>
      <c r="OCT356" s="8"/>
      <c r="OCU356" s="8"/>
      <c r="OCV356" s="8"/>
      <c r="OCW356" s="8"/>
      <c r="OCX356" s="8"/>
      <c r="OCY356" s="8"/>
      <c r="OCZ356" s="8"/>
      <c r="ODA356" s="8"/>
      <c r="ODB356" s="8"/>
      <c r="ODC356" s="8"/>
      <c r="ODD356" s="8"/>
      <c r="ODE356" s="8"/>
      <c r="ODF356" s="8"/>
      <c r="ODG356" s="8"/>
      <c r="ODH356" s="8"/>
      <c r="ODI356" s="8"/>
      <c r="ODJ356" s="8"/>
      <c r="ODK356" s="8"/>
      <c r="ODL356" s="8"/>
      <c r="ODM356" s="8"/>
      <c r="ODN356" s="8"/>
      <c r="ODO356" s="8"/>
      <c r="ODP356" s="8"/>
      <c r="ODQ356" s="8"/>
      <c r="ODR356" s="8"/>
      <c r="ODS356" s="8"/>
      <c r="ODT356" s="8"/>
      <c r="ODU356" s="8"/>
      <c r="ODV356" s="8"/>
      <c r="ODW356" s="8"/>
      <c r="ODX356" s="8"/>
      <c r="ODY356" s="8"/>
      <c r="ODZ356" s="8"/>
      <c r="OEA356" s="8"/>
      <c r="OEB356" s="8"/>
      <c r="OEC356" s="8"/>
      <c r="OED356" s="8"/>
      <c r="OEE356" s="8"/>
      <c r="OEF356" s="8"/>
      <c r="OEG356" s="8"/>
      <c r="OEH356" s="8"/>
      <c r="OEI356" s="8"/>
      <c r="OEJ356" s="8"/>
      <c r="OEK356" s="8"/>
      <c r="OEL356" s="8"/>
      <c r="OEM356" s="8"/>
      <c r="OEN356" s="8"/>
      <c r="OEO356" s="8"/>
      <c r="OEP356" s="8"/>
      <c r="OEQ356" s="8"/>
      <c r="OER356" s="8"/>
      <c r="OES356" s="8"/>
      <c r="OET356" s="8"/>
      <c r="OEU356" s="8"/>
      <c r="OEV356" s="8"/>
      <c r="OEW356" s="8"/>
      <c r="OEX356" s="8"/>
      <c r="OEY356" s="8"/>
      <c r="OEZ356" s="8"/>
      <c r="OFA356" s="8"/>
      <c r="OFB356" s="8"/>
      <c r="OFC356" s="8"/>
      <c r="OFD356" s="8"/>
      <c r="OFE356" s="8"/>
      <c r="OFF356" s="8"/>
      <c r="OFG356" s="8"/>
      <c r="OFH356" s="8"/>
      <c r="OFI356" s="8"/>
      <c r="OFJ356" s="8"/>
      <c r="OFK356" s="8"/>
      <c r="OFL356" s="8"/>
      <c r="OFM356" s="8"/>
      <c r="OFN356" s="8"/>
      <c r="OFO356" s="8"/>
      <c r="OFP356" s="8"/>
      <c r="OFQ356" s="8"/>
      <c r="OFR356" s="8"/>
      <c r="OFS356" s="8"/>
      <c r="OFT356" s="8"/>
      <c r="OFU356" s="8"/>
      <c r="OFV356" s="8"/>
      <c r="OFW356" s="8"/>
      <c r="OFX356" s="8"/>
      <c r="OFY356" s="8"/>
      <c r="OFZ356" s="8"/>
      <c r="OGA356" s="8"/>
      <c r="OGB356" s="8"/>
      <c r="OGC356" s="8"/>
      <c r="OGD356" s="8"/>
      <c r="OGE356" s="8"/>
      <c r="OGF356" s="8"/>
      <c r="OGG356" s="8"/>
      <c r="OGH356" s="8"/>
      <c r="OGI356" s="8"/>
      <c r="OGJ356" s="8"/>
      <c r="OGK356" s="8"/>
      <c r="OGL356" s="8"/>
      <c r="OGM356" s="8"/>
      <c r="OGN356" s="8"/>
      <c r="OGO356" s="8"/>
      <c r="OGP356" s="8"/>
      <c r="OGQ356" s="8"/>
      <c r="OGR356" s="8"/>
      <c r="OGS356" s="8"/>
      <c r="OGT356" s="8"/>
      <c r="OGU356" s="8"/>
      <c r="OGV356" s="8"/>
      <c r="OGW356" s="8"/>
      <c r="OGX356" s="8"/>
      <c r="OGY356" s="8"/>
      <c r="OGZ356" s="8"/>
      <c r="OHA356" s="8"/>
      <c r="OHB356" s="8"/>
      <c r="OHC356" s="8"/>
      <c r="OHD356" s="8"/>
      <c r="OHE356" s="8"/>
      <c r="OHF356" s="8"/>
      <c r="OHG356" s="8"/>
      <c r="OHH356" s="8"/>
      <c r="OHI356" s="8"/>
      <c r="OHJ356" s="8"/>
      <c r="OHK356" s="8"/>
      <c r="OHL356" s="8"/>
      <c r="OHM356" s="8"/>
      <c r="OHN356" s="8"/>
      <c r="OHO356" s="8"/>
      <c r="OHP356" s="8"/>
      <c r="OHQ356" s="8"/>
      <c r="OHR356" s="8"/>
      <c r="OHS356" s="8"/>
      <c r="OHT356" s="8"/>
      <c r="OHU356" s="8"/>
      <c r="OHV356" s="8"/>
      <c r="OHW356" s="8"/>
      <c r="OHX356" s="8"/>
      <c r="OHY356" s="8"/>
      <c r="OHZ356" s="8"/>
      <c r="OIA356" s="8"/>
      <c r="OIB356" s="8"/>
      <c r="OIC356" s="8"/>
      <c r="OID356" s="8"/>
      <c r="OIE356" s="8"/>
      <c r="OIF356" s="8"/>
      <c r="OIG356" s="8"/>
      <c r="OIH356" s="8"/>
      <c r="OII356" s="8"/>
      <c r="OIJ356" s="8"/>
      <c r="OIK356" s="8"/>
      <c r="OIL356" s="8"/>
      <c r="OIM356" s="8"/>
      <c r="OIN356" s="8"/>
      <c r="OIO356" s="8"/>
      <c r="OIP356" s="8"/>
      <c r="OIQ356" s="8"/>
      <c r="OIR356" s="8"/>
      <c r="OIS356" s="8"/>
      <c r="OIT356" s="8"/>
      <c r="OIU356" s="8"/>
      <c r="OIV356" s="8"/>
      <c r="OIW356" s="8"/>
      <c r="OIX356" s="8"/>
      <c r="OIY356" s="8"/>
      <c r="OIZ356" s="8"/>
      <c r="OJA356" s="8"/>
      <c r="OJB356" s="8"/>
      <c r="OJC356" s="8"/>
      <c r="OJD356" s="8"/>
      <c r="OJE356" s="8"/>
      <c r="OJF356" s="8"/>
      <c r="OJG356" s="8"/>
      <c r="OJH356" s="8"/>
      <c r="OJI356" s="8"/>
      <c r="OJJ356" s="8"/>
      <c r="OJK356" s="8"/>
      <c r="OJL356" s="8"/>
      <c r="OJM356" s="8"/>
      <c r="OJN356" s="8"/>
      <c r="OJO356" s="8"/>
      <c r="OJP356" s="8"/>
      <c r="OJQ356" s="8"/>
      <c r="OJR356" s="8"/>
      <c r="OJS356" s="8"/>
      <c r="OJT356" s="8"/>
      <c r="OJU356" s="8"/>
      <c r="OJV356" s="8"/>
      <c r="OJW356" s="8"/>
      <c r="OJX356" s="8"/>
      <c r="OJY356" s="8"/>
      <c r="OJZ356" s="8"/>
      <c r="OKA356" s="8"/>
      <c r="OKB356" s="8"/>
      <c r="OKC356" s="8"/>
      <c r="OKD356" s="8"/>
      <c r="OKE356" s="8"/>
      <c r="OKF356" s="8"/>
      <c r="OKG356" s="8"/>
      <c r="OKH356" s="8"/>
      <c r="OKI356" s="8"/>
      <c r="OKJ356" s="8"/>
      <c r="OKK356" s="8"/>
      <c r="OKL356" s="8"/>
      <c r="OKM356" s="8"/>
      <c r="OKN356" s="8"/>
      <c r="OKO356" s="8"/>
      <c r="OKP356" s="8"/>
      <c r="OKQ356" s="8"/>
      <c r="OKR356" s="8"/>
      <c r="OKS356" s="8"/>
      <c r="OKT356" s="8"/>
      <c r="OKU356" s="8"/>
      <c r="OKV356" s="8"/>
      <c r="OKW356" s="8"/>
      <c r="OKX356" s="8"/>
      <c r="OKY356" s="8"/>
      <c r="OKZ356" s="8"/>
      <c r="OLA356" s="8"/>
      <c r="OLB356" s="8"/>
      <c r="OLC356" s="8"/>
      <c r="OLD356" s="8"/>
      <c r="OLE356" s="8"/>
      <c r="OLF356" s="8"/>
      <c r="OLG356" s="8"/>
      <c r="OLH356" s="8"/>
      <c r="OLI356" s="8"/>
      <c r="OLJ356" s="8"/>
      <c r="OLK356" s="8"/>
      <c r="OLL356" s="8"/>
      <c r="OLM356" s="8"/>
      <c r="OLN356" s="8"/>
      <c r="OLO356" s="8"/>
      <c r="OLP356" s="8"/>
      <c r="OLQ356" s="8"/>
      <c r="OLR356" s="8"/>
      <c r="OLS356" s="8"/>
      <c r="OLT356" s="8"/>
      <c r="OLU356" s="8"/>
      <c r="OLV356" s="8"/>
      <c r="OLW356" s="8"/>
      <c r="OLX356" s="8"/>
      <c r="OLY356" s="8"/>
      <c r="OLZ356" s="8"/>
      <c r="OMA356" s="8"/>
      <c r="OMB356" s="8"/>
      <c r="OMC356" s="8"/>
      <c r="OMD356" s="8"/>
      <c r="OME356" s="8"/>
      <c r="OMF356" s="8"/>
      <c r="OMG356" s="8"/>
      <c r="OMH356" s="8"/>
      <c r="OMI356" s="8"/>
      <c r="OMJ356" s="8"/>
      <c r="OMK356" s="8"/>
      <c r="OML356" s="8"/>
      <c r="OMM356" s="8"/>
      <c r="OMN356" s="8"/>
      <c r="OMO356" s="8"/>
      <c r="OMP356" s="8"/>
      <c r="OMQ356" s="8"/>
      <c r="OMR356" s="8"/>
      <c r="OMS356" s="8"/>
      <c r="OMT356" s="8"/>
      <c r="OMU356" s="8"/>
      <c r="OMV356" s="8"/>
      <c r="OMW356" s="8"/>
      <c r="OMX356" s="8"/>
      <c r="OMY356" s="8"/>
      <c r="OMZ356" s="8"/>
      <c r="ONA356" s="8"/>
      <c r="ONB356" s="8"/>
      <c r="ONC356" s="8"/>
      <c r="OND356" s="8"/>
      <c r="ONE356" s="8"/>
      <c r="ONF356" s="8"/>
      <c r="ONG356" s="8"/>
      <c r="ONH356" s="8"/>
      <c r="ONI356" s="8"/>
      <c r="ONJ356" s="8"/>
      <c r="ONK356" s="8"/>
      <c r="ONL356" s="8"/>
      <c r="ONM356" s="8"/>
      <c r="ONN356" s="8"/>
      <c r="ONO356" s="8"/>
      <c r="ONP356" s="8"/>
      <c r="ONQ356" s="8"/>
      <c r="ONR356" s="8"/>
      <c r="ONS356" s="8"/>
      <c r="ONT356" s="8"/>
      <c r="ONU356" s="8"/>
      <c r="ONV356" s="8"/>
      <c r="ONW356" s="8"/>
      <c r="ONX356" s="8"/>
      <c r="ONY356" s="8"/>
      <c r="ONZ356" s="8"/>
      <c r="OOA356" s="8"/>
      <c r="OOB356" s="8"/>
      <c r="OOC356" s="8"/>
      <c r="OOD356" s="8"/>
      <c r="OOE356" s="8"/>
      <c r="OOF356" s="8"/>
      <c r="OOG356" s="8"/>
      <c r="OOH356" s="8"/>
      <c r="OOI356" s="8"/>
      <c r="OOJ356" s="8"/>
      <c r="OOK356" s="8"/>
      <c r="OOL356" s="8"/>
      <c r="OOM356" s="8"/>
      <c r="OON356" s="8"/>
      <c r="OOO356" s="8"/>
      <c r="OOP356" s="8"/>
      <c r="OOQ356" s="8"/>
      <c r="OOR356" s="8"/>
      <c r="OOS356" s="8"/>
      <c r="OOT356" s="8"/>
      <c r="OOU356" s="8"/>
      <c r="OOV356" s="8"/>
      <c r="OOW356" s="8"/>
      <c r="OOX356" s="8"/>
      <c r="OOY356" s="8"/>
      <c r="OOZ356" s="8"/>
      <c r="OPA356" s="8"/>
      <c r="OPB356" s="8"/>
      <c r="OPC356" s="8"/>
      <c r="OPD356" s="8"/>
      <c r="OPE356" s="8"/>
      <c r="OPF356" s="8"/>
      <c r="OPG356" s="8"/>
      <c r="OPH356" s="8"/>
      <c r="OPI356" s="8"/>
      <c r="OPJ356" s="8"/>
      <c r="OPK356" s="8"/>
      <c r="OPL356" s="8"/>
      <c r="OPM356" s="8"/>
      <c r="OPN356" s="8"/>
      <c r="OPO356" s="8"/>
      <c r="OPP356" s="8"/>
      <c r="OPQ356" s="8"/>
      <c r="OPR356" s="8"/>
      <c r="OPS356" s="8"/>
      <c r="OPT356" s="8"/>
      <c r="OPU356" s="8"/>
      <c r="OPV356" s="8"/>
      <c r="OPW356" s="8"/>
      <c r="OPX356" s="8"/>
      <c r="OPY356" s="8"/>
      <c r="OPZ356" s="8"/>
      <c r="OQA356" s="8"/>
      <c r="OQB356" s="8"/>
      <c r="OQC356" s="8"/>
      <c r="OQD356" s="8"/>
      <c r="OQE356" s="8"/>
      <c r="OQF356" s="8"/>
      <c r="OQG356" s="8"/>
      <c r="OQH356" s="8"/>
      <c r="OQI356" s="8"/>
      <c r="OQJ356" s="8"/>
      <c r="OQK356" s="8"/>
      <c r="OQL356" s="8"/>
      <c r="OQM356" s="8"/>
      <c r="OQN356" s="8"/>
      <c r="OQO356" s="8"/>
      <c r="OQP356" s="8"/>
      <c r="OQQ356" s="8"/>
      <c r="OQR356" s="8"/>
      <c r="OQS356" s="8"/>
      <c r="OQT356" s="8"/>
      <c r="OQU356" s="8"/>
      <c r="OQV356" s="8"/>
      <c r="OQW356" s="8"/>
      <c r="OQX356" s="8"/>
      <c r="OQY356" s="8"/>
      <c r="OQZ356" s="8"/>
      <c r="ORA356" s="8"/>
      <c r="ORB356" s="8"/>
      <c r="ORC356" s="8"/>
      <c r="ORD356" s="8"/>
      <c r="ORE356" s="8"/>
      <c r="ORF356" s="8"/>
      <c r="ORG356" s="8"/>
      <c r="ORH356" s="8"/>
      <c r="ORI356" s="8"/>
      <c r="ORJ356" s="8"/>
      <c r="ORK356" s="8"/>
      <c r="ORL356" s="8"/>
      <c r="ORM356" s="8"/>
      <c r="ORN356" s="8"/>
      <c r="ORO356" s="8"/>
      <c r="ORP356" s="8"/>
      <c r="ORQ356" s="8"/>
      <c r="ORR356" s="8"/>
      <c r="ORS356" s="8"/>
      <c r="ORT356" s="8"/>
      <c r="ORU356" s="8"/>
      <c r="ORV356" s="8"/>
      <c r="ORW356" s="8"/>
      <c r="ORX356" s="8"/>
      <c r="ORY356" s="8"/>
      <c r="ORZ356" s="8"/>
      <c r="OSA356" s="8"/>
      <c r="OSB356" s="8"/>
      <c r="OSC356" s="8"/>
      <c r="OSD356" s="8"/>
      <c r="OSE356" s="8"/>
      <c r="OSF356" s="8"/>
      <c r="OSG356" s="8"/>
      <c r="OSH356" s="8"/>
      <c r="OSI356" s="8"/>
      <c r="OSJ356" s="8"/>
      <c r="OSK356" s="8"/>
      <c r="OSL356" s="8"/>
      <c r="OSM356" s="8"/>
      <c r="OSN356" s="8"/>
      <c r="OSO356" s="8"/>
      <c r="OSP356" s="8"/>
      <c r="OSQ356" s="8"/>
      <c r="OSR356" s="8"/>
      <c r="OSS356" s="8"/>
      <c r="OST356" s="8"/>
      <c r="OSU356" s="8"/>
      <c r="OSV356" s="8"/>
      <c r="OSW356" s="8"/>
      <c r="OSX356" s="8"/>
      <c r="OSY356" s="8"/>
      <c r="OSZ356" s="8"/>
      <c r="OTA356" s="8"/>
      <c r="OTB356" s="8"/>
      <c r="OTC356" s="8"/>
      <c r="OTD356" s="8"/>
      <c r="OTE356" s="8"/>
      <c r="OTF356" s="8"/>
      <c r="OTG356" s="8"/>
      <c r="OTH356" s="8"/>
      <c r="OTI356" s="8"/>
      <c r="OTJ356" s="8"/>
      <c r="OTK356" s="8"/>
      <c r="OTL356" s="8"/>
      <c r="OTM356" s="8"/>
      <c r="OTN356" s="8"/>
      <c r="OTO356" s="8"/>
      <c r="OTP356" s="8"/>
      <c r="OTQ356" s="8"/>
      <c r="OTR356" s="8"/>
      <c r="OTS356" s="8"/>
      <c r="OTT356" s="8"/>
      <c r="OTU356" s="8"/>
      <c r="OTV356" s="8"/>
      <c r="OTW356" s="8"/>
      <c r="OTX356" s="8"/>
      <c r="OTY356" s="8"/>
      <c r="OTZ356" s="8"/>
      <c r="OUA356" s="8"/>
      <c r="OUB356" s="8"/>
      <c r="OUC356" s="8"/>
      <c r="OUD356" s="8"/>
      <c r="OUE356" s="8"/>
      <c r="OUF356" s="8"/>
      <c r="OUG356" s="8"/>
      <c r="OUH356" s="8"/>
      <c r="OUI356" s="8"/>
      <c r="OUJ356" s="8"/>
      <c r="OUK356" s="8"/>
      <c r="OUL356" s="8"/>
      <c r="OUM356" s="8"/>
      <c r="OUN356" s="8"/>
      <c r="OUO356" s="8"/>
      <c r="OUP356" s="8"/>
      <c r="OUQ356" s="8"/>
      <c r="OUR356" s="8"/>
      <c r="OUS356" s="8"/>
      <c r="OUT356" s="8"/>
      <c r="OUU356" s="8"/>
      <c r="OUV356" s="8"/>
      <c r="OUW356" s="8"/>
      <c r="OUX356" s="8"/>
      <c r="OUY356" s="8"/>
      <c r="OUZ356" s="8"/>
      <c r="OVA356" s="8"/>
      <c r="OVB356" s="8"/>
      <c r="OVC356" s="8"/>
      <c r="OVD356" s="8"/>
      <c r="OVE356" s="8"/>
      <c r="OVF356" s="8"/>
      <c r="OVG356" s="8"/>
      <c r="OVH356" s="8"/>
      <c r="OVI356" s="8"/>
      <c r="OVJ356" s="8"/>
      <c r="OVK356" s="8"/>
      <c r="OVL356" s="8"/>
      <c r="OVM356" s="8"/>
      <c r="OVN356" s="8"/>
      <c r="OVO356" s="8"/>
      <c r="OVP356" s="8"/>
      <c r="OVQ356" s="8"/>
      <c r="OVR356" s="8"/>
      <c r="OVS356" s="8"/>
      <c r="OVT356" s="8"/>
      <c r="OVU356" s="8"/>
      <c r="OVV356" s="8"/>
      <c r="OVW356" s="8"/>
      <c r="OVX356" s="8"/>
      <c r="OVY356" s="8"/>
      <c r="OVZ356" s="8"/>
      <c r="OWA356" s="8"/>
      <c r="OWB356" s="8"/>
      <c r="OWC356" s="8"/>
      <c r="OWD356" s="8"/>
      <c r="OWE356" s="8"/>
      <c r="OWF356" s="8"/>
      <c r="OWG356" s="8"/>
      <c r="OWH356" s="8"/>
      <c r="OWI356" s="8"/>
      <c r="OWJ356" s="8"/>
      <c r="OWK356" s="8"/>
      <c r="OWL356" s="8"/>
      <c r="OWM356" s="8"/>
      <c r="OWN356" s="8"/>
      <c r="OWO356" s="8"/>
      <c r="OWP356" s="8"/>
      <c r="OWQ356" s="8"/>
      <c r="OWR356" s="8"/>
      <c r="OWS356" s="8"/>
      <c r="OWT356" s="8"/>
      <c r="OWU356" s="8"/>
      <c r="OWV356" s="8"/>
      <c r="OWW356" s="8"/>
      <c r="OWX356" s="8"/>
      <c r="OWY356" s="8"/>
      <c r="OWZ356" s="8"/>
      <c r="OXA356" s="8"/>
      <c r="OXB356" s="8"/>
      <c r="OXC356" s="8"/>
      <c r="OXD356" s="8"/>
      <c r="OXE356" s="8"/>
      <c r="OXF356" s="8"/>
      <c r="OXG356" s="8"/>
      <c r="OXH356" s="8"/>
      <c r="OXI356" s="8"/>
      <c r="OXJ356" s="8"/>
      <c r="OXK356" s="8"/>
      <c r="OXL356" s="8"/>
      <c r="OXM356" s="8"/>
      <c r="OXN356" s="8"/>
      <c r="OXO356" s="8"/>
      <c r="OXP356" s="8"/>
      <c r="OXQ356" s="8"/>
      <c r="OXR356" s="8"/>
      <c r="OXS356" s="8"/>
      <c r="OXT356" s="8"/>
      <c r="OXU356" s="8"/>
      <c r="OXV356" s="8"/>
      <c r="OXW356" s="8"/>
      <c r="OXX356" s="8"/>
      <c r="OXY356" s="8"/>
      <c r="OXZ356" s="8"/>
      <c r="OYA356" s="8"/>
      <c r="OYB356" s="8"/>
      <c r="OYC356" s="8"/>
      <c r="OYD356" s="8"/>
      <c r="OYE356" s="8"/>
      <c r="OYF356" s="8"/>
      <c r="OYG356" s="8"/>
      <c r="OYH356" s="8"/>
      <c r="OYI356" s="8"/>
      <c r="OYJ356" s="8"/>
      <c r="OYK356" s="8"/>
      <c r="OYL356" s="8"/>
      <c r="OYM356" s="8"/>
      <c r="OYN356" s="8"/>
      <c r="OYO356" s="8"/>
      <c r="OYP356" s="8"/>
      <c r="OYQ356" s="8"/>
      <c r="OYR356" s="8"/>
      <c r="OYS356" s="8"/>
      <c r="OYT356" s="8"/>
      <c r="OYU356" s="8"/>
      <c r="OYV356" s="8"/>
      <c r="OYW356" s="8"/>
      <c r="OYX356" s="8"/>
      <c r="OYY356" s="8"/>
      <c r="OYZ356" s="8"/>
      <c r="OZA356" s="8"/>
      <c r="OZB356" s="8"/>
      <c r="OZC356" s="8"/>
      <c r="OZD356" s="8"/>
      <c r="OZE356" s="8"/>
      <c r="OZF356" s="8"/>
      <c r="OZG356" s="8"/>
      <c r="OZH356" s="8"/>
      <c r="OZI356" s="8"/>
      <c r="OZJ356" s="8"/>
      <c r="OZK356" s="8"/>
      <c r="OZL356" s="8"/>
      <c r="OZM356" s="8"/>
      <c r="OZN356" s="8"/>
      <c r="OZO356" s="8"/>
      <c r="OZP356" s="8"/>
      <c r="OZQ356" s="8"/>
      <c r="OZR356" s="8"/>
      <c r="OZS356" s="8"/>
      <c r="OZT356" s="8"/>
      <c r="OZU356" s="8"/>
      <c r="OZV356" s="8"/>
      <c r="OZW356" s="8"/>
      <c r="OZX356" s="8"/>
      <c r="OZY356" s="8"/>
      <c r="OZZ356" s="8"/>
      <c r="PAA356" s="8"/>
      <c r="PAB356" s="8"/>
      <c r="PAC356" s="8"/>
      <c r="PAD356" s="8"/>
      <c r="PAE356" s="8"/>
      <c r="PAF356" s="8"/>
      <c r="PAG356" s="8"/>
      <c r="PAH356" s="8"/>
      <c r="PAI356" s="8"/>
      <c r="PAJ356" s="8"/>
      <c r="PAK356" s="8"/>
      <c r="PAL356" s="8"/>
      <c r="PAM356" s="8"/>
      <c r="PAN356" s="8"/>
      <c r="PAO356" s="8"/>
      <c r="PAP356" s="8"/>
      <c r="PAQ356" s="8"/>
      <c r="PAR356" s="8"/>
      <c r="PAS356" s="8"/>
      <c r="PAT356" s="8"/>
      <c r="PAU356" s="8"/>
      <c r="PAV356" s="8"/>
      <c r="PAW356" s="8"/>
      <c r="PAX356" s="8"/>
      <c r="PAY356" s="8"/>
      <c r="PAZ356" s="8"/>
      <c r="PBA356" s="8"/>
      <c r="PBB356" s="8"/>
      <c r="PBC356" s="8"/>
      <c r="PBD356" s="8"/>
      <c r="PBE356" s="8"/>
      <c r="PBF356" s="8"/>
      <c r="PBG356" s="8"/>
      <c r="PBH356" s="8"/>
      <c r="PBI356" s="8"/>
      <c r="PBJ356" s="8"/>
      <c r="PBK356" s="8"/>
      <c r="PBL356" s="8"/>
      <c r="PBM356" s="8"/>
      <c r="PBN356" s="8"/>
      <c r="PBO356" s="8"/>
      <c r="PBP356" s="8"/>
      <c r="PBQ356" s="8"/>
      <c r="PBR356" s="8"/>
      <c r="PBS356" s="8"/>
      <c r="PBT356" s="8"/>
      <c r="PBU356" s="8"/>
      <c r="PBV356" s="8"/>
      <c r="PBW356" s="8"/>
      <c r="PBX356" s="8"/>
      <c r="PBY356" s="8"/>
      <c r="PBZ356" s="8"/>
      <c r="PCA356" s="8"/>
      <c r="PCB356" s="8"/>
      <c r="PCC356" s="8"/>
      <c r="PCD356" s="8"/>
      <c r="PCE356" s="8"/>
      <c r="PCF356" s="8"/>
      <c r="PCG356" s="8"/>
      <c r="PCH356" s="8"/>
      <c r="PCI356" s="8"/>
      <c r="PCJ356" s="8"/>
      <c r="PCK356" s="8"/>
      <c r="PCL356" s="8"/>
      <c r="PCM356" s="8"/>
      <c r="PCN356" s="8"/>
      <c r="PCO356" s="8"/>
      <c r="PCP356" s="8"/>
      <c r="PCQ356" s="8"/>
      <c r="PCR356" s="8"/>
      <c r="PCS356" s="8"/>
      <c r="PCT356" s="8"/>
      <c r="PCU356" s="8"/>
      <c r="PCV356" s="8"/>
      <c r="PCW356" s="8"/>
      <c r="PCX356" s="8"/>
      <c r="PCY356" s="8"/>
      <c r="PCZ356" s="8"/>
      <c r="PDA356" s="8"/>
      <c r="PDB356" s="8"/>
      <c r="PDC356" s="8"/>
      <c r="PDD356" s="8"/>
      <c r="PDE356" s="8"/>
      <c r="PDF356" s="8"/>
      <c r="PDG356" s="8"/>
      <c r="PDH356" s="8"/>
      <c r="PDI356" s="8"/>
      <c r="PDJ356" s="8"/>
      <c r="PDK356" s="8"/>
      <c r="PDL356" s="8"/>
      <c r="PDM356" s="8"/>
      <c r="PDN356" s="8"/>
      <c r="PDO356" s="8"/>
      <c r="PDP356" s="8"/>
      <c r="PDQ356" s="8"/>
      <c r="PDR356" s="8"/>
      <c r="PDS356" s="8"/>
      <c r="PDT356" s="8"/>
      <c r="PDU356" s="8"/>
      <c r="PDV356" s="8"/>
      <c r="PDW356" s="8"/>
      <c r="PDX356" s="8"/>
      <c r="PDY356" s="8"/>
      <c r="PDZ356" s="8"/>
      <c r="PEA356" s="8"/>
      <c r="PEB356" s="8"/>
      <c r="PEC356" s="8"/>
      <c r="PED356" s="8"/>
      <c r="PEE356" s="8"/>
      <c r="PEF356" s="8"/>
      <c r="PEG356" s="8"/>
      <c r="PEH356" s="8"/>
      <c r="PEI356" s="8"/>
      <c r="PEJ356" s="8"/>
      <c r="PEK356" s="8"/>
      <c r="PEL356" s="8"/>
      <c r="PEM356" s="8"/>
      <c r="PEN356" s="8"/>
      <c r="PEO356" s="8"/>
      <c r="PEP356" s="8"/>
      <c r="PEQ356" s="8"/>
      <c r="PER356" s="8"/>
      <c r="PES356" s="8"/>
      <c r="PET356" s="8"/>
      <c r="PEU356" s="8"/>
      <c r="PEV356" s="8"/>
      <c r="PEW356" s="8"/>
      <c r="PEX356" s="8"/>
      <c r="PEY356" s="8"/>
      <c r="PEZ356" s="8"/>
      <c r="PFA356" s="8"/>
      <c r="PFB356" s="8"/>
      <c r="PFC356" s="8"/>
      <c r="PFD356" s="8"/>
      <c r="PFE356" s="8"/>
      <c r="PFF356" s="8"/>
      <c r="PFG356" s="8"/>
      <c r="PFH356" s="8"/>
      <c r="PFI356" s="8"/>
      <c r="PFJ356" s="8"/>
      <c r="PFK356" s="8"/>
      <c r="PFL356" s="8"/>
      <c r="PFM356" s="8"/>
      <c r="PFN356" s="8"/>
      <c r="PFO356" s="8"/>
      <c r="PFP356" s="8"/>
      <c r="PFQ356" s="8"/>
      <c r="PFR356" s="8"/>
      <c r="PFS356" s="8"/>
      <c r="PFT356" s="8"/>
      <c r="PFU356" s="8"/>
      <c r="PFV356" s="8"/>
      <c r="PFW356" s="8"/>
      <c r="PFX356" s="8"/>
      <c r="PFY356" s="8"/>
      <c r="PFZ356" s="8"/>
      <c r="PGA356" s="8"/>
      <c r="PGB356" s="8"/>
      <c r="PGC356" s="8"/>
      <c r="PGD356" s="8"/>
      <c r="PGE356" s="8"/>
      <c r="PGF356" s="8"/>
      <c r="PGG356" s="8"/>
      <c r="PGH356" s="8"/>
      <c r="PGI356" s="8"/>
      <c r="PGJ356" s="8"/>
      <c r="PGK356" s="8"/>
      <c r="PGL356" s="8"/>
      <c r="PGM356" s="8"/>
      <c r="PGN356" s="8"/>
      <c r="PGO356" s="8"/>
      <c r="PGP356" s="8"/>
      <c r="PGQ356" s="8"/>
      <c r="PGR356" s="8"/>
      <c r="PGS356" s="8"/>
      <c r="PGT356" s="8"/>
      <c r="PGU356" s="8"/>
      <c r="PGV356" s="8"/>
      <c r="PGW356" s="8"/>
      <c r="PGX356" s="8"/>
      <c r="PGY356" s="8"/>
      <c r="PGZ356" s="8"/>
      <c r="PHA356" s="8"/>
      <c r="PHB356" s="8"/>
      <c r="PHC356" s="8"/>
      <c r="PHD356" s="8"/>
      <c r="PHE356" s="8"/>
      <c r="PHF356" s="8"/>
      <c r="PHG356" s="8"/>
      <c r="PHH356" s="8"/>
      <c r="PHI356" s="8"/>
      <c r="PHJ356" s="8"/>
      <c r="PHK356" s="8"/>
      <c r="PHL356" s="8"/>
      <c r="PHM356" s="8"/>
      <c r="PHN356" s="8"/>
      <c r="PHO356" s="8"/>
      <c r="PHP356" s="8"/>
      <c r="PHQ356" s="8"/>
      <c r="PHR356" s="8"/>
      <c r="PHS356" s="8"/>
      <c r="PHT356" s="8"/>
      <c r="PHU356" s="8"/>
      <c r="PHV356" s="8"/>
      <c r="PHW356" s="8"/>
      <c r="PHX356" s="8"/>
      <c r="PHY356" s="8"/>
      <c r="PHZ356" s="8"/>
      <c r="PIA356" s="8"/>
      <c r="PIB356" s="8"/>
      <c r="PIC356" s="8"/>
      <c r="PID356" s="8"/>
      <c r="PIE356" s="8"/>
      <c r="PIF356" s="8"/>
      <c r="PIG356" s="8"/>
      <c r="PIH356" s="8"/>
      <c r="PII356" s="8"/>
      <c r="PIJ356" s="8"/>
      <c r="PIK356" s="8"/>
      <c r="PIL356" s="8"/>
      <c r="PIM356" s="8"/>
      <c r="PIN356" s="8"/>
      <c r="PIO356" s="8"/>
      <c r="PIP356" s="8"/>
      <c r="PIQ356" s="8"/>
      <c r="PIR356" s="8"/>
      <c r="PIS356" s="8"/>
      <c r="PIT356" s="8"/>
      <c r="PIU356" s="8"/>
      <c r="PIV356" s="8"/>
      <c r="PIW356" s="8"/>
      <c r="PIX356" s="8"/>
      <c r="PIY356" s="8"/>
      <c r="PIZ356" s="8"/>
      <c r="PJA356" s="8"/>
      <c r="PJB356" s="8"/>
      <c r="PJC356" s="8"/>
      <c r="PJD356" s="8"/>
      <c r="PJE356" s="8"/>
      <c r="PJF356" s="8"/>
      <c r="PJG356" s="8"/>
      <c r="PJH356" s="8"/>
      <c r="PJI356" s="8"/>
      <c r="PJJ356" s="8"/>
      <c r="PJK356" s="8"/>
      <c r="PJL356" s="8"/>
      <c r="PJM356" s="8"/>
      <c r="PJN356" s="8"/>
      <c r="PJO356" s="8"/>
      <c r="PJP356" s="8"/>
      <c r="PJQ356" s="8"/>
      <c r="PJR356" s="8"/>
      <c r="PJS356" s="8"/>
      <c r="PJT356" s="8"/>
      <c r="PJU356" s="8"/>
      <c r="PJV356" s="8"/>
      <c r="PJW356" s="8"/>
      <c r="PJX356" s="8"/>
      <c r="PJY356" s="8"/>
      <c r="PJZ356" s="8"/>
      <c r="PKA356" s="8"/>
      <c r="PKB356" s="8"/>
      <c r="PKC356" s="8"/>
      <c r="PKD356" s="8"/>
      <c r="PKE356" s="8"/>
      <c r="PKF356" s="8"/>
      <c r="PKG356" s="8"/>
      <c r="PKH356" s="8"/>
      <c r="PKI356" s="8"/>
      <c r="PKJ356" s="8"/>
      <c r="PKK356" s="8"/>
      <c r="PKL356" s="8"/>
      <c r="PKM356" s="8"/>
      <c r="PKN356" s="8"/>
      <c r="PKO356" s="8"/>
      <c r="PKP356" s="8"/>
      <c r="PKQ356" s="8"/>
      <c r="PKR356" s="8"/>
      <c r="PKS356" s="8"/>
      <c r="PKT356" s="8"/>
      <c r="PKU356" s="8"/>
      <c r="PKV356" s="8"/>
      <c r="PKW356" s="8"/>
      <c r="PKX356" s="8"/>
      <c r="PKY356" s="8"/>
      <c r="PKZ356" s="8"/>
      <c r="PLA356" s="8"/>
      <c r="PLB356" s="8"/>
      <c r="PLC356" s="8"/>
      <c r="PLD356" s="8"/>
      <c r="PLE356" s="8"/>
      <c r="PLF356" s="8"/>
      <c r="PLG356" s="8"/>
      <c r="PLH356" s="8"/>
      <c r="PLI356" s="8"/>
      <c r="PLJ356" s="8"/>
      <c r="PLK356" s="8"/>
      <c r="PLL356" s="8"/>
      <c r="PLM356" s="8"/>
      <c r="PLN356" s="8"/>
      <c r="PLO356" s="8"/>
      <c r="PLP356" s="8"/>
      <c r="PLQ356" s="8"/>
      <c r="PLR356" s="8"/>
      <c r="PLS356" s="8"/>
      <c r="PLT356" s="8"/>
      <c r="PLU356" s="8"/>
      <c r="PLV356" s="8"/>
      <c r="PLW356" s="8"/>
      <c r="PLX356" s="8"/>
      <c r="PLY356" s="8"/>
      <c r="PLZ356" s="8"/>
      <c r="PMA356" s="8"/>
      <c r="PMB356" s="8"/>
      <c r="PMC356" s="8"/>
      <c r="PMD356" s="8"/>
      <c r="PME356" s="8"/>
      <c r="PMF356" s="8"/>
      <c r="PMG356" s="8"/>
      <c r="PMH356" s="8"/>
      <c r="PMI356" s="8"/>
      <c r="PMJ356" s="8"/>
      <c r="PMK356" s="8"/>
      <c r="PML356" s="8"/>
      <c r="PMM356" s="8"/>
      <c r="PMN356" s="8"/>
      <c r="PMO356" s="8"/>
      <c r="PMP356" s="8"/>
      <c r="PMQ356" s="8"/>
      <c r="PMR356" s="8"/>
      <c r="PMS356" s="8"/>
      <c r="PMT356" s="8"/>
      <c r="PMU356" s="8"/>
      <c r="PMV356" s="8"/>
      <c r="PMW356" s="8"/>
      <c r="PMX356" s="8"/>
      <c r="PMY356" s="8"/>
      <c r="PMZ356" s="8"/>
      <c r="PNA356" s="8"/>
      <c r="PNB356" s="8"/>
      <c r="PNC356" s="8"/>
      <c r="PND356" s="8"/>
      <c r="PNE356" s="8"/>
      <c r="PNF356" s="8"/>
      <c r="PNG356" s="8"/>
      <c r="PNH356" s="8"/>
      <c r="PNI356" s="8"/>
      <c r="PNJ356" s="8"/>
      <c r="PNK356" s="8"/>
      <c r="PNL356" s="8"/>
      <c r="PNM356" s="8"/>
      <c r="PNN356" s="8"/>
      <c r="PNO356" s="8"/>
      <c r="PNP356" s="8"/>
      <c r="PNQ356" s="8"/>
      <c r="PNR356" s="8"/>
      <c r="PNS356" s="8"/>
      <c r="PNT356" s="8"/>
      <c r="PNU356" s="8"/>
      <c r="PNV356" s="8"/>
      <c r="PNW356" s="8"/>
      <c r="PNX356" s="8"/>
      <c r="PNY356" s="8"/>
      <c r="PNZ356" s="8"/>
      <c r="POA356" s="8"/>
      <c r="POB356" s="8"/>
      <c r="POC356" s="8"/>
      <c r="POD356" s="8"/>
      <c r="POE356" s="8"/>
      <c r="POF356" s="8"/>
      <c r="POG356" s="8"/>
      <c r="POH356" s="8"/>
      <c r="POI356" s="8"/>
      <c r="POJ356" s="8"/>
      <c r="POK356" s="8"/>
      <c r="POL356" s="8"/>
      <c r="POM356" s="8"/>
      <c r="PON356" s="8"/>
      <c r="POO356" s="8"/>
      <c r="POP356" s="8"/>
      <c r="POQ356" s="8"/>
      <c r="POR356" s="8"/>
      <c r="POS356" s="8"/>
      <c r="POT356" s="8"/>
      <c r="POU356" s="8"/>
      <c r="POV356" s="8"/>
      <c r="POW356" s="8"/>
      <c r="POX356" s="8"/>
      <c r="POY356" s="8"/>
      <c r="POZ356" s="8"/>
      <c r="PPA356" s="8"/>
      <c r="PPB356" s="8"/>
      <c r="PPC356" s="8"/>
      <c r="PPD356" s="8"/>
      <c r="PPE356" s="8"/>
      <c r="PPF356" s="8"/>
      <c r="PPG356" s="8"/>
      <c r="PPH356" s="8"/>
      <c r="PPI356" s="8"/>
      <c r="PPJ356" s="8"/>
      <c r="PPK356" s="8"/>
      <c r="PPL356" s="8"/>
      <c r="PPM356" s="8"/>
      <c r="PPN356" s="8"/>
      <c r="PPO356" s="8"/>
      <c r="PPP356" s="8"/>
      <c r="PPQ356" s="8"/>
      <c r="PPR356" s="8"/>
      <c r="PPS356" s="8"/>
      <c r="PPT356" s="8"/>
      <c r="PPU356" s="8"/>
      <c r="PPV356" s="8"/>
      <c r="PPW356" s="8"/>
      <c r="PPX356" s="8"/>
      <c r="PPY356" s="8"/>
      <c r="PPZ356" s="8"/>
      <c r="PQA356" s="8"/>
      <c r="PQB356" s="8"/>
      <c r="PQC356" s="8"/>
      <c r="PQD356" s="8"/>
      <c r="PQE356" s="8"/>
      <c r="PQF356" s="8"/>
      <c r="PQG356" s="8"/>
      <c r="PQH356" s="8"/>
      <c r="PQI356" s="8"/>
      <c r="PQJ356" s="8"/>
      <c r="PQK356" s="8"/>
      <c r="PQL356" s="8"/>
      <c r="PQM356" s="8"/>
      <c r="PQN356" s="8"/>
      <c r="PQO356" s="8"/>
      <c r="PQP356" s="8"/>
      <c r="PQQ356" s="8"/>
      <c r="PQR356" s="8"/>
      <c r="PQS356" s="8"/>
      <c r="PQT356" s="8"/>
      <c r="PQU356" s="8"/>
      <c r="PQV356" s="8"/>
      <c r="PQW356" s="8"/>
      <c r="PQX356" s="8"/>
      <c r="PQY356" s="8"/>
      <c r="PQZ356" s="8"/>
      <c r="PRA356" s="8"/>
      <c r="PRB356" s="8"/>
      <c r="PRC356" s="8"/>
      <c r="PRD356" s="8"/>
      <c r="PRE356" s="8"/>
      <c r="PRF356" s="8"/>
      <c r="PRG356" s="8"/>
      <c r="PRH356" s="8"/>
      <c r="PRI356" s="8"/>
      <c r="PRJ356" s="8"/>
      <c r="PRK356" s="8"/>
      <c r="PRL356" s="8"/>
      <c r="PRM356" s="8"/>
      <c r="PRN356" s="8"/>
      <c r="PRO356" s="8"/>
      <c r="PRP356" s="8"/>
      <c r="PRQ356" s="8"/>
      <c r="PRR356" s="8"/>
      <c r="PRS356" s="8"/>
      <c r="PRT356" s="8"/>
      <c r="PRU356" s="8"/>
      <c r="PRV356" s="8"/>
      <c r="PRW356" s="8"/>
      <c r="PRX356" s="8"/>
      <c r="PRY356" s="8"/>
      <c r="PRZ356" s="8"/>
      <c r="PSA356" s="8"/>
      <c r="PSB356" s="8"/>
      <c r="PSC356" s="8"/>
      <c r="PSD356" s="8"/>
      <c r="PSE356" s="8"/>
      <c r="PSF356" s="8"/>
      <c r="PSG356" s="8"/>
      <c r="PSH356" s="8"/>
      <c r="PSI356" s="8"/>
      <c r="PSJ356" s="8"/>
      <c r="PSK356" s="8"/>
      <c r="PSL356" s="8"/>
      <c r="PSM356" s="8"/>
      <c r="PSN356" s="8"/>
      <c r="PSO356" s="8"/>
      <c r="PSP356" s="8"/>
      <c r="PSQ356" s="8"/>
      <c r="PSR356" s="8"/>
      <c r="PSS356" s="8"/>
      <c r="PST356" s="8"/>
      <c r="PSU356" s="8"/>
      <c r="PSV356" s="8"/>
      <c r="PSW356" s="8"/>
      <c r="PSX356" s="8"/>
      <c r="PSY356" s="8"/>
      <c r="PSZ356" s="8"/>
      <c r="PTA356" s="8"/>
      <c r="PTB356" s="8"/>
      <c r="PTC356" s="8"/>
      <c r="PTD356" s="8"/>
      <c r="PTE356" s="8"/>
      <c r="PTF356" s="8"/>
      <c r="PTG356" s="8"/>
      <c r="PTH356" s="8"/>
      <c r="PTI356" s="8"/>
      <c r="PTJ356" s="8"/>
      <c r="PTK356" s="8"/>
      <c r="PTL356" s="8"/>
      <c r="PTM356" s="8"/>
      <c r="PTN356" s="8"/>
      <c r="PTO356" s="8"/>
      <c r="PTP356" s="8"/>
      <c r="PTQ356" s="8"/>
      <c r="PTR356" s="8"/>
      <c r="PTS356" s="8"/>
      <c r="PTT356" s="8"/>
      <c r="PTU356" s="8"/>
      <c r="PTV356" s="8"/>
      <c r="PTW356" s="8"/>
      <c r="PTX356" s="8"/>
      <c r="PTY356" s="8"/>
      <c r="PTZ356" s="8"/>
      <c r="PUA356" s="8"/>
      <c r="PUB356" s="8"/>
      <c r="PUC356" s="8"/>
      <c r="PUD356" s="8"/>
      <c r="PUE356" s="8"/>
      <c r="PUF356" s="8"/>
      <c r="PUG356" s="8"/>
      <c r="PUH356" s="8"/>
      <c r="PUI356" s="8"/>
      <c r="PUJ356" s="8"/>
      <c r="PUK356" s="8"/>
      <c r="PUL356" s="8"/>
      <c r="PUM356" s="8"/>
      <c r="PUN356" s="8"/>
      <c r="PUO356" s="8"/>
      <c r="PUP356" s="8"/>
      <c r="PUQ356" s="8"/>
      <c r="PUR356" s="8"/>
      <c r="PUS356" s="8"/>
      <c r="PUT356" s="8"/>
      <c r="PUU356" s="8"/>
      <c r="PUV356" s="8"/>
      <c r="PUW356" s="8"/>
      <c r="PUX356" s="8"/>
      <c r="PUY356" s="8"/>
      <c r="PUZ356" s="8"/>
      <c r="PVA356" s="8"/>
      <c r="PVB356" s="8"/>
      <c r="PVC356" s="8"/>
      <c r="PVD356" s="8"/>
      <c r="PVE356" s="8"/>
      <c r="PVF356" s="8"/>
      <c r="PVG356" s="8"/>
      <c r="PVH356" s="8"/>
      <c r="PVI356" s="8"/>
      <c r="PVJ356" s="8"/>
      <c r="PVK356" s="8"/>
      <c r="PVL356" s="8"/>
      <c r="PVM356" s="8"/>
      <c r="PVN356" s="8"/>
      <c r="PVO356" s="8"/>
      <c r="PVP356" s="8"/>
      <c r="PVQ356" s="8"/>
      <c r="PVR356" s="8"/>
      <c r="PVS356" s="8"/>
      <c r="PVT356" s="8"/>
      <c r="PVU356" s="8"/>
      <c r="PVV356" s="8"/>
      <c r="PVW356" s="8"/>
      <c r="PVX356" s="8"/>
      <c r="PVY356" s="8"/>
      <c r="PVZ356" s="8"/>
      <c r="PWA356" s="8"/>
      <c r="PWB356" s="8"/>
      <c r="PWC356" s="8"/>
      <c r="PWD356" s="8"/>
      <c r="PWE356" s="8"/>
      <c r="PWF356" s="8"/>
      <c r="PWG356" s="8"/>
      <c r="PWH356" s="8"/>
      <c r="PWI356" s="8"/>
      <c r="PWJ356" s="8"/>
      <c r="PWK356" s="8"/>
      <c r="PWL356" s="8"/>
      <c r="PWM356" s="8"/>
      <c r="PWN356" s="8"/>
      <c r="PWO356" s="8"/>
      <c r="PWP356" s="8"/>
      <c r="PWQ356" s="8"/>
      <c r="PWR356" s="8"/>
      <c r="PWS356" s="8"/>
      <c r="PWT356" s="8"/>
      <c r="PWU356" s="8"/>
      <c r="PWV356" s="8"/>
      <c r="PWW356" s="8"/>
      <c r="PWX356" s="8"/>
      <c r="PWY356" s="8"/>
      <c r="PWZ356" s="8"/>
      <c r="PXA356" s="8"/>
      <c r="PXB356" s="8"/>
      <c r="PXC356" s="8"/>
      <c r="PXD356" s="8"/>
      <c r="PXE356" s="8"/>
      <c r="PXF356" s="8"/>
      <c r="PXG356" s="8"/>
      <c r="PXH356" s="8"/>
      <c r="PXI356" s="8"/>
      <c r="PXJ356" s="8"/>
      <c r="PXK356" s="8"/>
      <c r="PXL356" s="8"/>
      <c r="PXM356" s="8"/>
      <c r="PXN356" s="8"/>
      <c r="PXO356" s="8"/>
      <c r="PXP356" s="8"/>
      <c r="PXQ356" s="8"/>
      <c r="PXR356" s="8"/>
      <c r="PXS356" s="8"/>
      <c r="PXT356" s="8"/>
      <c r="PXU356" s="8"/>
      <c r="PXV356" s="8"/>
      <c r="PXW356" s="8"/>
      <c r="PXX356" s="8"/>
      <c r="PXY356" s="8"/>
      <c r="PXZ356" s="8"/>
      <c r="PYA356" s="8"/>
      <c r="PYB356" s="8"/>
      <c r="PYC356" s="8"/>
      <c r="PYD356" s="8"/>
      <c r="PYE356" s="8"/>
      <c r="PYF356" s="8"/>
      <c r="PYG356" s="8"/>
      <c r="PYH356" s="8"/>
      <c r="PYI356" s="8"/>
      <c r="PYJ356" s="8"/>
      <c r="PYK356" s="8"/>
      <c r="PYL356" s="8"/>
      <c r="PYM356" s="8"/>
      <c r="PYN356" s="8"/>
      <c r="PYO356" s="8"/>
      <c r="PYP356" s="8"/>
      <c r="PYQ356" s="8"/>
      <c r="PYR356" s="8"/>
      <c r="PYS356" s="8"/>
      <c r="PYT356" s="8"/>
      <c r="PYU356" s="8"/>
      <c r="PYV356" s="8"/>
      <c r="PYW356" s="8"/>
      <c r="PYX356" s="8"/>
      <c r="PYY356" s="8"/>
      <c r="PYZ356" s="8"/>
      <c r="PZA356" s="8"/>
      <c r="PZB356" s="8"/>
      <c r="PZC356" s="8"/>
      <c r="PZD356" s="8"/>
      <c r="PZE356" s="8"/>
      <c r="PZF356" s="8"/>
      <c r="PZG356" s="8"/>
      <c r="PZH356" s="8"/>
      <c r="PZI356" s="8"/>
      <c r="PZJ356" s="8"/>
      <c r="PZK356" s="8"/>
      <c r="PZL356" s="8"/>
      <c r="PZM356" s="8"/>
      <c r="PZN356" s="8"/>
      <c r="PZO356" s="8"/>
      <c r="PZP356" s="8"/>
      <c r="PZQ356" s="8"/>
      <c r="PZR356" s="8"/>
      <c r="PZS356" s="8"/>
      <c r="PZT356" s="8"/>
      <c r="PZU356" s="8"/>
      <c r="PZV356" s="8"/>
      <c r="PZW356" s="8"/>
      <c r="PZX356" s="8"/>
      <c r="PZY356" s="8"/>
      <c r="PZZ356" s="8"/>
      <c r="QAA356" s="8"/>
      <c r="QAB356" s="8"/>
      <c r="QAC356" s="8"/>
      <c r="QAD356" s="8"/>
      <c r="QAE356" s="8"/>
      <c r="QAF356" s="8"/>
      <c r="QAG356" s="8"/>
      <c r="QAH356" s="8"/>
      <c r="QAI356" s="8"/>
      <c r="QAJ356" s="8"/>
      <c r="QAK356" s="8"/>
      <c r="QAL356" s="8"/>
      <c r="QAM356" s="8"/>
      <c r="QAN356" s="8"/>
      <c r="QAO356" s="8"/>
      <c r="QAP356" s="8"/>
      <c r="QAQ356" s="8"/>
      <c r="QAR356" s="8"/>
      <c r="QAS356" s="8"/>
      <c r="QAT356" s="8"/>
      <c r="QAU356" s="8"/>
      <c r="QAV356" s="8"/>
      <c r="QAW356" s="8"/>
      <c r="QAX356" s="8"/>
      <c r="QAY356" s="8"/>
      <c r="QAZ356" s="8"/>
      <c r="QBA356" s="8"/>
      <c r="QBB356" s="8"/>
      <c r="QBC356" s="8"/>
      <c r="QBD356" s="8"/>
      <c r="QBE356" s="8"/>
      <c r="QBF356" s="8"/>
      <c r="QBG356" s="8"/>
      <c r="QBH356" s="8"/>
      <c r="QBI356" s="8"/>
      <c r="QBJ356" s="8"/>
      <c r="QBK356" s="8"/>
      <c r="QBL356" s="8"/>
      <c r="QBM356" s="8"/>
      <c r="QBN356" s="8"/>
      <c r="QBO356" s="8"/>
      <c r="QBP356" s="8"/>
      <c r="QBQ356" s="8"/>
      <c r="QBR356" s="8"/>
      <c r="QBS356" s="8"/>
      <c r="QBT356" s="8"/>
      <c r="QBU356" s="8"/>
      <c r="QBV356" s="8"/>
      <c r="QBW356" s="8"/>
      <c r="QBX356" s="8"/>
      <c r="QBY356" s="8"/>
      <c r="QBZ356" s="8"/>
      <c r="QCA356" s="8"/>
      <c r="QCB356" s="8"/>
      <c r="QCC356" s="8"/>
      <c r="QCD356" s="8"/>
      <c r="QCE356" s="8"/>
      <c r="QCF356" s="8"/>
      <c r="QCG356" s="8"/>
      <c r="QCH356" s="8"/>
      <c r="QCI356" s="8"/>
      <c r="QCJ356" s="8"/>
      <c r="QCK356" s="8"/>
      <c r="QCL356" s="8"/>
      <c r="QCM356" s="8"/>
      <c r="QCN356" s="8"/>
      <c r="QCO356" s="8"/>
      <c r="QCP356" s="8"/>
      <c r="QCQ356" s="8"/>
      <c r="QCR356" s="8"/>
      <c r="QCS356" s="8"/>
      <c r="QCT356" s="8"/>
      <c r="QCU356" s="8"/>
      <c r="QCV356" s="8"/>
      <c r="QCW356" s="8"/>
      <c r="QCX356" s="8"/>
      <c r="QCY356" s="8"/>
      <c r="QCZ356" s="8"/>
      <c r="QDA356" s="8"/>
      <c r="QDB356" s="8"/>
      <c r="QDC356" s="8"/>
      <c r="QDD356" s="8"/>
      <c r="QDE356" s="8"/>
      <c r="QDF356" s="8"/>
      <c r="QDG356" s="8"/>
      <c r="QDH356" s="8"/>
      <c r="QDI356" s="8"/>
      <c r="QDJ356" s="8"/>
      <c r="QDK356" s="8"/>
      <c r="QDL356" s="8"/>
      <c r="QDM356" s="8"/>
      <c r="QDN356" s="8"/>
      <c r="QDO356" s="8"/>
      <c r="QDP356" s="8"/>
      <c r="QDQ356" s="8"/>
      <c r="QDR356" s="8"/>
      <c r="QDS356" s="8"/>
      <c r="QDT356" s="8"/>
      <c r="QDU356" s="8"/>
      <c r="QDV356" s="8"/>
      <c r="QDW356" s="8"/>
      <c r="QDX356" s="8"/>
      <c r="QDY356" s="8"/>
      <c r="QDZ356" s="8"/>
      <c r="QEA356" s="8"/>
      <c r="QEB356" s="8"/>
      <c r="QEC356" s="8"/>
      <c r="QED356" s="8"/>
      <c r="QEE356" s="8"/>
      <c r="QEF356" s="8"/>
      <c r="QEG356" s="8"/>
      <c r="QEH356" s="8"/>
      <c r="QEI356" s="8"/>
      <c r="QEJ356" s="8"/>
      <c r="QEK356" s="8"/>
      <c r="QEL356" s="8"/>
      <c r="QEM356" s="8"/>
      <c r="QEN356" s="8"/>
      <c r="QEO356" s="8"/>
      <c r="QEP356" s="8"/>
      <c r="QEQ356" s="8"/>
      <c r="QER356" s="8"/>
      <c r="QES356" s="8"/>
      <c r="QET356" s="8"/>
      <c r="QEU356" s="8"/>
      <c r="QEV356" s="8"/>
      <c r="QEW356" s="8"/>
      <c r="QEX356" s="8"/>
      <c r="QEY356" s="8"/>
      <c r="QEZ356" s="8"/>
      <c r="QFA356" s="8"/>
      <c r="QFB356" s="8"/>
      <c r="QFC356" s="8"/>
      <c r="QFD356" s="8"/>
      <c r="QFE356" s="8"/>
      <c r="QFF356" s="8"/>
      <c r="QFG356" s="8"/>
      <c r="QFH356" s="8"/>
      <c r="QFI356" s="8"/>
      <c r="QFJ356" s="8"/>
      <c r="QFK356" s="8"/>
      <c r="QFL356" s="8"/>
      <c r="QFM356" s="8"/>
      <c r="QFN356" s="8"/>
      <c r="QFO356" s="8"/>
      <c r="QFP356" s="8"/>
      <c r="QFQ356" s="8"/>
      <c r="QFR356" s="8"/>
      <c r="QFS356" s="8"/>
      <c r="QFT356" s="8"/>
      <c r="QFU356" s="8"/>
      <c r="QFV356" s="8"/>
      <c r="QFW356" s="8"/>
      <c r="QFX356" s="8"/>
      <c r="QFY356" s="8"/>
      <c r="QFZ356" s="8"/>
      <c r="QGA356" s="8"/>
      <c r="QGB356" s="8"/>
      <c r="QGC356" s="8"/>
      <c r="QGD356" s="8"/>
      <c r="QGE356" s="8"/>
      <c r="QGF356" s="8"/>
      <c r="QGG356" s="8"/>
      <c r="QGH356" s="8"/>
      <c r="QGI356" s="8"/>
      <c r="QGJ356" s="8"/>
      <c r="QGK356" s="8"/>
      <c r="QGL356" s="8"/>
      <c r="QGM356" s="8"/>
      <c r="QGN356" s="8"/>
      <c r="QGO356" s="8"/>
      <c r="QGP356" s="8"/>
      <c r="QGQ356" s="8"/>
      <c r="QGR356" s="8"/>
      <c r="QGS356" s="8"/>
      <c r="QGT356" s="8"/>
      <c r="QGU356" s="8"/>
      <c r="QGV356" s="8"/>
      <c r="QGW356" s="8"/>
      <c r="QGX356" s="8"/>
      <c r="QGY356" s="8"/>
      <c r="QGZ356" s="8"/>
      <c r="QHA356" s="8"/>
      <c r="QHB356" s="8"/>
      <c r="QHC356" s="8"/>
      <c r="QHD356" s="8"/>
      <c r="QHE356" s="8"/>
      <c r="QHF356" s="8"/>
      <c r="QHG356" s="8"/>
      <c r="QHH356" s="8"/>
      <c r="QHI356" s="8"/>
      <c r="QHJ356" s="8"/>
      <c r="QHK356" s="8"/>
      <c r="QHL356" s="8"/>
      <c r="QHM356" s="8"/>
      <c r="QHN356" s="8"/>
      <c r="QHO356" s="8"/>
      <c r="QHP356" s="8"/>
      <c r="QHQ356" s="8"/>
      <c r="QHR356" s="8"/>
      <c r="QHS356" s="8"/>
      <c r="QHT356" s="8"/>
      <c r="QHU356" s="8"/>
      <c r="QHV356" s="8"/>
      <c r="QHW356" s="8"/>
      <c r="QHX356" s="8"/>
      <c r="QHY356" s="8"/>
      <c r="QHZ356" s="8"/>
      <c r="QIA356" s="8"/>
      <c r="QIB356" s="8"/>
      <c r="QIC356" s="8"/>
      <c r="QID356" s="8"/>
      <c r="QIE356" s="8"/>
      <c r="QIF356" s="8"/>
      <c r="QIG356" s="8"/>
      <c r="QIH356" s="8"/>
      <c r="QII356" s="8"/>
      <c r="QIJ356" s="8"/>
      <c r="QIK356" s="8"/>
      <c r="QIL356" s="8"/>
      <c r="QIM356" s="8"/>
      <c r="QIN356" s="8"/>
      <c r="QIO356" s="8"/>
      <c r="QIP356" s="8"/>
      <c r="QIQ356" s="8"/>
      <c r="QIR356" s="8"/>
      <c r="QIS356" s="8"/>
      <c r="QIT356" s="8"/>
      <c r="QIU356" s="8"/>
      <c r="QIV356" s="8"/>
      <c r="QIW356" s="8"/>
      <c r="QIX356" s="8"/>
      <c r="QIY356" s="8"/>
      <c r="QIZ356" s="8"/>
      <c r="QJA356" s="8"/>
      <c r="QJB356" s="8"/>
      <c r="QJC356" s="8"/>
      <c r="QJD356" s="8"/>
      <c r="QJE356" s="8"/>
      <c r="QJF356" s="8"/>
      <c r="QJG356" s="8"/>
      <c r="QJH356" s="8"/>
      <c r="QJI356" s="8"/>
      <c r="QJJ356" s="8"/>
      <c r="QJK356" s="8"/>
      <c r="QJL356" s="8"/>
      <c r="QJM356" s="8"/>
      <c r="QJN356" s="8"/>
      <c r="QJO356" s="8"/>
      <c r="QJP356" s="8"/>
      <c r="QJQ356" s="8"/>
      <c r="QJR356" s="8"/>
      <c r="QJS356" s="8"/>
      <c r="QJT356" s="8"/>
      <c r="QJU356" s="8"/>
      <c r="QJV356" s="8"/>
      <c r="QJW356" s="8"/>
      <c r="QJX356" s="8"/>
      <c r="QJY356" s="8"/>
      <c r="QJZ356" s="8"/>
      <c r="QKA356" s="8"/>
      <c r="QKB356" s="8"/>
      <c r="QKC356" s="8"/>
      <c r="QKD356" s="8"/>
      <c r="QKE356" s="8"/>
      <c r="QKF356" s="8"/>
      <c r="QKG356" s="8"/>
      <c r="QKH356" s="8"/>
      <c r="QKI356" s="8"/>
      <c r="QKJ356" s="8"/>
      <c r="QKK356" s="8"/>
      <c r="QKL356" s="8"/>
      <c r="QKM356" s="8"/>
      <c r="QKN356" s="8"/>
      <c r="QKO356" s="8"/>
      <c r="QKP356" s="8"/>
      <c r="QKQ356" s="8"/>
      <c r="QKR356" s="8"/>
      <c r="QKS356" s="8"/>
      <c r="QKT356" s="8"/>
      <c r="QKU356" s="8"/>
      <c r="QKV356" s="8"/>
      <c r="QKW356" s="8"/>
      <c r="QKX356" s="8"/>
      <c r="QKY356" s="8"/>
      <c r="QKZ356" s="8"/>
      <c r="QLA356" s="8"/>
      <c r="QLB356" s="8"/>
      <c r="QLC356" s="8"/>
      <c r="QLD356" s="8"/>
      <c r="QLE356" s="8"/>
      <c r="QLF356" s="8"/>
      <c r="QLG356" s="8"/>
      <c r="QLH356" s="8"/>
      <c r="QLI356" s="8"/>
      <c r="QLJ356" s="8"/>
      <c r="QLK356" s="8"/>
      <c r="QLL356" s="8"/>
      <c r="QLM356" s="8"/>
      <c r="QLN356" s="8"/>
      <c r="QLO356" s="8"/>
      <c r="QLP356" s="8"/>
      <c r="QLQ356" s="8"/>
      <c r="QLR356" s="8"/>
      <c r="QLS356" s="8"/>
      <c r="QLT356" s="8"/>
      <c r="QLU356" s="8"/>
      <c r="QLV356" s="8"/>
      <c r="QLW356" s="8"/>
      <c r="QLX356" s="8"/>
      <c r="QLY356" s="8"/>
      <c r="QLZ356" s="8"/>
      <c r="QMA356" s="8"/>
      <c r="QMB356" s="8"/>
      <c r="QMC356" s="8"/>
      <c r="QMD356" s="8"/>
      <c r="QME356" s="8"/>
      <c r="QMF356" s="8"/>
      <c r="QMG356" s="8"/>
      <c r="QMH356" s="8"/>
      <c r="QMI356" s="8"/>
      <c r="QMJ356" s="8"/>
      <c r="QMK356" s="8"/>
      <c r="QML356" s="8"/>
      <c r="QMM356" s="8"/>
      <c r="QMN356" s="8"/>
      <c r="QMO356" s="8"/>
      <c r="QMP356" s="8"/>
      <c r="QMQ356" s="8"/>
      <c r="QMR356" s="8"/>
      <c r="QMS356" s="8"/>
      <c r="QMT356" s="8"/>
      <c r="QMU356" s="8"/>
      <c r="QMV356" s="8"/>
      <c r="QMW356" s="8"/>
      <c r="QMX356" s="8"/>
      <c r="QMY356" s="8"/>
      <c r="QMZ356" s="8"/>
      <c r="QNA356" s="8"/>
      <c r="QNB356" s="8"/>
      <c r="QNC356" s="8"/>
      <c r="QND356" s="8"/>
      <c r="QNE356" s="8"/>
      <c r="QNF356" s="8"/>
      <c r="QNG356" s="8"/>
      <c r="QNH356" s="8"/>
      <c r="QNI356" s="8"/>
      <c r="QNJ356" s="8"/>
      <c r="QNK356" s="8"/>
      <c r="QNL356" s="8"/>
      <c r="QNM356" s="8"/>
      <c r="QNN356" s="8"/>
      <c r="QNO356" s="8"/>
      <c r="QNP356" s="8"/>
      <c r="QNQ356" s="8"/>
      <c r="QNR356" s="8"/>
      <c r="QNS356" s="8"/>
      <c r="QNT356" s="8"/>
      <c r="QNU356" s="8"/>
      <c r="QNV356" s="8"/>
      <c r="QNW356" s="8"/>
      <c r="QNX356" s="8"/>
      <c r="QNY356" s="8"/>
      <c r="QNZ356" s="8"/>
      <c r="QOA356" s="8"/>
      <c r="QOB356" s="8"/>
      <c r="QOC356" s="8"/>
      <c r="QOD356" s="8"/>
      <c r="QOE356" s="8"/>
      <c r="QOF356" s="8"/>
      <c r="QOG356" s="8"/>
      <c r="QOH356" s="8"/>
      <c r="QOI356" s="8"/>
      <c r="QOJ356" s="8"/>
      <c r="QOK356" s="8"/>
      <c r="QOL356" s="8"/>
      <c r="QOM356" s="8"/>
      <c r="QON356" s="8"/>
      <c r="QOO356" s="8"/>
      <c r="QOP356" s="8"/>
      <c r="QOQ356" s="8"/>
      <c r="QOR356" s="8"/>
      <c r="QOS356" s="8"/>
      <c r="QOT356" s="8"/>
      <c r="QOU356" s="8"/>
      <c r="QOV356" s="8"/>
      <c r="QOW356" s="8"/>
      <c r="QOX356" s="8"/>
      <c r="QOY356" s="8"/>
      <c r="QOZ356" s="8"/>
      <c r="QPA356" s="8"/>
      <c r="QPB356" s="8"/>
      <c r="QPC356" s="8"/>
      <c r="QPD356" s="8"/>
      <c r="QPE356" s="8"/>
      <c r="QPF356" s="8"/>
      <c r="QPG356" s="8"/>
      <c r="QPH356" s="8"/>
      <c r="QPI356" s="8"/>
      <c r="QPJ356" s="8"/>
      <c r="QPK356" s="8"/>
      <c r="QPL356" s="8"/>
      <c r="QPM356" s="8"/>
      <c r="QPN356" s="8"/>
      <c r="QPO356" s="8"/>
      <c r="QPP356" s="8"/>
      <c r="QPQ356" s="8"/>
      <c r="QPR356" s="8"/>
      <c r="QPS356" s="8"/>
      <c r="QPT356" s="8"/>
      <c r="QPU356" s="8"/>
      <c r="QPV356" s="8"/>
      <c r="QPW356" s="8"/>
      <c r="QPX356" s="8"/>
      <c r="QPY356" s="8"/>
      <c r="QPZ356" s="8"/>
      <c r="QQA356" s="8"/>
      <c r="QQB356" s="8"/>
      <c r="QQC356" s="8"/>
      <c r="QQD356" s="8"/>
      <c r="QQE356" s="8"/>
      <c r="QQF356" s="8"/>
      <c r="QQG356" s="8"/>
      <c r="QQH356" s="8"/>
      <c r="QQI356" s="8"/>
      <c r="QQJ356" s="8"/>
      <c r="QQK356" s="8"/>
      <c r="QQL356" s="8"/>
      <c r="QQM356" s="8"/>
      <c r="QQN356" s="8"/>
      <c r="QQO356" s="8"/>
      <c r="QQP356" s="8"/>
      <c r="QQQ356" s="8"/>
      <c r="QQR356" s="8"/>
      <c r="QQS356" s="8"/>
      <c r="QQT356" s="8"/>
      <c r="QQU356" s="8"/>
      <c r="QQV356" s="8"/>
      <c r="QQW356" s="8"/>
      <c r="QQX356" s="8"/>
      <c r="QQY356" s="8"/>
      <c r="QQZ356" s="8"/>
      <c r="QRA356" s="8"/>
      <c r="QRB356" s="8"/>
      <c r="QRC356" s="8"/>
      <c r="QRD356" s="8"/>
      <c r="QRE356" s="8"/>
      <c r="QRF356" s="8"/>
      <c r="QRG356" s="8"/>
      <c r="QRH356" s="8"/>
      <c r="QRI356" s="8"/>
      <c r="QRJ356" s="8"/>
      <c r="QRK356" s="8"/>
      <c r="QRL356" s="8"/>
      <c r="QRM356" s="8"/>
      <c r="QRN356" s="8"/>
      <c r="QRO356" s="8"/>
      <c r="QRP356" s="8"/>
      <c r="QRQ356" s="8"/>
      <c r="QRR356" s="8"/>
      <c r="QRS356" s="8"/>
      <c r="QRT356" s="8"/>
      <c r="QRU356" s="8"/>
      <c r="QRV356" s="8"/>
      <c r="QRW356" s="8"/>
      <c r="QRX356" s="8"/>
      <c r="QRY356" s="8"/>
      <c r="QRZ356" s="8"/>
      <c r="QSA356" s="8"/>
      <c r="QSB356" s="8"/>
      <c r="QSC356" s="8"/>
      <c r="QSD356" s="8"/>
      <c r="QSE356" s="8"/>
      <c r="QSF356" s="8"/>
      <c r="QSG356" s="8"/>
      <c r="QSH356" s="8"/>
      <c r="QSI356" s="8"/>
      <c r="QSJ356" s="8"/>
      <c r="QSK356" s="8"/>
      <c r="QSL356" s="8"/>
      <c r="QSM356" s="8"/>
      <c r="QSN356" s="8"/>
      <c r="QSO356" s="8"/>
      <c r="QSP356" s="8"/>
      <c r="QSQ356" s="8"/>
      <c r="QSR356" s="8"/>
      <c r="QSS356" s="8"/>
      <c r="QST356" s="8"/>
      <c r="QSU356" s="8"/>
      <c r="QSV356" s="8"/>
      <c r="QSW356" s="8"/>
      <c r="QSX356" s="8"/>
      <c r="QSY356" s="8"/>
      <c r="QSZ356" s="8"/>
      <c r="QTA356" s="8"/>
      <c r="QTB356" s="8"/>
      <c r="QTC356" s="8"/>
      <c r="QTD356" s="8"/>
      <c r="QTE356" s="8"/>
      <c r="QTF356" s="8"/>
      <c r="QTG356" s="8"/>
      <c r="QTH356" s="8"/>
      <c r="QTI356" s="8"/>
      <c r="QTJ356" s="8"/>
      <c r="QTK356" s="8"/>
      <c r="QTL356" s="8"/>
      <c r="QTM356" s="8"/>
      <c r="QTN356" s="8"/>
      <c r="QTO356" s="8"/>
      <c r="QTP356" s="8"/>
      <c r="QTQ356" s="8"/>
      <c r="QTR356" s="8"/>
      <c r="QTS356" s="8"/>
      <c r="QTT356" s="8"/>
      <c r="QTU356" s="8"/>
      <c r="QTV356" s="8"/>
      <c r="QTW356" s="8"/>
      <c r="QTX356" s="8"/>
      <c r="QTY356" s="8"/>
      <c r="QTZ356" s="8"/>
      <c r="QUA356" s="8"/>
      <c r="QUB356" s="8"/>
      <c r="QUC356" s="8"/>
      <c r="QUD356" s="8"/>
      <c r="QUE356" s="8"/>
      <c r="QUF356" s="8"/>
      <c r="QUG356" s="8"/>
      <c r="QUH356" s="8"/>
      <c r="QUI356" s="8"/>
      <c r="QUJ356" s="8"/>
      <c r="QUK356" s="8"/>
      <c r="QUL356" s="8"/>
      <c r="QUM356" s="8"/>
      <c r="QUN356" s="8"/>
      <c r="QUO356" s="8"/>
      <c r="QUP356" s="8"/>
      <c r="QUQ356" s="8"/>
      <c r="QUR356" s="8"/>
      <c r="QUS356" s="8"/>
      <c r="QUT356" s="8"/>
      <c r="QUU356" s="8"/>
      <c r="QUV356" s="8"/>
      <c r="QUW356" s="8"/>
      <c r="QUX356" s="8"/>
      <c r="QUY356" s="8"/>
      <c r="QUZ356" s="8"/>
      <c r="QVA356" s="8"/>
      <c r="QVB356" s="8"/>
      <c r="QVC356" s="8"/>
      <c r="QVD356" s="8"/>
      <c r="QVE356" s="8"/>
      <c r="QVF356" s="8"/>
      <c r="QVG356" s="8"/>
      <c r="QVH356" s="8"/>
      <c r="QVI356" s="8"/>
      <c r="QVJ356" s="8"/>
      <c r="QVK356" s="8"/>
      <c r="QVL356" s="8"/>
      <c r="QVM356" s="8"/>
      <c r="QVN356" s="8"/>
      <c r="QVO356" s="8"/>
      <c r="QVP356" s="8"/>
      <c r="QVQ356" s="8"/>
      <c r="QVR356" s="8"/>
      <c r="QVS356" s="8"/>
      <c r="QVT356" s="8"/>
      <c r="QVU356" s="8"/>
      <c r="QVV356" s="8"/>
      <c r="QVW356" s="8"/>
      <c r="QVX356" s="8"/>
      <c r="QVY356" s="8"/>
      <c r="QVZ356" s="8"/>
      <c r="QWA356" s="8"/>
      <c r="QWB356" s="8"/>
      <c r="QWC356" s="8"/>
      <c r="QWD356" s="8"/>
      <c r="QWE356" s="8"/>
      <c r="QWF356" s="8"/>
      <c r="QWG356" s="8"/>
      <c r="QWH356" s="8"/>
      <c r="QWI356" s="8"/>
      <c r="QWJ356" s="8"/>
      <c r="QWK356" s="8"/>
      <c r="QWL356" s="8"/>
      <c r="QWM356" s="8"/>
      <c r="QWN356" s="8"/>
      <c r="QWO356" s="8"/>
      <c r="QWP356" s="8"/>
      <c r="QWQ356" s="8"/>
      <c r="QWR356" s="8"/>
      <c r="QWS356" s="8"/>
      <c r="QWT356" s="8"/>
      <c r="QWU356" s="8"/>
      <c r="QWV356" s="8"/>
      <c r="QWW356" s="8"/>
      <c r="QWX356" s="8"/>
      <c r="QWY356" s="8"/>
      <c r="QWZ356" s="8"/>
      <c r="QXA356" s="8"/>
      <c r="QXB356" s="8"/>
      <c r="QXC356" s="8"/>
      <c r="QXD356" s="8"/>
      <c r="QXE356" s="8"/>
      <c r="QXF356" s="8"/>
      <c r="QXG356" s="8"/>
      <c r="QXH356" s="8"/>
      <c r="QXI356" s="8"/>
      <c r="QXJ356" s="8"/>
      <c r="QXK356" s="8"/>
      <c r="QXL356" s="8"/>
      <c r="QXM356" s="8"/>
      <c r="QXN356" s="8"/>
      <c r="QXO356" s="8"/>
      <c r="QXP356" s="8"/>
      <c r="QXQ356" s="8"/>
      <c r="QXR356" s="8"/>
      <c r="QXS356" s="8"/>
      <c r="QXT356" s="8"/>
      <c r="QXU356" s="8"/>
      <c r="QXV356" s="8"/>
      <c r="QXW356" s="8"/>
      <c r="QXX356" s="8"/>
      <c r="QXY356" s="8"/>
      <c r="QXZ356" s="8"/>
      <c r="QYA356" s="8"/>
      <c r="QYB356" s="8"/>
      <c r="QYC356" s="8"/>
      <c r="QYD356" s="8"/>
      <c r="QYE356" s="8"/>
      <c r="QYF356" s="8"/>
      <c r="QYG356" s="8"/>
      <c r="QYH356" s="8"/>
      <c r="QYI356" s="8"/>
      <c r="QYJ356" s="8"/>
      <c r="QYK356" s="8"/>
      <c r="QYL356" s="8"/>
      <c r="QYM356" s="8"/>
      <c r="QYN356" s="8"/>
      <c r="QYO356" s="8"/>
      <c r="QYP356" s="8"/>
      <c r="QYQ356" s="8"/>
      <c r="QYR356" s="8"/>
      <c r="QYS356" s="8"/>
      <c r="QYT356" s="8"/>
      <c r="QYU356" s="8"/>
      <c r="QYV356" s="8"/>
      <c r="QYW356" s="8"/>
      <c r="QYX356" s="8"/>
      <c r="QYY356" s="8"/>
      <c r="QYZ356" s="8"/>
      <c r="QZA356" s="8"/>
      <c r="QZB356" s="8"/>
      <c r="QZC356" s="8"/>
      <c r="QZD356" s="8"/>
      <c r="QZE356" s="8"/>
      <c r="QZF356" s="8"/>
      <c r="QZG356" s="8"/>
      <c r="QZH356" s="8"/>
      <c r="QZI356" s="8"/>
      <c r="QZJ356" s="8"/>
      <c r="QZK356" s="8"/>
      <c r="QZL356" s="8"/>
      <c r="QZM356" s="8"/>
      <c r="QZN356" s="8"/>
      <c r="QZO356" s="8"/>
      <c r="QZP356" s="8"/>
      <c r="QZQ356" s="8"/>
      <c r="QZR356" s="8"/>
      <c r="QZS356" s="8"/>
      <c r="QZT356" s="8"/>
      <c r="QZU356" s="8"/>
      <c r="QZV356" s="8"/>
      <c r="QZW356" s="8"/>
      <c r="QZX356" s="8"/>
      <c r="QZY356" s="8"/>
      <c r="QZZ356" s="8"/>
      <c r="RAA356" s="8"/>
      <c r="RAB356" s="8"/>
      <c r="RAC356" s="8"/>
      <c r="RAD356" s="8"/>
      <c r="RAE356" s="8"/>
      <c r="RAF356" s="8"/>
      <c r="RAG356" s="8"/>
      <c r="RAH356" s="8"/>
      <c r="RAI356" s="8"/>
      <c r="RAJ356" s="8"/>
      <c r="RAK356" s="8"/>
      <c r="RAL356" s="8"/>
      <c r="RAM356" s="8"/>
      <c r="RAN356" s="8"/>
      <c r="RAO356" s="8"/>
      <c r="RAP356" s="8"/>
      <c r="RAQ356" s="8"/>
      <c r="RAR356" s="8"/>
      <c r="RAS356" s="8"/>
      <c r="RAT356" s="8"/>
      <c r="RAU356" s="8"/>
      <c r="RAV356" s="8"/>
      <c r="RAW356" s="8"/>
      <c r="RAX356" s="8"/>
      <c r="RAY356" s="8"/>
      <c r="RAZ356" s="8"/>
      <c r="RBA356" s="8"/>
      <c r="RBB356" s="8"/>
      <c r="RBC356" s="8"/>
      <c r="RBD356" s="8"/>
      <c r="RBE356" s="8"/>
      <c r="RBF356" s="8"/>
      <c r="RBG356" s="8"/>
      <c r="RBH356" s="8"/>
      <c r="RBI356" s="8"/>
      <c r="RBJ356" s="8"/>
      <c r="RBK356" s="8"/>
      <c r="RBL356" s="8"/>
      <c r="RBM356" s="8"/>
      <c r="RBN356" s="8"/>
      <c r="RBO356" s="8"/>
      <c r="RBP356" s="8"/>
      <c r="RBQ356" s="8"/>
      <c r="RBR356" s="8"/>
      <c r="RBS356" s="8"/>
      <c r="RBT356" s="8"/>
      <c r="RBU356" s="8"/>
      <c r="RBV356" s="8"/>
      <c r="RBW356" s="8"/>
      <c r="RBX356" s="8"/>
      <c r="RBY356" s="8"/>
      <c r="RBZ356" s="8"/>
      <c r="RCA356" s="8"/>
      <c r="RCB356" s="8"/>
      <c r="RCC356" s="8"/>
      <c r="RCD356" s="8"/>
      <c r="RCE356" s="8"/>
      <c r="RCF356" s="8"/>
      <c r="RCG356" s="8"/>
      <c r="RCH356" s="8"/>
      <c r="RCI356" s="8"/>
      <c r="RCJ356" s="8"/>
      <c r="RCK356" s="8"/>
      <c r="RCL356" s="8"/>
      <c r="RCM356" s="8"/>
      <c r="RCN356" s="8"/>
      <c r="RCO356" s="8"/>
      <c r="RCP356" s="8"/>
      <c r="RCQ356" s="8"/>
      <c r="RCR356" s="8"/>
      <c r="RCS356" s="8"/>
      <c r="RCT356" s="8"/>
      <c r="RCU356" s="8"/>
      <c r="RCV356" s="8"/>
      <c r="RCW356" s="8"/>
      <c r="RCX356" s="8"/>
      <c r="RCY356" s="8"/>
      <c r="RCZ356" s="8"/>
      <c r="RDA356" s="8"/>
      <c r="RDB356" s="8"/>
      <c r="RDC356" s="8"/>
      <c r="RDD356" s="8"/>
      <c r="RDE356" s="8"/>
      <c r="RDF356" s="8"/>
      <c r="RDG356" s="8"/>
      <c r="RDH356" s="8"/>
      <c r="RDI356" s="8"/>
      <c r="RDJ356" s="8"/>
      <c r="RDK356" s="8"/>
      <c r="RDL356" s="8"/>
      <c r="RDM356" s="8"/>
      <c r="RDN356" s="8"/>
      <c r="RDO356" s="8"/>
      <c r="RDP356" s="8"/>
      <c r="RDQ356" s="8"/>
      <c r="RDR356" s="8"/>
      <c r="RDS356" s="8"/>
      <c r="RDT356" s="8"/>
      <c r="RDU356" s="8"/>
      <c r="RDV356" s="8"/>
      <c r="RDW356" s="8"/>
      <c r="RDX356" s="8"/>
      <c r="RDY356" s="8"/>
      <c r="RDZ356" s="8"/>
      <c r="REA356" s="8"/>
      <c r="REB356" s="8"/>
      <c r="REC356" s="8"/>
      <c r="RED356" s="8"/>
      <c r="REE356" s="8"/>
      <c r="REF356" s="8"/>
      <c r="REG356" s="8"/>
      <c r="REH356" s="8"/>
      <c r="REI356" s="8"/>
      <c r="REJ356" s="8"/>
      <c r="REK356" s="8"/>
      <c r="REL356" s="8"/>
      <c r="REM356" s="8"/>
      <c r="REN356" s="8"/>
      <c r="REO356" s="8"/>
      <c r="REP356" s="8"/>
      <c r="REQ356" s="8"/>
      <c r="RER356" s="8"/>
      <c r="RES356" s="8"/>
      <c r="RET356" s="8"/>
      <c r="REU356" s="8"/>
      <c r="REV356" s="8"/>
      <c r="REW356" s="8"/>
      <c r="REX356" s="8"/>
      <c r="REY356" s="8"/>
      <c r="REZ356" s="8"/>
      <c r="RFA356" s="8"/>
      <c r="RFB356" s="8"/>
      <c r="RFC356" s="8"/>
      <c r="RFD356" s="8"/>
      <c r="RFE356" s="8"/>
      <c r="RFF356" s="8"/>
      <c r="RFG356" s="8"/>
      <c r="RFH356" s="8"/>
      <c r="RFI356" s="8"/>
      <c r="RFJ356" s="8"/>
      <c r="RFK356" s="8"/>
      <c r="RFL356" s="8"/>
      <c r="RFM356" s="8"/>
      <c r="RFN356" s="8"/>
      <c r="RFO356" s="8"/>
      <c r="RFP356" s="8"/>
      <c r="RFQ356" s="8"/>
      <c r="RFR356" s="8"/>
      <c r="RFS356" s="8"/>
      <c r="RFT356" s="8"/>
      <c r="RFU356" s="8"/>
      <c r="RFV356" s="8"/>
      <c r="RFW356" s="8"/>
      <c r="RFX356" s="8"/>
      <c r="RFY356" s="8"/>
      <c r="RFZ356" s="8"/>
      <c r="RGA356" s="8"/>
      <c r="RGB356" s="8"/>
      <c r="RGC356" s="8"/>
      <c r="RGD356" s="8"/>
      <c r="RGE356" s="8"/>
      <c r="RGF356" s="8"/>
      <c r="RGG356" s="8"/>
      <c r="RGH356" s="8"/>
      <c r="RGI356" s="8"/>
      <c r="RGJ356" s="8"/>
      <c r="RGK356" s="8"/>
      <c r="RGL356" s="8"/>
      <c r="RGM356" s="8"/>
      <c r="RGN356" s="8"/>
      <c r="RGO356" s="8"/>
      <c r="RGP356" s="8"/>
      <c r="RGQ356" s="8"/>
      <c r="RGR356" s="8"/>
      <c r="RGS356" s="8"/>
      <c r="RGT356" s="8"/>
      <c r="RGU356" s="8"/>
      <c r="RGV356" s="8"/>
      <c r="RGW356" s="8"/>
      <c r="RGX356" s="8"/>
      <c r="RGY356" s="8"/>
      <c r="RGZ356" s="8"/>
      <c r="RHA356" s="8"/>
      <c r="RHB356" s="8"/>
      <c r="RHC356" s="8"/>
      <c r="RHD356" s="8"/>
      <c r="RHE356" s="8"/>
      <c r="RHF356" s="8"/>
      <c r="RHG356" s="8"/>
      <c r="RHH356" s="8"/>
      <c r="RHI356" s="8"/>
      <c r="RHJ356" s="8"/>
      <c r="RHK356" s="8"/>
      <c r="RHL356" s="8"/>
      <c r="RHM356" s="8"/>
      <c r="RHN356" s="8"/>
      <c r="RHO356" s="8"/>
      <c r="RHP356" s="8"/>
      <c r="RHQ356" s="8"/>
      <c r="RHR356" s="8"/>
      <c r="RHS356" s="8"/>
      <c r="RHT356" s="8"/>
      <c r="RHU356" s="8"/>
      <c r="RHV356" s="8"/>
      <c r="RHW356" s="8"/>
      <c r="RHX356" s="8"/>
      <c r="RHY356" s="8"/>
      <c r="RHZ356" s="8"/>
      <c r="RIA356" s="8"/>
      <c r="RIB356" s="8"/>
      <c r="RIC356" s="8"/>
      <c r="RID356" s="8"/>
      <c r="RIE356" s="8"/>
      <c r="RIF356" s="8"/>
      <c r="RIG356" s="8"/>
      <c r="RIH356" s="8"/>
      <c r="RII356" s="8"/>
      <c r="RIJ356" s="8"/>
      <c r="RIK356" s="8"/>
      <c r="RIL356" s="8"/>
      <c r="RIM356" s="8"/>
      <c r="RIN356" s="8"/>
      <c r="RIO356" s="8"/>
      <c r="RIP356" s="8"/>
      <c r="RIQ356" s="8"/>
      <c r="RIR356" s="8"/>
      <c r="RIS356" s="8"/>
      <c r="RIT356" s="8"/>
      <c r="RIU356" s="8"/>
      <c r="RIV356" s="8"/>
      <c r="RIW356" s="8"/>
      <c r="RIX356" s="8"/>
      <c r="RIY356" s="8"/>
      <c r="RIZ356" s="8"/>
      <c r="RJA356" s="8"/>
      <c r="RJB356" s="8"/>
      <c r="RJC356" s="8"/>
      <c r="RJD356" s="8"/>
      <c r="RJE356" s="8"/>
      <c r="RJF356" s="8"/>
      <c r="RJG356" s="8"/>
      <c r="RJH356" s="8"/>
      <c r="RJI356" s="8"/>
      <c r="RJJ356" s="8"/>
      <c r="RJK356" s="8"/>
      <c r="RJL356" s="8"/>
      <c r="RJM356" s="8"/>
      <c r="RJN356" s="8"/>
      <c r="RJO356" s="8"/>
      <c r="RJP356" s="8"/>
      <c r="RJQ356" s="8"/>
      <c r="RJR356" s="8"/>
      <c r="RJS356" s="8"/>
      <c r="RJT356" s="8"/>
      <c r="RJU356" s="8"/>
      <c r="RJV356" s="8"/>
      <c r="RJW356" s="8"/>
      <c r="RJX356" s="8"/>
      <c r="RJY356" s="8"/>
      <c r="RJZ356" s="8"/>
      <c r="RKA356" s="8"/>
      <c r="RKB356" s="8"/>
      <c r="RKC356" s="8"/>
      <c r="RKD356" s="8"/>
      <c r="RKE356" s="8"/>
      <c r="RKF356" s="8"/>
      <c r="RKG356" s="8"/>
      <c r="RKH356" s="8"/>
      <c r="RKI356" s="8"/>
      <c r="RKJ356" s="8"/>
      <c r="RKK356" s="8"/>
      <c r="RKL356" s="8"/>
      <c r="RKM356" s="8"/>
      <c r="RKN356" s="8"/>
      <c r="RKO356" s="8"/>
      <c r="RKP356" s="8"/>
      <c r="RKQ356" s="8"/>
      <c r="RKR356" s="8"/>
      <c r="RKS356" s="8"/>
      <c r="RKT356" s="8"/>
      <c r="RKU356" s="8"/>
      <c r="RKV356" s="8"/>
      <c r="RKW356" s="8"/>
      <c r="RKX356" s="8"/>
      <c r="RKY356" s="8"/>
      <c r="RKZ356" s="8"/>
      <c r="RLA356" s="8"/>
      <c r="RLB356" s="8"/>
      <c r="RLC356" s="8"/>
      <c r="RLD356" s="8"/>
      <c r="RLE356" s="8"/>
      <c r="RLF356" s="8"/>
      <c r="RLG356" s="8"/>
      <c r="RLH356" s="8"/>
      <c r="RLI356" s="8"/>
      <c r="RLJ356" s="8"/>
      <c r="RLK356" s="8"/>
      <c r="RLL356" s="8"/>
      <c r="RLM356" s="8"/>
      <c r="RLN356" s="8"/>
      <c r="RLO356" s="8"/>
      <c r="RLP356" s="8"/>
      <c r="RLQ356" s="8"/>
      <c r="RLR356" s="8"/>
      <c r="RLS356" s="8"/>
      <c r="RLT356" s="8"/>
      <c r="RLU356" s="8"/>
      <c r="RLV356" s="8"/>
      <c r="RLW356" s="8"/>
      <c r="RLX356" s="8"/>
      <c r="RLY356" s="8"/>
      <c r="RLZ356" s="8"/>
      <c r="RMA356" s="8"/>
      <c r="RMB356" s="8"/>
      <c r="RMC356" s="8"/>
      <c r="RMD356" s="8"/>
      <c r="RME356" s="8"/>
      <c r="RMF356" s="8"/>
      <c r="RMG356" s="8"/>
      <c r="RMH356" s="8"/>
      <c r="RMI356" s="8"/>
      <c r="RMJ356" s="8"/>
      <c r="RMK356" s="8"/>
      <c r="RML356" s="8"/>
      <c r="RMM356" s="8"/>
      <c r="RMN356" s="8"/>
      <c r="RMO356" s="8"/>
      <c r="RMP356" s="8"/>
      <c r="RMQ356" s="8"/>
      <c r="RMR356" s="8"/>
      <c r="RMS356" s="8"/>
      <c r="RMT356" s="8"/>
      <c r="RMU356" s="8"/>
      <c r="RMV356" s="8"/>
      <c r="RMW356" s="8"/>
      <c r="RMX356" s="8"/>
      <c r="RMY356" s="8"/>
      <c r="RMZ356" s="8"/>
      <c r="RNA356" s="8"/>
      <c r="RNB356" s="8"/>
      <c r="RNC356" s="8"/>
      <c r="RND356" s="8"/>
      <c r="RNE356" s="8"/>
      <c r="RNF356" s="8"/>
      <c r="RNG356" s="8"/>
      <c r="RNH356" s="8"/>
      <c r="RNI356" s="8"/>
      <c r="RNJ356" s="8"/>
      <c r="RNK356" s="8"/>
      <c r="RNL356" s="8"/>
      <c r="RNM356" s="8"/>
      <c r="RNN356" s="8"/>
      <c r="RNO356" s="8"/>
      <c r="RNP356" s="8"/>
      <c r="RNQ356" s="8"/>
      <c r="RNR356" s="8"/>
      <c r="RNS356" s="8"/>
      <c r="RNT356" s="8"/>
      <c r="RNU356" s="8"/>
      <c r="RNV356" s="8"/>
      <c r="RNW356" s="8"/>
      <c r="RNX356" s="8"/>
      <c r="RNY356" s="8"/>
      <c r="RNZ356" s="8"/>
      <c r="ROA356" s="8"/>
      <c r="ROB356" s="8"/>
      <c r="ROC356" s="8"/>
      <c r="ROD356" s="8"/>
      <c r="ROE356" s="8"/>
      <c r="ROF356" s="8"/>
      <c r="ROG356" s="8"/>
      <c r="ROH356" s="8"/>
      <c r="ROI356" s="8"/>
      <c r="ROJ356" s="8"/>
      <c r="ROK356" s="8"/>
      <c r="ROL356" s="8"/>
      <c r="ROM356" s="8"/>
      <c r="RON356" s="8"/>
      <c r="ROO356" s="8"/>
      <c r="ROP356" s="8"/>
      <c r="ROQ356" s="8"/>
      <c r="ROR356" s="8"/>
      <c r="ROS356" s="8"/>
      <c r="ROT356" s="8"/>
      <c r="ROU356" s="8"/>
      <c r="ROV356" s="8"/>
      <c r="ROW356" s="8"/>
      <c r="ROX356" s="8"/>
      <c r="ROY356" s="8"/>
      <c r="ROZ356" s="8"/>
      <c r="RPA356" s="8"/>
      <c r="RPB356" s="8"/>
      <c r="RPC356" s="8"/>
      <c r="RPD356" s="8"/>
      <c r="RPE356" s="8"/>
      <c r="RPF356" s="8"/>
      <c r="RPG356" s="8"/>
      <c r="RPH356" s="8"/>
      <c r="RPI356" s="8"/>
      <c r="RPJ356" s="8"/>
      <c r="RPK356" s="8"/>
      <c r="RPL356" s="8"/>
      <c r="RPM356" s="8"/>
      <c r="RPN356" s="8"/>
      <c r="RPO356" s="8"/>
      <c r="RPP356" s="8"/>
      <c r="RPQ356" s="8"/>
      <c r="RPR356" s="8"/>
      <c r="RPS356" s="8"/>
      <c r="RPT356" s="8"/>
      <c r="RPU356" s="8"/>
      <c r="RPV356" s="8"/>
      <c r="RPW356" s="8"/>
      <c r="RPX356" s="8"/>
      <c r="RPY356" s="8"/>
      <c r="RPZ356" s="8"/>
      <c r="RQA356" s="8"/>
      <c r="RQB356" s="8"/>
      <c r="RQC356" s="8"/>
      <c r="RQD356" s="8"/>
      <c r="RQE356" s="8"/>
      <c r="RQF356" s="8"/>
      <c r="RQG356" s="8"/>
      <c r="RQH356" s="8"/>
      <c r="RQI356" s="8"/>
      <c r="RQJ356" s="8"/>
      <c r="RQK356" s="8"/>
      <c r="RQL356" s="8"/>
      <c r="RQM356" s="8"/>
      <c r="RQN356" s="8"/>
      <c r="RQO356" s="8"/>
      <c r="RQP356" s="8"/>
      <c r="RQQ356" s="8"/>
      <c r="RQR356" s="8"/>
      <c r="RQS356" s="8"/>
      <c r="RQT356" s="8"/>
      <c r="RQU356" s="8"/>
      <c r="RQV356" s="8"/>
      <c r="RQW356" s="8"/>
      <c r="RQX356" s="8"/>
      <c r="RQY356" s="8"/>
      <c r="RQZ356" s="8"/>
      <c r="RRA356" s="8"/>
      <c r="RRB356" s="8"/>
      <c r="RRC356" s="8"/>
      <c r="RRD356" s="8"/>
      <c r="RRE356" s="8"/>
      <c r="RRF356" s="8"/>
      <c r="RRG356" s="8"/>
      <c r="RRH356" s="8"/>
      <c r="RRI356" s="8"/>
      <c r="RRJ356" s="8"/>
      <c r="RRK356" s="8"/>
      <c r="RRL356" s="8"/>
      <c r="RRM356" s="8"/>
      <c r="RRN356" s="8"/>
      <c r="RRO356" s="8"/>
      <c r="RRP356" s="8"/>
      <c r="RRQ356" s="8"/>
      <c r="RRR356" s="8"/>
      <c r="RRS356" s="8"/>
      <c r="RRT356" s="8"/>
      <c r="RRU356" s="8"/>
      <c r="RRV356" s="8"/>
      <c r="RRW356" s="8"/>
      <c r="RRX356" s="8"/>
      <c r="RRY356" s="8"/>
      <c r="RRZ356" s="8"/>
      <c r="RSA356" s="8"/>
      <c r="RSB356" s="8"/>
      <c r="RSC356" s="8"/>
      <c r="RSD356" s="8"/>
      <c r="RSE356" s="8"/>
      <c r="RSF356" s="8"/>
      <c r="RSG356" s="8"/>
      <c r="RSH356" s="8"/>
      <c r="RSI356" s="8"/>
      <c r="RSJ356" s="8"/>
      <c r="RSK356" s="8"/>
      <c r="RSL356" s="8"/>
      <c r="RSM356" s="8"/>
      <c r="RSN356" s="8"/>
      <c r="RSO356" s="8"/>
      <c r="RSP356" s="8"/>
      <c r="RSQ356" s="8"/>
      <c r="RSR356" s="8"/>
      <c r="RSS356" s="8"/>
      <c r="RST356" s="8"/>
      <c r="RSU356" s="8"/>
      <c r="RSV356" s="8"/>
      <c r="RSW356" s="8"/>
      <c r="RSX356" s="8"/>
      <c r="RSY356" s="8"/>
      <c r="RSZ356" s="8"/>
      <c r="RTA356" s="8"/>
      <c r="RTB356" s="8"/>
      <c r="RTC356" s="8"/>
      <c r="RTD356" s="8"/>
      <c r="RTE356" s="8"/>
      <c r="RTF356" s="8"/>
      <c r="RTG356" s="8"/>
      <c r="RTH356" s="8"/>
      <c r="RTI356" s="8"/>
      <c r="RTJ356" s="8"/>
      <c r="RTK356" s="8"/>
      <c r="RTL356" s="8"/>
      <c r="RTM356" s="8"/>
      <c r="RTN356" s="8"/>
      <c r="RTO356" s="8"/>
      <c r="RTP356" s="8"/>
      <c r="RTQ356" s="8"/>
      <c r="RTR356" s="8"/>
      <c r="RTS356" s="8"/>
      <c r="RTT356" s="8"/>
      <c r="RTU356" s="8"/>
      <c r="RTV356" s="8"/>
      <c r="RTW356" s="8"/>
      <c r="RTX356" s="8"/>
      <c r="RTY356" s="8"/>
      <c r="RTZ356" s="8"/>
      <c r="RUA356" s="8"/>
      <c r="RUB356" s="8"/>
      <c r="RUC356" s="8"/>
      <c r="RUD356" s="8"/>
      <c r="RUE356" s="8"/>
      <c r="RUF356" s="8"/>
      <c r="RUG356" s="8"/>
      <c r="RUH356" s="8"/>
      <c r="RUI356" s="8"/>
      <c r="RUJ356" s="8"/>
      <c r="RUK356" s="8"/>
      <c r="RUL356" s="8"/>
      <c r="RUM356" s="8"/>
      <c r="RUN356" s="8"/>
      <c r="RUO356" s="8"/>
      <c r="RUP356" s="8"/>
      <c r="RUQ356" s="8"/>
      <c r="RUR356" s="8"/>
      <c r="RUS356" s="8"/>
      <c r="RUT356" s="8"/>
      <c r="RUU356" s="8"/>
      <c r="RUV356" s="8"/>
      <c r="RUW356" s="8"/>
      <c r="RUX356" s="8"/>
      <c r="RUY356" s="8"/>
      <c r="RUZ356" s="8"/>
      <c r="RVA356" s="8"/>
      <c r="RVB356" s="8"/>
      <c r="RVC356" s="8"/>
      <c r="RVD356" s="8"/>
      <c r="RVE356" s="8"/>
      <c r="RVF356" s="8"/>
      <c r="RVG356" s="8"/>
      <c r="RVH356" s="8"/>
      <c r="RVI356" s="8"/>
      <c r="RVJ356" s="8"/>
      <c r="RVK356" s="8"/>
      <c r="RVL356" s="8"/>
      <c r="RVM356" s="8"/>
      <c r="RVN356" s="8"/>
      <c r="RVO356" s="8"/>
      <c r="RVP356" s="8"/>
      <c r="RVQ356" s="8"/>
      <c r="RVR356" s="8"/>
      <c r="RVS356" s="8"/>
      <c r="RVT356" s="8"/>
      <c r="RVU356" s="8"/>
      <c r="RVV356" s="8"/>
      <c r="RVW356" s="8"/>
      <c r="RVX356" s="8"/>
      <c r="RVY356" s="8"/>
      <c r="RVZ356" s="8"/>
      <c r="RWA356" s="8"/>
      <c r="RWB356" s="8"/>
      <c r="RWC356" s="8"/>
      <c r="RWD356" s="8"/>
      <c r="RWE356" s="8"/>
      <c r="RWF356" s="8"/>
      <c r="RWG356" s="8"/>
      <c r="RWH356" s="8"/>
      <c r="RWI356" s="8"/>
      <c r="RWJ356" s="8"/>
      <c r="RWK356" s="8"/>
      <c r="RWL356" s="8"/>
      <c r="RWM356" s="8"/>
      <c r="RWN356" s="8"/>
      <c r="RWO356" s="8"/>
      <c r="RWP356" s="8"/>
      <c r="RWQ356" s="8"/>
      <c r="RWR356" s="8"/>
      <c r="RWS356" s="8"/>
      <c r="RWT356" s="8"/>
      <c r="RWU356" s="8"/>
      <c r="RWV356" s="8"/>
      <c r="RWW356" s="8"/>
      <c r="RWX356" s="8"/>
      <c r="RWY356" s="8"/>
      <c r="RWZ356" s="8"/>
      <c r="RXA356" s="8"/>
      <c r="RXB356" s="8"/>
      <c r="RXC356" s="8"/>
      <c r="RXD356" s="8"/>
      <c r="RXE356" s="8"/>
      <c r="RXF356" s="8"/>
      <c r="RXG356" s="8"/>
      <c r="RXH356" s="8"/>
      <c r="RXI356" s="8"/>
      <c r="RXJ356" s="8"/>
      <c r="RXK356" s="8"/>
      <c r="RXL356" s="8"/>
      <c r="RXM356" s="8"/>
      <c r="RXN356" s="8"/>
      <c r="RXO356" s="8"/>
      <c r="RXP356" s="8"/>
      <c r="RXQ356" s="8"/>
      <c r="RXR356" s="8"/>
      <c r="RXS356" s="8"/>
      <c r="RXT356" s="8"/>
      <c r="RXU356" s="8"/>
      <c r="RXV356" s="8"/>
      <c r="RXW356" s="8"/>
      <c r="RXX356" s="8"/>
      <c r="RXY356" s="8"/>
      <c r="RXZ356" s="8"/>
      <c r="RYA356" s="8"/>
      <c r="RYB356" s="8"/>
      <c r="RYC356" s="8"/>
      <c r="RYD356" s="8"/>
      <c r="RYE356" s="8"/>
      <c r="RYF356" s="8"/>
      <c r="RYG356" s="8"/>
      <c r="RYH356" s="8"/>
      <c r="RYI356" s="8"/>
      <c r="RYJ356" s="8"/>
      <c r="RYK356" s="8"/>
      <c r="RYL356" s="8"/>
      <c r="RYM356" s="8"/>
      <c r="RYN356" s="8"/>
      <c r="RYO356" s="8"/>
      <c r="RYP356" s="8"/>
      <c r="RYQ356" s="8"/>
      <c r="RYR356" s="8"/>
      <c r="RYS356" s="8"/>
      <c r="RYT356" s="8"/>
      <c r="RYU356" s="8"/>
      <c r="RYV356" s="8"/>
      <c r="RYW356" s="8"/>
      <c r="RYX356" s="8"/>
      <c r="RYY356" s="8"/>
      <c r="RYZ356" s="8"/>
      <c r="RZA356" s="8"/>
      <c r="RZB356" s="8"/>
      <c r="RZC356" s="8"/>
      <c r="RZD356" s="8"/>
      <c r="RZE356" s="8"/>
      <c r="RZF356" s="8"/>
      <c r="RZG356" s="8"/>
      <c r="RZH356" s="8"/>
      <c r="RZI356" s="8"/>
      <c r="RZJ356" s="8"/>
      <c r="RZK356" s="8"/>
      <c r="RZL356" s="8"/>
      <c r="RZM356" s="8"/>
      <c r="RZN356" s="8"/>
      <c r="RZO356" s="8"/>
      <c r="RZP356" s="8"/>
      <c r="RZQ356" s="8"/>
      <c r="RZR356" s="8"/>
      <c r="RZS356" s="8"/>
      <c r="RZT356" s="8"/>
      <c r="RZU356" s="8"/>
      <c r="RZV356" s="8"/>
      <c r="RZW356" s="8"/>
      <c r="RZX356" s="8"/>
      <c r="RZY356" s="8"/>
      <c r="RZZ356" s="8"/>
      <c r="SAA356" s="8"/>
      <c r="SAB356" s="8"/>
      <c r="SAC356" s="8"/>
      <c r="SAD356" s="8"/>
      <c r="SAE356" s="8"/>
      <c r="SAF356" s="8"/>
      <c r="SAG356" s="8"/>
      <c r="SAH356" s="8"/>
      <c r="SAI356" s="8"/>
      <c r="SAJ356" s="8"/>
      <c r="SAK356" s="8"/>
      <c r="SAL356" s="8"/>
      <c r="SAM356" s="8"/>
      <c r="SAN356" s="8"/>
      <c r="SAO356" s="8"/>
      <c r="SAP356" s="8"/>
      <c r="SAQ356" s="8"/>
      <c r="SAR356" s="8"/>
      <c r="SAS356" s="8"/>
      <c r="SAT356" s="8"/>
      <c r="SAU356" s="8"/>
      <c r="SAV356" s="8"/>
      <c r="SAW356" s="8"/>
      <c r="SAX356" s="8"/>
      <c r="SAY356" s="8"/>
      <c r="SAZ356" s="8"/>
      <c r="SBA356" s="8"/>
      <c r="SBB356" s="8"/>
      <c r="SBC356" s="8"/>
      <c r="SBD356" s="8"/>
      <c r="SBE356" s="8"/>
      <c r="SBF356" s="8"/>
      <c r="SBG356" s="8"/>
      <c r="SBH356" s="8"/>
      <c r="SBI356" s="8"/>
      <c r="SBJ356" s="8"/>
      <c r="SBK356" s="8"/>
      <c r="SBL356" s="8"/>
      <c r="SBM356" s="8"/>
      <c r="SBN356" s="8"/>
      <c r="SBO356" s="8"/>
      <c r="SBP356" s="8"/>
      <c r="SBQ356" s="8"/>
      <c r="SBR356" s="8"/>
      <c r="SBS356" s="8"/>
      <c r="SBT356" s="8"/>
      <c r="SBU356" s="8"/>
      <c r="SBV356" s="8"/>
      <c r="SBW356" s="8"/>
      <c r="SBX356" s="8"/>
      <c r="SBY356" s="8"/>
      <c r="SBZ356" s="8"/>
      <c r="SCA356" s="8"/>
      <c r="SCB356" s="8"/>
      <c r="SCC356" s="8"/>
      <c r="SCD356" s="8"/>
      <c r="SCE356" s="8"/>
      <c r="SCF356" s="8"/>
      <c r="SCG356" s="8"/>
      <c r="SCH356" s="8"/>
      <c r="SCI356" s="8"/>
      <c r="SCJ356" s="8"/>
      <c r="SCK356" s="8"/>
      <c r="SCL356" s="8"/>
      <c r="SCM356" s="8"/>
      <c r="SCN356" s="8"/>
      <c r="SCO356" s="8"/>
      <c r="SCP356" s="8"/>
      <c r="SCQ356" s="8"/>
      <c r="SCR356" s="8"/>
      <c r="SCS356" s="8"/>
      <c r="SCT356" s="8"/>
      <c r="SCU356" s="8"/>
      <c r="SCV356" s="8"/>
      <c r="SCW356" s="8"/>
      <c r="SCX356" s="8"/>
      <c r="SCY356" s="8"/>
      <c r="SCZ356" s="8"/>
      <c r="SDA356" s="8"/>
      <c r="SDB356" s="8"/>
      <c r="SDC356" s="8"/>
      <c r="SDD356" s="8"/>
      <c r="SDE356" s="8"/>
      <c r="SDF356" s="8"/>
      <c r="SDG356" s="8"/>
      <c r="SDH356" s="8"/>
      <c r="SDI356" s="8"/>
      <c r="SDJ356" s="8"/>
      <c r="SDK356" s="8"/>
      <c r="SDL356" s="8"/>
      <c r="SDM356" s="8"/>
      <c r="SDN356" s="8"/>
      <c r="SDO356" s="8"/>
      <c r="SDP356" s="8"/>
      <c r="SDQ356" s="8"/>
      <c r="SDR356" s="8"/>
      <c r="SDS356" s="8"/>
      <c r="SDT356" s="8"/>
      <c r="SDU356" s="8"/>
      <c r="SDV356" s="8"/>
      <c r="SDW356" s="8"/>
      <c r="SDX356" s="8"/>
      <c r="SDY356" s="8"/>
      <c r="SDZ356" s="8"/>
      <c r="SEA356" s="8"/>
      <c r="SEB356" s="8"/>
      <c r="SEC356" s="8"/>
      <c r="SED356" s="8"/>
      <c r="SEE356" s="8"/>
      <c r="SEF356" s="8"/>
      <c r="SEG356" s="8"/>
      <c r="SEH356" s="8"/>
      <c r="SEI356" s="8"/>
      <c r="SEJ356" s="8"/>
      <c r="SEK356" s="8"/>
      <c r="SEL356" s="8"/>
      <c r="SEM356" s="8"/>
      <c r="SEN356" s="8"/>
      <c r="SEO356" s="8"/>
      <c r="SEP356" s="8"/>
      <c r="SEQ356" s="8"/>
      <c r="SER356" s="8"/>
      <c r="SES356" s="8"/>
      <c r="SET356" s="8"/>
      <c r="SEU356" s="8"/>
      <c r="SEV356" s="8"/>
      <c r="SEW356" s="8"/>
      <c r="SEX356" s="8"/>
      <c r="SEY356" s="8"/>
      <c r="SEZ356" s="8"/>
      <c r="SFA356" s="8"/>
      <c r="SFB356" s="8"/>
      <c r="SFC356" s="8"/>
      <c r="SFD356" s="8"/>
      <c r="SFE356" s="8"/>
      <c r="SFF356" s="8"/>
      <c r="SFG356" s="8"/>
      <c r="SFH356" s="8"/>
      <c r="SFI356" s="8"/>
      <c r="SFJ356" s="8"/>
      <c r="SFK356" s="8"/>
      <c r="SFL356" s="8"/>
      <c r="SFM356" s="8"/>
      <c r="SFN356" s="8"/>
      <c r="SFO356" s="8"/>
      <c r="SFP356" s="8"/>
      <c r="SFQ356" s="8"/>
      <c r="SFR356" s="8"/>
      <c r="SFS356" s="8"/>
      <c r="SFT356" s="8"/>
      <c r="SFU356" s="8"/>
      <c r="SFV356" s="8"/>
      <c r="SFW356" s="8"/>
      <c r="SFX356" s="8"/>
      <c r="SFY356" s="8"/>
      <c r="SFZ356" s="8"/>
      <c r="SGA356" s="8"/>
      <c r="SGB356" s="8"/>
      <c r="SGC356" s="8"/>
      <c r="SGD356" s="8"/>
      <c r="SGE356" s="8"/>
      <c r="SGF356" s="8"/>
      <c r="SGG356" s="8"/>
      <c r="SGH356" s="8"/>
      <c r="SGI356" s="8"/>
      <c r="SGJ356" s="8"/>
      <c r="SGK356" s="8"/>
      <c r="SGL356" s="8"/>
      <c r="SGM356" s="8"/>
      <c r="SGN356" s="8"/>
      <c r="SGO356" s="8"/>
      <c r="SGP356" s="8"/>
      <c r="SGQ356" s="8"/>
      <c r="SGR356" s="8"/>
      <c r="SGS356" s="8"/>
      <c r="SGT356" s="8"/>
      <c r="SGU356" s="8"/>
      <c r="SGV356" s="8"/>
      <c r="SGW356" s="8"/>
      <c r="SGX356" s="8"/>
      <c r="SGY356" s="8"/>
      <c r="SGZ356" s="8"/>
      <c r="SHA356" s="8"/>
      <c r="SHB356" s="8"/>
      <c r="SHC356" s="8"/>
      <c r="SHD356" s="8"/>
      <c r="SHE356" s="8"/>
      <c r="SHF356" s="8"/>
      <c r="SHG356" s="8"/>
      <c r="SHH356" s="8"/>
      <c r="SHI356" s="8"/>
      <c r="SHJ356" s="8"/>
      <c r="SHK356" s="8"/>
      <c r="SHL356" s="8"/>
      <c r="SHM356" s="8"/>
      <c r="SHN356" s="8"/>
      <c r="SHO356" s="8"/>
      <c r="SHP356" s="8"/>
      <c r="SHQ356" s="8"/>
      <c r="SHR356" s="8"/>
      <c r="SHS356" s="8"/>
      <c r="SHT356" s="8"/>
      <c r="SHU356" s="8"/>
      <c r="SHV356" s="8"/>
      <c r="SHW356" s="8"/>
      <c r="SHX356" s="8"/>
      <c r="SHY356" s="8"/>
      <c r="SHZ356" s="8"/>
      <c r="SIA356" s="8"/>
      <c r="SIB356" s="8"/>
      <c r="SIC356" s="8"/>
      <c r="SID356" s="8"/>
      <c r="SIE356" s="8"/>
      <c r="SIF356" s="8"/>
      <c r="SIG356" s="8"/>
      <c r="SIH356" s="8"/>
      <c r="SII356" s="8"/>
      <c r="SIJ356" s="8"/>
      <c r="SIK356" s="8"/>
      <c r="SIL356" s="8"/>
      <c r="SIM356" s="8"/>
      <c r="SIN356" s="8"/>
      <c r="SIO356" s="8"/>
      <c r="SIP356" s="8"/>
      <c r="SIQ356" s="8"/>
      <c r="SIR356" s="8"/>
      <c r="SIS356" s="8"/>
      <c r="SIT356" s="8"/>
      <c r="SIU356" s="8"/>
      <c r="SIV356" s="8"/>
      <c r="SIW356" s="8"/>
      <c r="SIX356" s="8"/>
      <c r="SIY356" s="8"/>
      <c r="SIZ356" s="8"/>
      <c r="SJA356" s="8"/>
      <c r="SJB356" s="8"/>
      <c r="SJC356" s="8"/>
      <c r="SJD356" s="8"/>
      <c r="SJE356" s="8"/>
      <c r="SJF356" s="8"/>
      <c r="SJG356" s="8"/>
      <c r="SJH356" s="8"/>
      <c r="SJI356" s="8"/>
      <c r="SJJ356" s="8"/>
      <c r="SJK356" s="8"/>
      <c r="SJL356" s="8"/>
      <c r="SJM356" s="8"/>
      <c r="SJN356" s="8"/>
      <c r="SJO356" s="8"/>
      <c r="SJP356" s="8"/>
      <c r="SJQ356" s="8"/>
      <c r="SJR356" s="8"/>
      <c r="SJS356" s="8"/>
      <c r="SJT356" s="8"/>
      <c r="SJU356" s="8"/>
      <c r="SJV356" s="8"/>
      <c r="SJW356" s="8"/>
      <c r="SJX356" s="8"/>
      <c r="SJY356" s="8"/>
      <c r="SJZ356" s="8"/>
      <c r="SKA356" s="8"/>
      <c r="SKB356" s="8"/>
      <c r="SKC356" s="8"/>
      <c r="SKD356" s="8"/>
      <c r="SKE356" s="8"/>
      <c r="SKF356" s="8"/>
      <c r="SKG356" s="8"/>
      <c r="SKH356" s="8"/>
      <c r="SKI356" s="8"/>
      <c r="SKJ356" s="8"/>
      <c r="SKK356" s="8"/>
      <c r="SKL356" s="8"/>
      <c r="SKM356" s="8"/>
      <c r="SKN356" s="8"/>
      <c r="SKO356" s="8"/>
      <c r="SKP356" s="8"/>
      <c r="SKQ356" s="8"/>
      <c r="SKR356" s="8"/>
      <c r="SKS356" s="8"/>
      <c r="SKT356" s="8"/>
      <c r="SKU356" s="8"/>
      <c r="SKV356" s="8"/>
      <c r="SKW356" s="8"/>
      <c r="SKX356" s="8"/>
      <c r="SKY356" s="8"/>
      <c r="SKZ356" s="8"/>
      <c r="SLA356" s="8"/>
      <c r="SLB356" s="8"/>
      <c r="SLC356" s="8"/>
      <c r="SLD356" s="8"/>
      <c r="SLE356" s="8"/>
      <c r="SLF356" s="8"/>
      <c r="SLG356" s="8"/>
      <c r="SLH356" s="8"/>
      <c r="SLI356" s="8"/>
      <c r="SLJ356" s="8"/>
      <c r="SLK356" s="8"/>
      <c r="SLL356" s="8"/>
      <c r="SLM356" s="8"/>
      <c r="SLN356" s="8"/>
      <c r="SLO356" s="8"/>
      <c r="SLP356" s="8"/>
      <c r="SLQ356" s="8"/>
      <c r="SLR356" s="8"/>
      <c r="SLS356" s="8"/>
      <c r="SLT356" s="8"/>
      <c r="SLU356" s="8"/>
      <c r="SLV356" s="8"/>
      <c r="SLW356" s="8"/>
      <c r="SLX356" s="8"/>
      <c r="SLY356" s="8"/>
      <c r="SLZ356" s="8"/>
      <c r="SMA356" s="8"/>
      <c r="SMB356" s="8"/>
      <c r="SMC356" s="8"/>
      <c r="SMD356" s="8"/>
      <c r="SME356" s="8"/>
      <c r="SMF356" s="8"/>
      <c r="SMG356" s="8"/>
      <c r="SMH356" s="8"/>
      <c r="SMI356" s="8"/>
      <c r="SMJ356" s="8"/>
      <c r="SMK356" s="8"/>
      <c r="SML356" s="8"/>
      <c r="SMM356" s="8"/>
      <c r="SMN356" s="8"/>
      <c r="SMO356" s="8"/>
      <c r="SMP356" s="8"/>
      <c r="SMQ356" s="8"/>
      <c r="SMR356" s="8"/>
      <c r="SMS356" s="8"/>
      <c r="SMT356" s="8"/>
      <c r="SMU356" s="8"/>
      <c r="SMV356" s="8"/>
      <c r="SMW356" s="8"/>
      <c r="SMX356" s="8"/>
      <c r="SMY356" s="8"/>
      <c r="SMZ356" s="8"/>
      <c r="SNA356" s="8"/>
      <c r="SNB356" s="8"/>
      <c r="SNC356" s="8"/>
      <c r="SND356" s="8"/>
      <c r="SNE356" s="8"/>
      <c r="SNF356" s="8"/>
      <c r="SNG356" s="8"/>
      <c r="SNH356" s="8"/>
      <c r="SNI356" s="8"/>
      <c r="SNJ356" s="8"/>
      <c r="SNK356" s="8"/>
      <c r="SNL356" s="8"/>
      <c r="SNM356" s="8"/>
      <c r="SNN356" s="8"/>
      <c r="SNO356" s="8"/>
      <c r="SNP356" s="8"/>
      <c r="SNQ356" s="8"/>
      <c r="SNR356" s="8"/>
      <c r="SNS356" s="8"/>
      <c r="SNT356" s="8"/>
      <c r="SNU356" s="8"/>
      <c r="SNV356" s="8"/>
      <c r="SNW356" s="8"/>
      <c r="SNX356" s="8"/>
      <c r="SNY356" s="8"/>
      <c r="SNZ356" s="8"/>
      <c r="SOA356" s="8"/>
      <c r="SOB356" s="8"/>
      <c r="SOC356" s="8"/>
      <c r="SOD356" s="8"/>
      <c r="SOE356" s="8"/>
      <c r="SOF356" s="8"/>
      <c r="SOG356" s="8"/>
      <c r="SOH356" s="8"/>
      <c r="SOI356" s="8"/>
      <c r="SOJ356" s="8"/>
      <c r="SOK356" s="8"/>
      <c r="SOL356" s="8"/>
      <c r="SOM356" s="8"/>
      <c r="SON356" s="8"/>
      <c r="SOO356" s="8"/>
      <c r="SOP356" s="8"/>
      <c r="SOQ356" s="8"/>
      <c r="SOR356" s="8"/>
      <c r="SOS356" s="8"/>
      <c r="SOT356" s="8"/>
      <c r="SOU356" s="8"/>
      <c r="SOV356" s="8"/>
      <c r="SOW356" s="8"/>
      <c r="SOX356" s="8"/>
      <c r="SOY356" s="8"/>
      <c r="SOZ356" s="8"/>
      <c r="SPA356" s="8"/>
      <c r="SPB356" s="8"/>
      <c r="SPC356" s="8"/>
      <c r="SPD356" s="8"/>
      <c r="SPE356" s="8"/>
      <c r="SPF356" s="8"/>
      <c r="SPG356" s="8"/>
      <c r="SPH356" s="8"/>
      <c r="SPI356" s="8"/>
      <c r="SPJ356" s="8"/>
      <c r="SPK356" s="8"/>
      <c r="SPL356" s="8"/>
      <c r="SPM356" s="8"/>
      <c r="SPN356" s="8"/>
      <c r="SPO356" s="8"/>
      <c r="SPP356" s="8"/>
      <c r="SPQ356" s="8"/>
      <c r="SPR356" s="8"/>
      <c r="SPS356" s="8"/>
      <c r="SPT356" s="8"/>
      <c r="SPU356" s="8"/>
      <c r="SPV356" s="8"/>
      <c r="SPW356" s="8"/>
      <c r="SPX356" s="8"/>
      <c r="SPY356" s="8"/>
      <c r="SPZ356" s="8"/>
      <c r="SQA356" s="8"/>
      <c r="SQB356" s="8"/>
      <c r="SQC356" s="8"/>
      <c r="SQD356" s="8"/>
      <c r="SQE356" s="8"/>
      <c r="SQF356" s="8"/>
      <c r="SQG356" s="8"/>
      <c r="SQH356" s="8"/>
      <c r="SQI356" s="8"/>
      <c r="SQJ356" s="8"/>
      <c r="SQK356" s="8"/>
      <c r="SQL356" s="8"/>
      <c r="SQM356" s="8"/>
      <c r="SQN356" s="8"/>
      <c r="SQO356" s="8"/>
      <c r="SQP356" s="8"/>
      <c r="SQQ356" s="8"/>
      <c r="SQR356" s="8"/>
      <c r="SQS356" s="8"/>
      <c r="SQT356" s="8"/>
      <c r="SQU356" s="8"/>
      <c r="SQV356" s="8"/>
      <c r="SQW356" s="8"/>
      <c r="SQX356" s="8"/>
      <c r="SQY356" s="8"/>
      <c r="SQZ356" s="8"/>
      <c r="SRA356" s="8"/>
      <c r="SRB356" s="8"/>
      <c r="SRC356" s="8"/>
      <c r="SRD356" s="8"/>
      <c r="SRE356" s="8"/>
      <c r="SRF356" s="8"/>
      <c r="SRG356" s="8"/>
      <c r="SRH356" s="8"/>
      <c r="SRI356" s="8"/>
      <c r="SRJ356" s="8"/>
      <c r="SRK356" s="8"/>
      <c r="SRL356" s="8"/>
      <c r="SRM356" s="8"/>
      <c r="SRN356" s="8"/>
      <c r="SRO356" s="8"/>
      <c r="SRP356" s="8"/>
      <c r="SRQ356" s="8"/>
      <c r="SRR356" s="8"/>
      <c r="SRS356" s="8"/>
      <c r="SRT356" s="8"/>
      <c r="SRU356" s="8"/>
      <c r="SRV356" s="8"/>
      <c r="SRW356" s="8"/>
      <c r="SRX356" s="8"/>
      <c r="SRY356" s="8"/>
      <c r="SRZ356" s="8"/>
      <c r="SSA356" s="8"/>
      <c r="SSB356" s="8"/>
      <c r="SSC356" s="8"/>
      <c r="SSD356" s="8"/>
      <c r="SSE356" s="8"/>
      <c r="SSF356" s="8"/>
      <c r="SSG356" s="8"/>
      <c r="SSH356" s="8"/>
      <c r="SSI356" s="8"/>
      <c r="SSJ356" s="8"/>
      <c r="SSK356" s="8"/>
      <c r="SSL356" s="8"/>
      <c r="SSM356" s="8"/>
      <c r="SSN356" s="8"/>
      <c r="SSO356" s="8"/>
      <c r="SSP356" s="8"/>
      <c r="SSQ356" s="8"/>
      <c r="SSR356" s="8"/>
      <c r="SSS356" s="8"/>
      <c r="SST356" s="8"/>
      <c r="SSU356" s="8"/>
      <c r="SSV356" s="8"/>
      <c r="SSW356" s="8"/>
      <c r="SSX356" s="8"/>
      <c r="SSY356" s="8"/>
      <c r="SSZ356" s="8"/>
      <c r="STA356" s="8"/>
      <c r="STB356" s="8"/>
      <c r="STC356" s="8"/>
      <c r="STD356" s="8"/>
      <c r="STE356" s="8"/>
      <c r="STF356" s="8"/>
      <c r="STG356" s="8"/>
      <c r="STH356" s="8"/>
      <c r="STI356" s="8"/>
      <c r="STJ356" s="8"/>
      <c r="STK356" s="8"/>
      <c r="STL356" s="8"/>
      <c r="STM356" s="8"/>
      <c r="STN356" s="8"/>
      <c r="STO356" s="8"/>
      <c r="STP356" s="8"/>
      <c r="STQ356" s="8"/>
      <c r="STR356" s="8"/>
      <c r="STS356" s="8"/>
      <c r="STT356" s="8"/>
      <c r="STU356" s="8"/>
      <c r="STV356" s="8"/>
      <c r="STW356" s="8"/>
      <c r="STX356" s="8"/>
      <c r="STY356" s="8"/>
      <c r="STZ356" s="8"/>
      <c r="SUA356" s="8"/>
      <c r="SUB356" s="8"/>
      <c r="SUC356" s="8"/>
      <c r="SUD356" s="8"/>
      <c r="SUE356" s="8"/>
      <c r="SUF356" s="8"/>
      <c r="SUG356" s="8"/>
      <c r="SUH356" s="8"/>
      <c r="SUI356" s="8"/>
      <c r="SUJ356" s="8"/>
      <c r="SUK356" s="8"/>
      <c r="SUL356" s="8"/>
      <c r="SUM356" s="8"/>
      <c r="SUN356" s="8"/>
      <c r="SUO356" s="8"/>
      <c r="SUP356" s="8"/>
      <c r="SUQ356" s="8"/>
      <c r="SUR356" s="8"/>
      <c r="SUS356" s="8"/>
      <c r="SUT356" s="8"/>
      <c r="SUU356" s="8"/>
      <c r="SUV356" s="8"/>
      <c r="SUW356" s="8"/>
      <c r="SUX356" s="8"/>
      <c r="SUY356" s="8"/>
      <c r="SUZ356" s="8"/>
      <c r="SVA356" s="8"/>
      <c r="SVB356" s="8"/>
      <c r="SVC356" s="8"/>
      <c r="SVD356" s="8"/>
      <c r="SVE356" s="8"/>
      <c r="SVF356" s="8"/>
      <c r="SVG356" s="8"/>
      <c r="SVH356" s="8"/>
      <c r="SVI356" s="8"/>
      <c r="SVJ356" s="8"/>
      <c r="SVK356" s="8"/>
      <c r="SVL356" s="8"/>
      <c r="SVM356" s="8"/>
      <c r="SVN356" s="8"/>
      <c r="SVO356" s="8"/>
      <c r="SVP356" s="8"/>
      <c r="SVQ356" s="8"/>
      <c r="SVR356" s="8"/>
      <c r="SVS356" s="8"/>
      <c r="SVT356" s="8"/>
      <c r="SVU356" s="8"/>
      <c r="SVV356" s="8"/>
      <c r="SVW356" s="8"/>
      <c r="SVX356" s="8"/>
      <c r="SVY356" s="8"/>
      <c r="SVZ356" s="8"/>
      <c r="SWA356" s="8"/>
      <c r="SWB356" s="8"/>
      <c r="SWC356" s="8"/>
      <c r="SWD356" s="8"/>
      <c r="SWE356" s="8"/>
      <c r="SWF356" s="8"/>
      <c r="SWG356" s="8"/>
      <c r="SWH356" s="8"/>
      <c r="SWI356" s="8"/>
      <c r="SWJ356" s="8"/>
      <c r="SWK356" s="8"/>
      <c r="SWL356" s="8"/>
      <c r="SWM356" s="8"/>
      <c r="SWN356" s="8"/>
      <c r="SWO356" s="8"/>
      <c r="SWP356" s="8"/>
      <c r="SWQ356" s="8"/>
      <c r="SWR356" s="8"/>
      <c r="SWS356" s="8"/>
      <c r="SWT356" s="8"/>
      <c r="SWU356" s="8"/>
      <c r="SWV356" s="8"/>
      <c r="SWW356" s="8"/>
      <c r="SWX356" s="8"/>
      <c r="SWY356" s="8"/>
      <c r="SWZ356" s="8"/>
      <c r="SXA356" s="8"/>
      <c r="SXB356" s="8"/>
      <c r="SXC356" s="8"/>
      <c r="SXD356" s="8"/>
      <c r="SXE356" s="8"/>
      <c r="SXF356" s="8"/>
      <c r="SXG356" s="8"/>
      <c r="SXH356" s="8"/>
      <c r="SXI356" s="8"/>
      <c r="SXJ356" s="8"/>
      <c r="SXK356" s="8"/>
      <c r="SXL356" s="8"/>
      <c r="SXM356" s="8"/>
      <c r="SXN356" s="8"/>
      <c r="SXO356" s="8"/>
      <c r="SXP356" s="8"/>
      <c r="SXQ356" s="8"/>
      <c r="SXR356" s="8"/>
      <c r="SXS356" s="8"/>
      <c r="SXT356" s="8"/>
      <c r="SXU356" s="8"/>
      <c r="SXV356" s="8"/>
      <c r="SXW356" s="8"/>
      <c r="SXX356" s="8"/>
      <c r="SXY356" s="8"/>
      <c r="SXZ356" s="8"/>
      <c r="SYA356" s="8"/>
      <c r="SYB356" s="8"/>
      <c r="SYC356" s="8"/>
      <c r="SYD356" s="8"/>
      <c r="SYE356" s="8"/>
      <c r="SYF356" s="8"/>
      <c r="SYG356" s="8"/>
      <c r="SYH356" s="8"/>
      <c r="SYI356" s="8"/>
      <c r="SYJ356" s="8"/>
      <c r="SYK356" s="8"/>
      <c r="SYL356" s="8"/>
      <c r="SYM356" s="8"/>
      <c r="SYN356" s="8"/>
      <c r="SYO356" s="8"/>
      <c r="SYP356" s="8"/>
      <c r="SYQ356" s="8"/>
      <c r="SYR356" s="8"/>
      <c r="SYS356" s="8"/>
      <c r="SYT356" s="8"/>
      <c r="SYU356" s="8"/>
      <c r="SYV356" s="8"/>
      <c r="SYW356" s="8"/>
      <c r="SYX356" s="8"/>
      <c r="SYY356" s="8"/>
      <c r="SYZ356" s="8"/>
      <c r="SZA356" s="8"/>
      <c r="SZB356" s="8"/>
      <c r="SZC356" s="8"/>
      <c r="SZD356" s="8"/>
      <c r="SZE356" s="8"/>
      <c r="SZF356" s="8"/>
      <c r="SZG356" s="8"/>
      <c r="SZH356" s="8"/>
      <c r="SZI356" s="8"/>
      <c r="SZJ356" s="8"/>
      <c r="SZK356" s="8"/>
      <c r="SZL356" s="8"/>
      <c r="SZM356" s="8"/>
      <c r="SZN356" s="8"/>
      <c r="SZO356" s="8"/>
      <c r="SZP356" s="8"/>
      <c r="SZQ356" s="8"/>
      <c r="SZR356" s="8"/>
      <c r="SZS356" s="8"/>
      <c r="SZT356" s="8"/>
      <c r="SZU356" s="8"/>
      <c r="SZV356" s="8"/>
      <c r="SZW356" s="8"/>
      <c r="SZX356" s="8"/>
      <c r="SZY356" s="8"/>
      <c r="SZZ356" s="8"/>
      <c r="TAA356" s="8"/>
      <c r="TAB356" s="8"/>
      <c r="TAC356" s="8"/>
      <c r="TAD356" s="8"/>
      <c r="TAE356" s="8"/>
      <c r="TAF356" s="8"/>
      <c r="TAG356" s="8"/>
      <c r="TAH356" s="8"/>
      <c r="TAI356" s="8"/>
      <c r="TAJ356" s="8"/>
      <c r="TAK356" s="8"/>
      <c r="TAL356" s="8"/>
      <c r="TAM356" s="8"/>
      <c r="TAN356" s="8"/>
      <c r="TAO356" s="8"/>
      <c r="TAP356" s="8"/>
      <c r="TAQ356" s="8"/>
      <c r="TAR356" s="8"/>
      <c r="TAS356" s="8"/>
      <c r="TAT356" s="8"/>
      <c r="TAU356" s="8"/>
      <c r="TAV356" s="8"/>
      <c r="TAW356" s="8"/>
      <c r="TAX356" s="8"/>
      <c r="TAY356" s="8"/>
      <c r="TAZ356" s="8"/>
      <c r="TBA356" s="8"/>
      <c r="TBB356" s="8"/>
      <c r="TBC356" s="8"/>
      <c r="TBD356" s="8"/>
      <c r="TBE356" s="8"/>
      <c r="TBF356" s="8"/>
      <c r="TBG356" s="8"/>
      <c r="TBH356" s="8"/>
      <c r="TBI356" s="8"/>
      <c r="TBJ356" s="8"/>
      <c r="TBK356" s="8"/>
      <c r="TBL356" s="8"/>
      <c r="TBM356" s="8"/>
      <c r="TBN356" s="8"/>
      <c r="TBO356" s="8"/>
      <c r="TBP356" s="8"/>
      <c r="TBQ356" s="8"/>
      <c r="TBR356" s="8"/>
      <c r="TBS356" s="8"/>
      <c r="TBT356" s="8"/>
      <c r="TBU356" s="8"/>
      <c r="TBV356" s="8"/>
      <c r="TBW356" s="8"/>
      <c r="TBX356" s="8"/>
      <c r="TBY356" s="8"/>
      <c r="TBZ356" s="8"/>
      <c r="TCA356" s="8"/>
      <c r="TCB356" s="8"/>
      <c r="TCC356" s="8"/>
      <c r="TCD356" s="8"/>
      <c r="TCE356" s="8"/>
      <c r="TCF356" s="8"/>
      <c r="TCG356" s="8"/>
      <c r="TCH356" s="8"/>
      <c r="TCI356" s="8"/>
      <c r="TCJ356" s="8"/>
      <c r="TCK356" s="8"/>
      <c r="TCL356" s="8"/>
      <c r="TCM356" s="8"/>
      <c r="TCN356" s="8"/>
      <c r="TCO356" s="8"/>
      <c r="TCP356" s="8"/>
      <c r="TCQ356" s="8"/>
      <c r="TCR356" s="8"/>
      <c r="TCS356" s="8"/>
      <c r="TCT356" s="8"/>
      <c r="TCU356" s="8"/>
      <c r="TCV356" s="8"/>
      <c r="TCW356" s="8"/>
      <c r="TCX356" s="8"/>
      <c r="TCY356" s="8"/>
      <c r="TCZ356" s="8"/>
      <c r="TDA356" s="8"/>
      <c r="TDB356" s="8"/>
      <c r="TDC356" s="8"/>
      <c r="TDD356" s="8"/>
      <c r="TDE356" s="8"/>
      <c r="TDF356" s="8"/>
      <c r="TDG356" s="8"/>
      <c r="TDH356" s="8"/>
      <c r="TDI356" s="8"/>
      <c r="TDJ356" s="8"/>
      <c r="TDK356" s="8"/>
      <c r="TDL356" s="8"/>
      <c r="TDM356" s="8"/>
      <c r="TDN356" s="8"/>
      <c r="TDO356" s="8"/>
      <c r="TDP356" s="8"/>
      <c r="TDQ356" s="8"/>
      <c r="TDR356" s="8"/>
      <c r="TDS356" s="8"/>
      <c r="TDT356" s="8"/>
      <c r="TDU356" s="8"/>
      <c r="TDV356" s="8"/>
      <c r="TDW356" s="8"/>
      <c r="TDX356" s="8"/>
      <c r="TDY356" s="8"/>
      <c r="TDZ356" s="8"/>
      <c r="TEA356" s="8"/>
      <c r="TEB356" s="8"/>
      <c r="TEC356" s="8"/>
      <c r="TED356" s="8"/>
      <c r="TEE356" s="8"/>
      <c r="TEF356" s="8"/>
      <c r="TEG356" s="8"/>
      <c r="TEH356" s="8"/>
      <c r="TEI356" s="8"/>
      <c r="TEJ356" s="8"/>
      <c r="TEK356" s="8"/>
      <c r="TEL356" s="8"/>
      <c r="TEM356" s="8"/>
      <c r="TEN356" s="8"/>
      <c r="TEO356" s="8"/>
      <c r="TEP356" s="8"/>
      <c r="TEQ356" s="8"/>
      <c r="TER356" s="8"/>
      <c r="TES356" s="8"/>
      <c r="TET356" s="8"/>
      <c r="TEU356" s="8"/>
      <c r="TEV356" s="8"/>
      <c r="TEW356" s="8"/>
      <c r="TEX356" s="8"/>
      <c r="TEY356" s="8"/>
      <c r="TEZ356" s="8"/>
      <c r="TFA356" s="8"/>
      <c r="TFB356" s="8"/>
      <c r="TFC356" s="8"/>
      <c r="TFD356" s="8"/>
      <c r="TFE356" s="8"/>
      <c r="TFF356" s="8"/>
      <c r="TFG356" s="8"/>
      <c r="TFH356" s="8"/>
      <c r="TFI356" s="8"/>
      <c r="TFJ356" s="8"/>
      <c r="TFK356" s="8"/>
      <c r="TFL356" s="8"/>
      <c r="TFM356" s="8"/>
      <c r="TFN356" s="8"/>
      <c r="TFO356" s="8"/>
      <c r="TFP356" s="8"/>
      <c r="TFQ356" s="8"/>
      <c r="TFR356" s="8"/>
      <c r="TFS356" s="8"/>
      <c r="TFT356" s="8"/>
      <c r="TFU356" s="8"/>
      <c r="TFV356" s="8"/>
      <c r="TFW356" s="8"/>
      <c r="TFX356" s="8"/>
      <c r="TFY356" s="8"/>
      <c r="TFZ356" s="8"/>
      <c r="TGA356" s="8"/>
      <c r="TGB356" s="8"/>
      <c r="TGC356" s="8"/>
      <c r="TGD356" s="8"/>
      <c r="TGE356" s="8"/>
      <c r="TGF356" s="8"/>
      <c r="TGG356" s="8"/>
      <c r="TGH356" s="8"/>
      <c r="TGI356" s="8"/>
      <c r="TGJ356" s="8"/>
      <c r="TGK356" s="8"/>
      <c r="TGL356" s="8"/>
      <c r="TGM356" s="8"/>
      <c r="TGN356" s="8"/>
      <c r="TGO356" s="8"/>
      <c r="TGP356" s="8"/>
      <c r="TGQ356" s="8"/>
      <c r="TGR356" s="8"/>
      <c r="TGS356" s="8"/>
      <c r="TGT356" s="8"/>
      <c r="TGU356" s="8"/>
      <c r="TGV356" s="8"/>
      <c r="TGW356" s="8"/>
      <c r="TGX356" s="8"/>
      <c r="TGY356" s="8"/>
      <c r="TGZ356" s="8"/>
      <c r="THA356" s="8"/>
      <c r="THB356" s="8"/>
      <c r="THC356" s="8"/>
      <c r="THD356" s="8"/>
      <c r="THE356" s="8"/>
      <c r="THF356" s="8"/>
      <c r="THG356" s="8"/>
      <c r="THH356" s="8"/>
      <c r="THI356" s="8"/>
      <c r="THJ356" s="8"/>
      <c r="THK356" s="8"/>
      <c r="THL356" s="8"/>
      <c r="THM356" s="8"/>
      <c r="THN356" s="8"/>
      <c r="THO356" s="8"/>
      <c r="THP356" s="8"/>
      <c r="THQ356" s="8"/>
      <c r="THR356" s="8"/>
      <c r="THS356" s="8"/>
      <c r="THT356" s="8"/>
      <c r="THU356" s="8"/>
      <c r="THV356" s="8"/>
      <c r="THW356" s="8"/>
      <c r="THX356" s="8"/>
      <c r="THY356" s="8"/>
      <c r="THZ356" s="8"/>
      <c r="TIA356" s="8"/>
      <c r="TIB356" s="8"/>
      <c r="TIC356" s="8"/>
      <c r="TID356" s="8"/>
      <c r="TIE356" s="8"/>
      <c r="TIF356" s="8"/>
      <c r="TIG356" s="8"/>
      <c r="TIH356" s="8"/>
      <c r="TII356" s="8"/>
      <c r="TIJ356" s="8"/>
      <c r="TIK356" s="8"/>
      <c r="TIL356" s="8"/>
      <c r="TIM356" s="8"/>
      <c r="TIN356" s="8"/>
      <c r="TIO356" s="8"/>
      <c r="TIP356" s="8"/>
      <c r="TIQ356" s="8"/>
      <c r="TIR356" s="8"/>
      <c r="TIS356" s="8"/>
      <c r="TIT356" s="8"/>
      <c r="TIU356" s="8"/>
      <c r="TIV356" s="8"/>
      <c r="TIW356" s="8"/>
      <c r="TIX356" s="8"/>
      <c r="TIY356" s="8"/>
      <c r="TIZ356" s="8"/>
      <c r="TJA356" s="8"/>
      <c r="TJB356" s="8"/>
      <c r="TJC356" s="8"/>
      <c r="TJD356" s="8"/>
      <c r="TJE356" s="8"/>
      <c r="TJF356" s="8"/>
      <c r="TJG356" s="8"/>
      <c r="TJH356" s="8"/>
      <c r="TJI356" s="8"/>
      <c r="TJJ356" s="8"/>
      <c r="TJK356" s="8"/>
      <c r="TJL356" s="8"/>
      <c r="TJM356" s="8"/>
      <c r="TJN356" s="8"/>
      <c r="TJO356" s="8"/>
      <c r="TJP356" s="8"/>
      <c r="TJQ356" s="8"/>
      <c r="TJR356" s="8"/>
      <c r="TJS356" s="8"/>
      <c r="TJT356" s="8"/>
      <c r="TJU356" s="8"/>
      <c r="TJV356" s="8"/>
      <c r="TJW356" s="8"/>
      <c r="TJX356" s="8"/>
      <c r="TJY356" s="8"/>
      <c r="TJZ356" s="8"/>
      <c r="TKA356" s="8"/>
      <c r="TKB356" s="8"/>
      <c r="TKC356" s="8"/>
      <c r="TKD356" s="8"/>
      <c r="TKE356" s="8"/>
      <c r="TKF356" s="8"/>
      <c r="TKG356" s="8"/>
      <c r="TKH356" s="8"/>
      <c r="TKI356" s="8"/>
      <c r="TKJ356" s="8"/>
      <c r="TKK356" s="8"/>
      <c r="TKL356" s="8"/>
      <c r="TKM356" s="8"/>
      <c r="TKN356" s="8"/>
      <c r="TKO356" s="8"/>
      <c r="TKP356" s="8"/>
      <c r="TKQ356" s="8"/>
      <c r="TKR356" s="8"/>
      <c r="TKS356" s="8"/>
      <c r="TKT356" s="8"/>
      <c r="TKU356" s="8"/>
      <c r="TKV356" s="8"/>
      <c r="TKW356" s="8"/>
      <c r="TKX356" s="8"/>
      <c r="TKY356" s="8"/>
      <c r="TKZ356" s="8"/>
      <c r="TLA356" s="8"/>
      <c r="TLB356" s="8"/>
      <c r="TLC356" s="8"/>
      <c r="TLD356" s="8"/>
      <c r="TLE356" s="8"/>
      <c r="TLF356" s="8"/>
      <c r="TLG356" s="8"/>
      <c r="TLH356" s="8"/>
      <c r="TLI356" s="8"/>
      <c r="TLJ356" s="8"/>
      <c r="TLK356" s="8"/>
      <c r="TLL356" s="8"/>
      <c r="TLM356" s="8"/>
      <c r="TLN356" s="8"/>
      <c r="TLO356" s="8"/>
      <c r="TLP356" s="8"/>
      <c r="TLQ356" s="8"/>
      <c r="TLR356" s="8"/>
      <c r="TLS356" s="8"/>
      <c r="TLT356" s="8"/>
      <c r="TLU356" s="8"/>
      <c r="TLV356" s="8"/>
      <c r="TLW356" s="8"/>
      <c r="TLX356" s="8"/>
      <c r="TLY356" s="8"/>
      <c r="TLZ356" s="8"/>
      <c r="TMA356" s="8"/>
      <c r="TMB356" s="8"/>
      <c r="TMC356" s="8"/>
      <c r="TMD356" s="8"/>
      <c r="TME356" s="8"/>
      <c r="TMF356" s="8"/>
      <c r="TMG356" s="8"/>
      <c r="TMH356" s="8"/>
      <c r="TMI356" s="8"/>
      <c r="TMJ356" s="8"/>
      <c r="TMK356" s="8"/>
      <c r="TML356" s="8"/>
      <c r="TMM356" s="8"/>
      <c r="TMN356" s="8"/>
      <c r="TMO356" s="8"/>
      <c r="TMP356" s="8"/>
      <c r="TMQ356" s="8"/>
      <c r="TMR356" s="8"/>
      <c r="TMS356" s="8"/>
      <c r="TMT356" s="8"/>
      <c r="TMU356" s="8"/>
      <c r="TMV356" s="8"/>
      <c r="TMW356" s="8"/>
      <c r="TMX356" s="8"/>
      <c r="TMY356" s="8"/>
      <c r="TMZ356" s="8"/>
      <c r="TNA356" s="8"/>
      <c r="TNB356" s="8"/>
      <c r="TNC356" s="8"/>
      <c r="TND356" s="8"/>
      <c r="TNE356" s="8"/>
      <c r="TNF356" s="8"/>
      <c r="TNG356" s="8"/>
      <c r="TNH356" s="8"/>
      <c r="TNI356" s="8"/>
      <c r="TNJ356" s="8"/>
      <c r="TNK356" s="8"/>
      <c r="TNL356" s="8"/>
      <c r="TNM356" s="8"/>
      <c r="TNN356" s="8"/>
      <c r="TNO356" s="8"/>
      <c r="TNP356" s="8"/>
      <c r="TNQ356" s="8"/>
      <c r="TNR356" s="8"/>
      <c r="TNS356" s="8"/>
      <c r="TNT356" s="8"/>
      <c r="TNU356" s="8"/>
      <c r="TNV356" s="8"/>
      <c r="TNW356" s="8"/>
      <c r="TNX356" s="8"/>
      <c r="TNY356" s="8"/>
      <c r="TNZ356" s="8"/>
      <c r="TOA356" s="8"/>
      <c r="TOB356" s="8"/>
      <c r="TOC356" s="8"/>
      <c r="TOD356" s="8"/>
      <c r="TOE356" s="8"/>
      <c r="TOF356" s="8"/>
      <c r="TOG356" s="8"/>
      <c r="TOH356" s="8"/>
      <c r="TOI356" s="8"/>
      <c r="TOJ356" s="8"/>
      <c r="TOK356" s="8"/>
      <c r="TOL356" s="8"/>
      <c r="TOM356" s="8"/>
      <c r="TON356" s="8"/>
      <c r="TOO356" s="8"/>
      <c r="TOP356" s="8"/>
      <c r="TOQ356" s="8"/>
      <c r="TOR356" s="8"/>
      <c r="TOS356" s="8"/>
      <c r="TOT356" s="8"/>
      <c r="TOU356" s="8"/>
      <c r="TOV356" s="8"/>
      <c r="TOW356" s="8"/>
      <c r="TOX356" s="8"/>
      <c r="TOY356" s="8"/>
      <c r="TOZ356" s="8"/>
      <c r="TPA356" s="8"/>
      <c r="TPB356" s="8"/>
      <c r="TPC356" s="8"/>
      <c r="TPD356" s="8"/>
      <c r="TPE356" s="8"/>
      <c r="TPF356" s="8"/>
      <c r="TPG356" s="8"/>
      <c r="TPH356" s="8"/>
      <c r="TPI356" s="8"/>
      <c r="TPJ356" s="8"/>
      <c r="TPK356" s="8"/>
      <c r="TPL356" s="8"/>
      <c r="TPM356" s="8"/>
      <c r="TPN356" s="8"/>
      <c r="TPO356" s="8"/>
      <c r="TPP356" s="8"/>
      <c r="TPQ356" s="8"/>
      <c r="TPR356" s="8"/>
      <c r="TPS356" s="8"/>
      <c r="TPT356" s="8"/>
      <c r="TPU356" s="8"/>
      <c r="TPV356" s="8"/>
      <c r="TPW356" s="8"/>
      <c r="TPX356" s="8"/>
      <c r="TPY356" s="8"/>
      <c r="TPZ356" s="8"/>
      <c r="TQA356" s="8"/>
      <c r="TQB356" s="8"/>
      <c r="TQC356" s="8"/>
      <c r="TQD356" s="8"/>
      <c r="TQE356" s="8"/>
      <c r="TQF356" s="8"/>
      <c r="TQG356" s="8"/>
      <c r="TQH356" s="8"/>
      <c r="TQI356" s="8"/>
      <c r="TQJ356" s="8"/>
      <c r="TQK356" s="8"/>
      <c r="TQL356" s="8"/>
      <c r="TQM356" s="8"/>
      <c r="TQN356" s="8"/>
      <c r="TQO356" s="8"/>
      <c r="TQP356" s="8"/>
      <c r="TQQ356" s="8"/>
      <c r="TQR356" s="8"/>
      <c r="TQS356" s="8"/>
      <c r="TQT356" s="8"/>
      <c r="TQU356" s="8"/>
      <c r="TQV356" s="8"/>
      <c r="TQW356" s="8"/>
      <c r="TQX356" s="8"/>
      <c r="TQY356" s="8"/>
      <c r="TQZ356" s="8"/>
      <c r="TRA356" s="8"/>
      <c r="TRB356" s="8"/>
      <c r="TRC356" s="8"/>
      <c r="TRD356" s="8"/>
      <c r="TRE356" s="8"/>
      <c r="TRF356" s="8"/>
      <c r="TRG356" s="8"/>
      <c r="TRH356" s="8"/>
      <c r="TRI356" s="8"/>
      <c r="TRJ356" s="8"/>
      <c r="TRK356" s="8"/>
      <c r="TRL356" s="8"/>
      <c r="TRM356" s="8"/>
      <c r="TRN356" s="8"/>
      <c r="TRO356" s="8"/>
      <c r="TRP356" s="8"/>
      <c r="TRQ356" s="8"/>
      <c r="TRR356" s="8"/>
      <c r="TRS356" s="8"/>
      <c r="TRT356" s="8"/>
      <c r="TRU356" s="8"/>
      <c r="TRV356" s="8"/>
      <c r="TRW356" s="8"/>
      <c r="TRX356" s="8"/>
      <c r="TRY356" s="8"/>
      <c r="TRZ356" s="8"/>
      <c r="TSA356" s="8"/>
      <c r="TSB356" s="8"/>
      <c r="TSC356" s="8"/>
      <c r="TSD356" s="8"/>
      <c r="TSE356" s="8"/>
      <c r="TSF356" s="8"/>
      <c r="TSG356" s="8"/>
      <c r="TSH356" s="8"/>
      <c r="TSI356" s="8"/>
      <c r="TSJ356" s="8"/>
      <c r="TSK356" s="8"/>
      <c r="TSL356" s="8"/>
      <c r="TSM356" s="8"/>
      <c r="TSN356" s="8"/>
      <c r="TSO356" s="8"/>
      <c r="TSP356" s="8"/>
      <c r="TSQ356" s="8"/>
      <c r="TSR356" s="8"/>
      <c r="TSS356" s="8"/>
      <c r="TST356" s="8"/>
      <c r="TSU356" s="8"/>
      <c r="TSV356" s="8"/>
      <c r="TSW356" s="8"/>
      <c r="TSX356" s="8"/>
      <c r="TSY356" s="8"/>
      <c r="TSZ356" s="8"/>
      <c r="TTA356" s="8"/>
      <c r="TTB356" s="8"/>
      <c r="TTC356" s="8"/>
      <c r="TTD356" s="8"/>
      <c r="TTE356" s="8"/>
      <c r="TTF356" s="8"/>
      <c r="TTG356" s="8"/>
      <c r="TTH356" s="8"/>
      <c r="TTI356" s="8"/>
      <c r="TTJ356" s="8"/>
      <c r="TTK356" s="8"/>
      <c r="TTL356" s="8"/>
      <c r="TTM356" s="8"/>
      <c r="TTN356" s="8"/>
      <c r="TTO356" s="8"/>
      <c r="TTP356" s="8"/>
      <c r="TTQ356" s="8"/>
      <c r="TTR356" s="8"/>
      <c r="TTS356" s="8"/>
      <c r="TTT356" s="8"/>
      <c r="TTU356" s="8"/>
      <c r="TTV356" s="8"/>
      <c r="TTW356" s="8"/>
      <c r="TTX356" s="8"/>
      <c r="TTY356" s="8"/>
      <c r="TTZ356" s="8"/>
      <c r="TUA356" s="8"/>
      <c r="TUB356" s="8"/>
      <c r="TUC356" s="8"/>
      <c r="TUD356" s="8"/>
      <c r="TUE356" s="8"/>
      <c r="TUF356" s="8"/>
      <c r="TUG356" s="8"/>
      <c r="TUH356" s="8"/>
      <c r="TUI356" s="8"/>
      <c r="TUJ356" s="8"/>
      <c r="TUK356" s="8"/>
      <c r="TUL356" s="8"/>
      <c r="TUM356" s="8"/>
      <c r="TUN356" s="8"/>
      <c r="TUO356" s="8"/>
      <c r="TUP356" s="8"/>
      <c r="TUQ356" s="8"/>
      <c r="TUR356" s="8"/>
      <c r="TUS356" s="8"/>
      <c r="TUT356" s="8"/>
      <c r="TUU356" s="8"/>
      <c r="TUV356" s="8"/>
      <c r="TUW356" s="8"/>
      <c r="TUX356" s="8"/>
      <c r="TUY356" s="8"/>
      <c r="TUZ356" s="8"/>
      <c r="TVA356" s="8"/>
      <c r="TVB356" s="8"/>
      <c r="TVC356" s="8"/>
      <c r="TVD356" s="8"/>
      <c r="TVE356" s="8"/>
      <c r="TVF356" s="8"/>
      <c r="TVG356" s="8"/>
      <c r="TVH356" s="8"/>
      <c r="TVI356" s="8"/>
      <c r="TVJ356" s="8"/>
      <c r="TVK356" s="8"/>
      <c r="TVL356" s="8"/>
      <c r="TVM356" s="8"/>
      <c r="TVN356" s="8"/>
      <c r="TVO356" s="8"/>
      <c r="TVP356" s="8"/>
      <c r="TVQ356" s="8"/>
      <c r="TVR356" s="8"/>
      <c r="TVS356" s="8"/>
      <c r="TVT356" s="8"/>
      <c r="TVU356" s="8"/>
      <c r="TVV356" s="8"/>
      <c r="TVW356" s="8"/>
      <c r="TVX356" s="8"/>
      <c r="TVY356" s="8"/>
      <c r="TVZ356" s="8"/>
      <c r="TWA356" s="8"/>
      <c r="TWB356" s="8"/>
      <c r="TWC356" s="8"/>
      <c r="TWD356" s="8"/>
      <c r="TWE356" s="8"/>
      <c r="TWF356" s="8"/>
      <c r="TWG356" s="8"/>
      <c r="TWH356" s="8"/>
      <c r="TWI356" s="8"/>
      <c r="TWJ356" s="8"/>
      <c r="TWK356" s="8"/>
      <c r="TWL356" s="8"/>
      <c r="TWM356" s="8"/>
      <c r="TWN356" s="8"/>
      <c r="TWO356" s="8"/>
      <c r="TWP356" s="8"/>
      <c r="TWQ356" s="8"/>
      <c r="TWR356" s="8"/>
      <c r="TWS356" s="8"/>
      <c r="TWT356" s="8"/>
      <c r="TWU356" s="8"/>
      <c r="TWV356" s="8"/>
      <c r="TWW356" s="8"/>
      <c r="TWX356" s="8"/>
      <c r="TWY356" s="8"/>
      <c r="TWZ356" s="8"/>
      <c r="TXA356" s="8"/>
      <c r="TXB356" s="8"/>
      <c r="TXC356" s="8"/>
      <c r="TXD356" s="8"/>
      <c r="TXE356" s="8"/>
      <c r="TXF356" s="8"/>
      <c r="TXG356" s="8"/>
      <c r="TXH356" s="8"/>
      <c r="TXI356" s="8"/>
      <c r="TXJ356" s="8"/>
      <c r="TXK356" s="8"/>
      <c r="TXL356" s="8"/>
      <c r="TXM356" s="8"/>
      <c r="TXN356" s="8"/>
      <c r="TXO356" s="8"/>
      <c r="TXP356" s="8"/>
      <c r="TXQ356" s="8"/>
      <c r="TXR356" s="8"/>
      <c r="TXS356" s="8"/>
      <c r="TXT356" s="8"/>
      <c r="TXU356" s="8"/>
      <c r="TXV356" s="8"/>
      <c r="TXW356" s="8"/>
      <c r="TXX356" s="8"/>
      <c r="TXY356" s="8"/>
      <c r="TXZ356" s="8"/>
      <c r="TYA356" s="8"/>
      <c r="TYB356" s="8"/>
      <c r="TYC356" s="8"/>
      <c r="TYD356" s="8"/>
      <c r="TYE356" s="8"/>
      <c r="TYF356" s="8"/>
      <c r="TYG356" s="8"/>
      <c r="TYH356" s="8"/>
      <c r="TYI356" s="8"/>
      <c r="TYJ356" s="8"/>
      <c r="TYK356" s="8"/>
      <c r="TYL356" s="8"/>
      <c r="TYM356" s="8"/>
      <c r="TYN356" s="8"/>
      <c r="TYO356" s="8"/>
      <c r="TYP356" s="8"/>
      <c r="TYQ356" s="8"/>
      <c r="TYR356" s="8"/>
      <c r="TYS356" s="8"/>
      <c r="TYT356" s="8"/>
      <c r="TYU356" s="8"/>
      <c r="TYV356" s="8"/>
      <c r="TYW356" s="8"/>
      <c r="TYX356" s="8"/>
      <c r="TYY356" s="8"/>
      <c r="TYZ356" s="8"/>
      <c r="TZA356" s="8"/>
      <c r="TZB356" s="8"/>
      <c r="TZC356" s="8"/>
      <c r="TZD356" s="8"/>
      <c r="TZE356" s="8"/>
      <c r="TZF356" s="8"/>
      <c r="TZG356" s="8"/>
      <c r="TZH356" s="8"/>
      <c r="TZI356" s="8"/>
      <c r="TZJ356" s="8"/>
      <c r="TZK356" s="8"/>
      <c r="TZL356" s="8"/>
      <c r="TZM356" s="8"/>
      <c r="TZN356" s="8"/>
      <c r="TZO356" s="8"/>
      <c r="TZP356" s="8"/>
      <c r="TZQ356" s="8"/>
      <c r="TZR356" s="8"/>
      <c r="TZS356" s="8"/>
      <c r="TZT356" s="8"/>
      <c r="TZU356" s="8"/>
      <c r="TZV356" s="8"/>
      <c r="TZW356" s="8"/>
      <c r="TZX356" s="8"/>
      <c r="TZY356" s="8"/>
      <c r="TZZ356" s="8"/>
      <c r="UAA356" s="8"/>
      <c r="UAB356" s="8"/>
      <c r="UAC356" s="8"/>
      <c r="UAD356" s="8"/>
      <c r="UAE356" s="8"/>
      <c r="UAF356" s="8"/>
      <c r="UAG356" s="8"/>
      <c r="UAH356" s="8"/>
      <c r="UAI356" s="8"/>
      <c r="UAJ356" s="8"/>
      <c r="UAK356" s="8"/>
      <c r="UAL356" s="8"/>
      <c r="UAM356" s="8"/>
      <c r="UAN356" s="8"/>
      <c r="UAO356" s="8"/>
      <c r="UAP356" s="8"/>
      <c r="UAQ356" s="8"/>
      <c r="UAR356" s="8"/>
      <c r="UAS356" s="8"/>
      <c r="UAT356" s="8"/>
      <c r="UAU356" s="8"/>
      <c r="UAV356" s="8"/>
      <c r="UAW356" s="8"/>
      <c r="UAX356" s="8"/>
      <c r="UAY356" s="8"/>
      <c r="UAZ356" s="8"/>
      <c r="UBA356" s="8"/>
      <c r="UBB356" s="8"/>
      <c r="UBC356" s="8"/>
      <c r="UBD356" s="8"/>
      <c r="UBE356" s="8"/>
      <c r="UBF356" s="8"/>
      <c r="UBG356" s="8"/>
      <c r="UBH356" s="8"/>
      <c r="UBI356" s="8"/>
      <c r="UBJ356" s="8"/>
      <c r="UBK356" s="8"/>
      <c r="UBL356" s="8"/>
      <c r="UBM356" s="8"/>
      <c r="UBN356" s="8"/>
      <c r="UBO356" s="8"/>
      <c r="UBP356" s="8"/>
      <c r="UBQ356" s="8"/>
      <c r="UBR356" s="8"/>
      <c r="UBS356" s="8"/>
      <c r="UBT356" s="8"/>
      <c r="UBU356" s="8"/>
      <c r="UBV356" s="8"/>
      <c r="UBW356" s="8"/>
      <c r="UBX356" s="8"/>
      <c r="UBY356" s="8"/>
      <c r="UBZ356" s="8"/>
      <c r="UCA356" s="8"/>
      <c r="UCB356" s="8"/>
      <c r="UCC356" s="8"/>
      <c r="UCD356" s="8"/>
      <c r="UCE356" s="8"/>
      <c r="UCF356" s="8"/>
      <c r="UCG356" s="8"/>
      <c r="UCH356" s="8"/>
      <c r="UCI356" s="8"/>
      <c r="UCJ356" s="8"/>
      <c r="UCK356" s="8"/>
      <c r="UCL356" s="8"/>
      <c r="UCM356" s="8"/>
      <c r="UCN356" s="8"/>
      <c r="UCO356" s="8"/>
      <c r="UCP356" s="8"/>
      <c r="UCQ356" s="8"/>
      <c r="UCR356" s="8"/>
      <c r="UCS356" s="8"/>
      <c r="UCT356" s="8"/>
      <c r="UCU356" s="8"/>
      <c r="UCV356" s="8"/>
      <c r="UCW356" s="8"/>
      <c r="UCX356" s="8"/>
      <c r="UCY356" s="8"/>
      <c r="UCZ356" s="8"/>
      <c r="UDA356" s="8"/>
      <c r="UDB356" s="8"/>
      <c r="UDC356" s="8"/>
      <c r="UDD356" s="8"/>
      <c r="UDE356" s="8"/>
      <c r="UDF356" s="8"/>
      <c r="UDG356" s="8"/>
      <c r="UDH356" s="8"/>
      <c r="UDI356" s="8"/>
      <c r="UDJ356" s="8"/>
      <c r="UDK356" s="8"/>
      <c r="UDL356" s="8"/>
      <c r="UDM356" s="8"/>
      <c r="UDN356" s="8"/>
      <c r="UDO356" s="8"/>
      <c r="UDP356" s="8"/>
      <c r="UDQ356" s="8"/>
      <c r="UDR356" s="8"/>
      <c r="UDS356" s="8"/>
      <c r="UDT356" s="8"/>
      <c r="UDU356" s="8"/>
      <c r="UDV356" s="8"/>
      <c r="UDW356" s="8"/>
      <c r="UDX356" s="8"/>
      <c r="UDY356" s="8"/>
      <c r="UDZ356" s="8"/>
      <c r="UEA356" s="8"/>
      <c r="UEB356" s="8"/>
      <c r="UEC356" s="8"/>
      <c r="UED356" s="8"/>
      <c r="UEE356" s="8"/>
      <c r="UEF356" s="8"/>
      <c r="UEG356" s="8"/>
      <c r="UEH356" s="8"/>
      <c r="UEI356" s="8"/>
      <c r="UEJ356" s="8"/>
      <c r="UEK356" s="8"/>
      <c r="UEL356" s="8"/>
      <c r="UEM356" s="8"/>
      <c r="UEN356" s="8"/>
      <c r="UEO356" s="8"/>
      <c r="UEP356" s="8"/>
      <c r="UEQ356" s="8"/>
      <c r="UER356" s="8"/>
      <c r="UES356" s="8"/>
      <c r="UET356" s="8"/>
      <c r="UEU356" s="8"/>
      <c r="UEV356" s="8"/>
      <c r="UEW356" s="8"/>
      <c r="UEX356" s="8"/>
      <c r="UEY356" s="8"/>
      <c r="UEZ356" s="8"/>
      <c r="UFA356" s="8"/>
      <c r="UFB356" s="8"/>
      <c r="UFC356" s="8"/>
      <c r="UFD356" s="8"/>
      <c r="UFE356" s="8"/>
      <c r="UFF356" s="8"/>
      <c r="UFG356" s="8"/>
      <c r="UFH356" s="8"/>
      <c r="UFI356" s="8"/>
      <c r="UFJ356" s="8"/>
      <c r="UFK356" s="8"/>
      <c r="UFL356" s="8"/>
      <c r="UFM356" s="8"/>
      <c r="UFN356" s="8"/>
      <c r="UFO356" s="8"/>
      <c r="UFP356" s="8"/>
      <c r="UFQ356" s="8"/>
      <c r="UFR356" s="8"/>
      <c r="UFS356" s="8"/>
      <c r="UFT356" s="8"/>
      <c r="UFU356" s="8"/>
      <c r="UFV356" s="8"/>
      <c r="UFW356" s="8"/>
      <c r="UFX356" s="8"/>
      <c r="UFY356" s="8"/>
      <c r="UFZ356" s="8"/>
      <c r="UGA356" s="8"/>
      <c r="UGB356" s="8"/>
      <c r="UGC356" s="8"/>
      <c r="UGD356" s="8"/>
      <c r="UGE356" s="8"/>
      <c r="UGF356" s="8"/>
      <c r="UGG356" s="8"/>
      <c r="UGH356" s="8"/>
      <c r="UGI356" s="8"/>
      <c r="UGJ356" s="8"/>
      <c r="UGK356" s="8"/>
      <c r="UGL356" s="8"/>
      <c r="UGM356" s="8"/>
      <c r="UGN356" s="8"/>
      <c r="UGO356" s="8"/>
      <c r="UGP356" s="8"/>
      <c r="UGQ356" s="8"/>
      <c r="UGR356" s="8"/>
      <c r="UGS356" s="8"/>
      <c r="UGT356" s="8"/>
      <c r="UGU356" s="8"/>
      <c r="UGV356" s="8"/>
      <c r="UGW356" s="8"/>
      <c r="UGX356" s="8"/>
      <c r="UGY356" s="8"/>
      <c r="UGZ356" s="8"/>
      <c r="UHA356" s="8"/>
      <c r="UHB356" s="8"/>
      <c r="UHC356" s="8"/>
      <c r="UHD356" s="8"/>
      <c r="UHE356" s="8"/>
      <c r="UHF356" s="8"/>
      <c r="UHG356" s="8"/>
      <c r="UHH356" s="8"/>
      <c r="UHI356" s="8"/>
      <c r="UHJ356" s="8"/>
      <c r="UHK356" s="8"/>
      <c r="UHL356" s="8"/>
      <c r="UHM356" s="8"/>
      <c r="UHN356" s="8"/>
      <c r="UHO356" s="8"/>
      <c r="UHP356" s="8"/>
      <c r="UHQ356" s="8"/>
      <c r="UHR356" s="8"/>
      <c r="UHS356" s="8"/>
      <c r="UHT356" s="8"/>
      <c r="UHU356" s="8"/>
      <c r="UHV356" s="8"/>
      <c r="UHW356" s="8"/>
      <c r="UHX356" s="8"/>
      <c r="UHY356" s="8"/>
      <c r="UHZ356" s="8"/>
      <c r="UIA356" s="8"/>
      <c r="UIB356" s="8"/>
      <c r="UIC356" s="8"/>
      <c r="UID356" s="8"/>
      <c r="UIE356" s="8"/>
      <c r="UIF356" s="8"/>
      <c r="UIG356" s="8"/>
      <c r="UIH356" s="8"/>
      <c r="UII356" s="8"/>
      <c r="UIJ356" s="8"/>
      <c r="UIK356" s="8"/>
      <c r="UIL356" s="8"/>
      <c r="UIM356" s="8"/>
      <c r="UIN356" s="8"/>
      <c r="UIO356" s="8"/>
      <c r="UIP356" s="8"/>
      <c r="UIQ356" s="8"/>
      <c r="UIR356" s="8"/>
      <c r="UIS356" s="8"/>
      <c r="UIT356" s="8"/>
      <c r="UIU356" s="8"/>
      <c r="UIV356" s="8"/>
      <c r="UIW356" s="8"/>
      <c r="UIX356" s="8"/>
      <c r="UIY356" s="8"/>
      <c r="UIZ356" s="8"/>
      <c r="UJA356" s="8"/>
      <c r="UJB356" s="8"/>
      <c r="UJC356" s="8"/>
      <c r="UJD356" s="8"/>
      <c r="UJE356" s="8"/>
      <c r="UJF356" s="8"/>
      <c r="UJG356" s="8"/>
      <c r="UJH356" s="8"/>
      <c r="UJI356" s="8"/>
      <c r="UJJ356" s="8"/>
      <c r="UJK356" s="8"/>
      <c r="UJL356" s="8"/>
      <c r="UJM356" s="8"/>
      <c r="UJN356" s="8"/>
      <c r="UJO356" s="8"/>
      <c r="UJP356" s="8"/>
      <c r="UJQ356" s="8"/>
      <c r="UJR356" s="8"/>
      <c r="UJS356" s="8"/>
      <c r="UJT356" s="8"/>
      <c r="UJU356" s="8"/>
      <c r="UJV356" s="8"/>
      <c r="UJW356" s="8"/>
      <c r="UJX356" s="8"/>
      <c r="UJY356" s="8"/>
      <c r="UJZ356" s="8"/>
      <c r="UKA356" s="8"/>
      <c r="UKB356" s="8"/>
      <c r="UKC356" s="8"/>
      <c r="UKD356" s="8"/>
      <c r="UKE356" s="8"/>
      <c r="UKF356" s="8"/>
      <c r="UKG356" s="8"/>
      <c r="UKH356" s="8"/>
      <c r="UKI356" s="8"/>
      <c r="UKJ356" s="8"/>
      <c r="UKK356" s="8"/>
      <c r="UKL356" s="8"/>
      <c r="UKM356" s="8"/>
      <c r="UKN356" s="8"/>
      <c r="UKO356" s="8"/>
      <c r="UKP356" s="8"/>
      <c r="UKQ356" s="8"/>
      <c r="UKR356" s="8"/>
      <c r="UKS356" s="8"/>
      <c r="UKT356" s="8"/>
      <c r="UKU356" s="8"/>
      <c r="UKV356" s="8"/>
      <c r="UKW356" s="8"/>
      <c r="UKX356" s="8"/>
      <c r="UKY356" s="8"/>
      <c r="UKZ356" s="8"/>
      <c r="ULA356" s="8"/>
      <c r="ULB356" s="8"/>
      <c r="ULC356" s="8"/>
      <c r="ULD356" s="8"/>
      <c r="ULE356" s="8"/>
      <c r="ULF356" s="8"/>
      <c r="ULG356" s="8"/>
      <c r="ULH356" s="8"/>
      <c r="ULI356" s="8"/>
      <c r="ULJ356" s="8"/>
      <c r="ULK356" s="8"/>
      <c r="ULL356" s="8"/>
      <c r="ULM356" s="8"/>
      <c r="ULN356" s="8"/>
      <c r="ULO356" s="8"/>
      <c r="ULP356" s="8"/>
      <c r="ULQ356" s="8"/>
      <c r="ULR356" s="8"/>
      <c r="ULS356" s="8"/>
      <c r="ULT356" s="8"/>
      <c r="ULU356" s="8"/>
      <c r="ULV356" s="8"/>
      <c r="ULW356" s="8"/>
      <c r="ULX356" s="8"/>
      <c r="ULY356" s="8"/>
      <c r="ULZ356" s="8"/>
      <c r="UMA356" s="8"/>
      <c r="UMB356" s="8"/>
      <c r="UMC356" s="8"/>
      <c r="UMD356" s="8"/>
      <c r="UME356" s="8"/>
      <c r="UMF356" s="8"/>
      <c r="UMG356" s="8"/>
      <c r="UMH356" s="8"/>
      <c r="UMI356" s="8"/>
      <c r="UMJ356" s="8"/>
      <c r="UMK356" s="8"/>
      <c r="UML356" s="8"/>
      <c r="UMM356" s="8"/>
      <c r="UMN356" s="8"/>
      <c r="UMO356" s="8"/>
      <c r="UMP356" s="8"/>
      <c r="UMQ356" s="8"/>
      <c r="UMR356" s="8"/>
      <c r="UMS356" s="8"/>
      <c r="UMT356" s="8"/>
      <c r="UMU356" s="8"/>
      <c r="UMV356" s="8"/>
      <c r="UMW356" s="8"/>
      <c r="UMX356" s="8"/>
      <c r="UMY356" s="8"/>
      <c r="UMZ356" s="8"/>
      <c r="UNA356" s="8"/>
      <c r="UNB356" s="8"/>
      <c r="UNC356" s="8"/>
      <c r="UND356" s="8"/>
      <c r="UNE356" s="8"/>
      <c r="UNF356" s="8"/>
      <c r="UNG356" s="8"/>
      <c r="UNH356" s="8"/>
      <c r="UNI356" s="8"/>
      <c r="UNJ356" s="8"/>
      <c r="UNK356" s="8"/>
      <c r="UNL356" s="8"/>
      <c r="UNM356" s="8"/>
      <c r="UNN356" s="8"/>
      <c r="UNO356" s="8"/>
      <c r="UNP356" s="8"/>
      <c r="UNQ356" s="8"/>
      <c r="UNR356" s="8"/>
      <c r="UNS356" s="8"/>
      <c r="UNT356" s="8"/>
      <c r="UNU356" s="8"/>
      <c r="UNV356" s="8"/>
      <c r="UNW356" s="8"/>
      <c r="UNX356" s="8"/>
      <c r="UNY356" s="8"/>
      <c r="UNZ356" s="8"/>
      <c r="UOA356" s="8"/>
      <c r="UOB356" s="8"/>
      <c r="UOC356" s="8"/>
      <c r="UOD356" s="8"/>
      <c r="UOE356" s="8"/>
      <c r="UOF356" s="8"/>
      <c r="UOG356" s="8"/>
      <c r="UOH356" s="8"/>
      <c r="UOI356" s="8"/>
      <c r="UOJ356" s="8"/>
      <c r="UOK356" s="8"/>
      <c r="UOL356" s="8"/>
      <c r="UOM356" s="8"/>
      <c r="UON356" s="8"/>
      <c r="UOO356" s="8"/>
      <c r="UOP356" s="8"/>
      <c r="UOQ356" s="8"/>
      <c r="UOR356" s="8"/>
      <c r="UOS356" s="8"/>
      <c r="UOT356" s="8"/>
      <c r="UOU356" s="8"/>
      <c r="UOV356" s="8"/>
      <c r="UOW356" s="8"/>
      <c r="UOX356" s="8"/>
      <c r="UOY356" s="8"/>
      <c r="UOZ356" s="8"/>
      <c r="UPA356" s="8"/>
      <c r="UPB356" s="8"/>
      <c r="UPC356" s="8"/>
      <c r="UPD356" s="8"/>
      <c r="UPE356" s="8"/>
      <c r="UPF356" s="8"/>
      <c r="UPG356" s="8"/>
      <c r="UPH356" s="8"/>
      <c r="UPI356" s="8"/>
      <c r="UPJ356" s="8"/>
      <c r="UPK356" s="8"/>
      <c r="UPL356" s="8"/>
      <c r="UPM356" s="8"/>
      <c r="UPN356" s="8"/>
      <c r="UPO356" s="8"/>
      <c r="UPP356" s="8"/>
      <c r="UPQ356" s="8"/>
      <c r="UPR356" s="8"/>
      <c r="UPS356" s="8"/>
      <c r="UPT356" s="8"/>
      <c r="UPU356" s="8"/>
      <c r="UPV356" s="8"/>
      <c r="UPW356" s="8"/>
      <c r="UPX356" s="8"/>
      <c r="UPY356" s="8"/>
      <c r="UPZ356" s="8"/>
      <c r="UQA356" s="8"/>
      <c r="UQB356" s="8"/>
      <c r="UQC356" s="8"/>
      <c r="UQD356" s="8"/>
      <c r="UQE356" s="8"/>
      <c r="UQF356" s="8"/>
      <c r="UQG356" s="8"/>
      <c r="UQH356" s="8"/>
      <c r="UQI356" s="8"/>
      <c r="UQJ356" s="8"/>
      <c r="UQK356" s="8"/>
      <c r="UQL356" s="8"/>
      <c r="UQM356" s="8"/>
      <c r="UQN356" s="8"/>
      <c r="UQO356" s="8"/>
      <c r="UQP356" s="8"/>
      <c r="UQQ356" s="8"/>
      <c r="UQR356" s="8"/>
      <c r="UQS356" s="8"/>
      <c r="UQT356" s="8"/>
      <c r="UQU356" s="8"/>
      <c r="UQV356" s="8"/>
      <c r="UQW356" s="8"/>
      <c r="UQX356" s="8"/>
      <c r="UQY356" s="8"/>
      <c r="UQZ356" s="8"/>
      <c r="URA356" s="8"/>
      <c r="URB356" s="8"/>
      <c r="URC356" s="8"/>
      <c r="URD356" s="8"/>
      <c r="URE356" s="8"/>
      <c r="URF356" s="8"/>
      <c r="URG356" s="8"/>
      <c r="URH356" s="8"/>
      <c r="URI356" s="8"/>
      <c r="URJ356" s="8"/>
      <c r="URK356" s="8"/>
      <c r="URL356" s="8"/>
      <c r="URM356" s="8"/>
      <c r="URN356" s="8"/>
      <c r="URO356" s="8"/>
      <c r="URP356" s="8"/>
      <c r="URQ356" s="8"/>
      <c r="URR356" s="8"/>
      <c r="URS356" s="8"/>
      <c r="URT356" s="8"/>
      <c r="URU356" s="8"/>
      <c r="URV356" s="8"/>
      <c r="URW356" s="8"/>
      <c r="URX356" s="8"/>
      <c r="URY356" s="8"/>
      <c r="URZ356" s="8"/>
      <c r="USA356" s="8"/>
      <c r="USB356" s="8"/>
      <c r="USC356" s="8"/>
      <c r="USD356" s="8"/>
      <c r="USE356" s="8"/>
      <c r="USF356" s="8"/>
      <c r="USG356" s="8"/>
      <c r="USH356" s="8"/>
      <c r="USI356" s="8"/>
      <c r="USJ356" s="8"/>
      <c r="USK356" s="8"/>
      <c r="USL356" s="8"/>
      <c r="USM356" s="8"/>
      <c r="USN356" s="8"/>
      <c r="USO356" s="8"/>
      <c r="USP356" s="8"/>
      <c r="USQ356" s="8"/>
      <c r="USR356" s="8"/>
      <c r="USS356" s="8"/>
      <c r="UST356" s="8"/>
      <c r="USU356" s="8"/>
      <c r="USV356" s="8"/>
      <c r="USW356" s="8"/>
      <c r="USX356" s="8"/>
      <c r="USY356" s="8"/>
      <c r="USZ356" s="8"/>
      <c r="UTA356" s="8"/>
      <c r="UTB356" s="8"/>
      <c r="UTC356" s="8"/>
      <c r="UTD356" s="8"/>
      <c r="UTE356" s="8"/>
      <c r="UTF356" s="8"/>
      <c r="UTG356" s="8"/>
      <c r="UTH356" s="8"/>
      <c r="UTI356" s="8"/>
      <c r="UTJ356" s="8"/>
      <c r="UTK356" s="8"/>
      <c r="UTL356" s="8"/>
      <c r="UTM356" s="8"/>
      <c r="UTN356" s="8"/>
      <c r="UTO356" s="8"/>
      <c r="UTP356" s="8"/>
      <c r="UTQ356" s="8"/>
      <c r="UTR356" s="8"/>
      <c r="UTS356" s="8"/>
      <c r="UTT356" s="8"/>
      <c r="UTU356" s="8"/>
      <c r="UTV356" s="8"/>
      <c r="UTW356" s="8"/>
      <c r="UTX356" s="8"/>
      <c r="UTY356" s="8"/>
      <c r="UTZ356" s="8"/>
      <c r="UUA356" s="8"/>
      <c r="UUB356" s="8"/>
      <c r="UUC356" s="8"/>
      <c r="UUD356" s="8"/>
      <c r="UUE356" s="8"/>
      <c r="UUF356" s="8"/>
      <c r="UUG356" s="8"/>
      <c r="UUH356" s="8"/>
      <c r="UUI356" s="8"/>
      <c r="UUJ356" s="8"/>
      <c r="UUK356" s="8"/>
      <c r="UUL356" s="8"/>
      <c r="UUM356" s="8"/>
      <c r="UUN356" s="8"/>
      <c r="UUO356" s="8"/>
      <c r="UUP356" s="8"/>
      <c r="UUQ356" s="8"/>
      <c r="UUR356" s="8"/>
      <c r="UUS356" s="8"/>
      <c r="UUT356" s="8"/>
      <c r="UUU356" s="8"/>
      <c r="UUV356" s="8"/>
      <c r="UUW356" s="8"/>
      <c r="UUX356" s="8"/>
      <c r="UUY356" s="8"/>
      <c r="UUZ356" s="8"/>
      <c r="UVA356" s="8"/>
      <c r="UVB356" s="8"/>
      <c r="UVC356" s="8"/>
      <c r="UVD356" s="8"/>
      <c r="UVE356" s="8"/>
      <c r="UVF356" s="8"/>
      <c r="UVG356" s="8"/>
      <c r="UVH356" s="8"/>
      <c r="UVI356" s="8"/>
      <c r="UVJ356" s="8"/>
      <c r="UVK356" s="8"/>
      <c r="UVL356" s="8"/>
      <c r="UVM356" s="8"/>
      <c r="UVN356" s="8"/>
      <c r="UVO356" s="8"/>
      <c r="UVP356" s="8"/>
      <c r="UVQ356" s="8"/>
      <c r="UVR356" s="8"/>
      <c r="UVS356" s="8"/>
      <c r="UVT356" s="8"/>
      <c r="UVU356" s="8"/>
      <c r="UVV356" s="8"/>
      <c r="UVW356" s="8"/>
      <c r="UVX356" s="8"/>
      <c r="UVY356" s="8"/>
      <c r="UVZ356" s="8"/>
      <c r="UWA356" s="8"/>
      <c r="UWB356" s="8"/>
      <c r="UWC356" s="8"/>
      <c r="UWD356" s="8"/>
      <c r="UWE356" s="8"/>
      <c r="UWF356" s="8"/>
      <c r="UWG356" s="8"/>
      <c r="UWH356" s="8"/>
      <c r="UWI356" s="8"/>
      <c r="UWJ356" s="8"/>
      <c r="UWK356" s="8"/>
      <c r="UWL356" s="8"/>
      <c r="UWM356" s="8"/>
      <c r="UWN356" s="8"/>
      <c r="UWO356" s="8"/>
      <c r="UWP356" s="8"/>
      <c r="UWQ356" s="8"/>
      <c r="UWR356" s="8"/>
      <c r="UWS356" s="8"/>
      <c r="UWT356" s="8"/>
      <c r="UWU356" s="8"/>
      <c r="UWV356" s="8"/>
      <c r="UWW356" s="8"/>
      <c r="UWX356" s="8"/>
      <c r="UWY356" s="8"/>
      <c r="UWZ356" s="8"/>
      <c r="UXA356" s="8"/>
      <c r="UXB356" s="8"/>
      <c r="UXC356" s="8"/>
      <c r="UXD356" s="8"/>
      <c r="UXE356" s="8"/>
      <c r="UXF356" s="8"/>
      <c r="UXG356" s="8"/>
      <c r="UXH356" s="8"/>
      <c r="UXI356" s="8"/>
      <c r="UXJ356" s="8"/>
      <c r="UXK356" s="8"/>
      <c r="UXL356" s="8"/>
      <c r="UXM356" s="8"/>
      <c r="UXN356" s="8"/>
      <c r="UXO356" s="8"/>
      <c r="UXP356" s="8"/>
      <c r="UXQ356" s="8"/>
      <c r="UXR356" s="8"/>
      <c r="UXS356" s="8"/>
      <c r="UXT356" s="8"/>
      <c r="UXU356" s="8"/>
      <c r="UXV356" s="8"/>
      <c r="UXW356" s="8"/>
      <c r="UXX356" s="8"/>
      <c r="UXY356" s="8"/>
      <c r="UXZ356" s="8"/>
      <c r="UYA356" s="8"/>
      <c r="UYB356" s="8"/>
      <c r="UYC356" s="8"/>
      <c r="UYD356" s="8"/>
      <c r="UYE356" s="8"/>
      <c r="UYF356" s="8"/>
      <c r="UYG356" s="8"/>
      <c r="UYH356" s="8"/>
      <c r="UYI356" s="8"/>
      <c r="UYJ356" s="8"/>
      <c r="UYK356" s="8"/>
      <c r="UYL356" s="8"/>
      <c r="UYM356" s="8"/>
      <c r="UYN356" s="8"/>
      <c r="UYO356" s="8"/>
      <c r="UYP356" s="8"/>
      <c r="UYQ356" s="8"/>
      <c r="UYR356" s="8"/>
      <c r="UYS356" s="8"/>
      <c r="UYT356" s="8"/>
      <c r="UYU356" s="8"/>
      <c r="UYV356" s="8"/>
      <c r="UYW356" s="8"/>
      <c r="UYX356" s="8"/>
      <c r="UYY356" s="8"/>
      <c r="UYZ356" s="8"/>
      <c r="UZA356" s="8"/>
      <c r="UZB356" s="8"/>
      <c r="UZC356" s="8"/>
      <c r="UZD356" s="8"/>
      <c r="UZE356" s="8"/>
      <c r="UZF356" s="8"/>
      <c r="UZG356" s="8"/>
      <c r="UZH356" s="8"/>
      <c r="UZI356" s="8"/>
      <c r="UZJ356" s="8"/>
      <c r="UZK356" s="8"/>
      <c r="UZL356" s="8"/>
      <c r="UZM356" s="8"/>
      <c r="UZN356" s="8"/>
      <c r="UZO356" s="8"/>
      <c r="UZP356" s="8"/>
      <c r="UZQ356" s="8"/>
      <c r="UZR356" s="8"/>
      <c r="UZS356" s="8"/>
      <c r="UZT356" s="8"/>
      <c r="UZU356" s="8"/>
      <c r="UZV356" s="8"/>
      <c r="UZW356" s="8"/>
      <c r="UZX356" s="8"/>
      <c r="UZY356" s="8"/>
      <c r="UZZ356" s="8"/>
      <c r="VAA356" s="8"/>
      <c r="VAB356" s="8"/>
      <c r="VAC356" s="8"/>
      <c r="VAD356" s="8"/>
      <c r="VAE356" s="8"/>
      <c r="VAF356" s="8"/>
      <c r="VAG356" s="8"/>
      <c r="VAH356" s="8"/>
      <c r="VAI356" s="8"/>
      <c r="VAJ356" s="8"/>
      <c r="VAK356" s="8"/>
      <c r="VAL356" s="8"/>
      <c r="VAM356" s="8"/>
      <c r="VAN356" s="8"/>
      <c r="VAO356" s="8"/>
      <c r="VAP356" s="8"/>
      <c r="VAQ356" s="8"/>
      <c r="VAR356" s="8"/>
      <c r="VAS356" s="8"/>
      <c r="VAT356" s="8"/>
      <c r="VAU356" s="8"/>
      <c r="VAV356" s="8"/>
      <c r="VAW356" s="8"/>
      <c r="VAX356" s="8"/>
      <c r="VAY356" s="8"/>
      <c r="VAZ356" s="8"/>
      <c r="VBA356" s="8"/>
      <c r="VBB356" s="8"/>
      <c r="VBC356" s="8"/>
      <c r="VBD356" s="8"/>
      <c r="VBE356" s="8"/>
      <c r="VBF356" s="8"/>
      <c r="VBG356" s="8"/>
      <c r="VBH356" s="8"/>
      <c r="VBI356" s="8"/>
      <c r="VBJ356" s="8"/>
      <c r="VBK356" s="8"/>
      <c r="VBL356" s="8"/>
      <c r="VBM356" s="8"/>
      <c r="VBN356" s="8"/>
      <c r="VBO356" s="8"/>
      <c r="VBP356" s="8"/>
      <c r="VBQ356" s="8"/>
      <c r="VBR356" s="8"/>
      <c r="VBS356" s="8"/>
      <c r="VBT356" s="8"/>
      <c r="VBU356" s="8"/>
      <c r="VBV356" s="8"/>
      <c r="VBW356" s="8"/>
      <c r="VBX356" s="8"/>
      <c r="VBY356" s="8"/>
      <c r="VBZ356" s="8"/>
      <c r="VCA356" s="8"/>
      <c r="VCB356" s="8"/>
      <c r="VCC356" s="8"/>
      <c r="VCD356" s="8"/>
      <c r="VCE356" s="8"/>
      <c r="VCF356" s="8"/>
      <c r="VCG356" s="8"/>
      <c r="VCH356" s="8"/>
      <c r="VCI356" s="8"/>
      <c r="VCJ356" s="8"/>
      <c r="VCK356" s="8"/>
      <c r="VCL356" s="8"/>
      <c r="VCM356" s="8"/>
      <c r="VCN356" s="8"/>
      <c r="VCO356" s="8"/>
      <c r="VCP356" s="8"/>
      <c r="VCQ356" s="8"/>
      <c r="VCR356" s="8"/>
      <c r="VCS356" s="8"/>
      <c r="VCT356" s="8"/>
      <c r="VCU356" s="8"/>
      <c r="VCV356" s="8"/>
      <c r="VCW356" s="8"/>
      <c r="VCX356" s="8"/>
      <c r="VCY356" s="8"/>
      <c r="VCZ356" s="8"/>
      <c r="VDA356" s="8"/>
      <c r="VDB356" s="8"/>
      <c r="VDC356" s="8"/>
      <c r="VDD356" s="8"/>
      <c r="VDE356" s="8"/>
      <c r="VDF356" s="8"/>
      <c r="VDG356" s="8"/>
      <c r="VDH356" s="8"/>
      <c r="VDI356" s="8"/>
      <c r="VDJ356" s="8"/>
      <c r="VDK356" s="8"/>
      <c r="VDL356" s="8"/>
      <c r="VDM356" s="8"/>
      <c r="VDN356" s="8"/>
      <c r="VDO356" s="8"/>
      <c r="VDP356" s="8"/>
      <c r="VDQ356" s="8"/>
      <c r="VDR356" s="8"/>
      <c r="VDS356" s="8"/>
      <c r="VDT356" s="8"/>
      <c r="VDU356" s="8"/>
      <c r="VDV356" s="8"/>
      <c r="VDW356" s="8"/>
      <c r="VDX356" s="8"/>
      <c r="VDY356" s="8"/>
      <c r="VDZ356" s="8"/>
      <c r="VEA356" s="8"/>
      <c r="VEB356" s="8"/>
      <c r="VEC356" s="8"/>
      <c r="VED356" s="8"/>
      <c r="VEE356" s="8"/>
      <c r="VEF356" s="8"/>
      <c r="VEG356" s="8"/>
      <c r="VEH356" s="8"/>
      <c r="VEI356" s="8"/>
      <c r="VEJ356" s="8"/>
      <c r="VEK356" s="8"/>
      <c r="VEL356" s="8"/>
      <c r="VEM356" s="8"/>
      <c r="VEN356" s="8"/>
      <c r="VEO356" s="8"/>
      <c r="VEP356" s="8"/>
      <c r="VEQ356" s="8"/>
      <c r="VER356" s="8"/>
      <c r="VES356" s="8"/>
      <c r="VET356" s="8"/>
      <c r="VEU356" s="8"/>
      <c r="VEV356" s="8"/>
      <c r="VEW356" s="8"/>
      <c r="VEX356" s="8"/>
      <c r="VEY356" s="8"/>
      <c r="VEZ356" s="8"/>
      <c r="VFA356" s="8"/>
      <c r="VFB356" s="8"/>
      <c r="VFC356" s="8"/>
      <c r="VFD356" s="8"/>
      <c r="VFE356" s="8"/>
      <c r="VFF356" s="8"/>
      <c r="VFG356" s="8"/>
      <c r="VFH356" s="8"/>
      <c r="VFI356" s="8"/>
      <c r="VFJ356" s="8"/>
      <c r="VFK356" s="8"/>
      <c r="VFL356" s="8"/>
      <c r="VFM356" s="8"/>
      <c r="VFN356" s="8"/>
      <c r="VFO356" s="8"/>
      <c r="VFP356" s="8"/>
      <c r="VFQ356" s="8"/>
      <c r="VFR356" s="8"/>
      <c r="VFS356" s="8"/>
      <c r="VFT356" s="8"/>
      <c r="VFU356" s="8"/>
      <c r="VFV356" s="8"/>
      <c r="VFW356" s="8"/>
      <c r="VFX356" s="8"/>
      <c r="VFY356" s="8"/>
      <c r="VFZ356" s="8"/>
      <c r="VGA356" s="8"/>
      <c r="VGB356" s="8"/>
      <c r="VGC356" s="8"/>
      <c r="VGD356" s="8"/>
      <c r="VGE356" s="8"/>
      <c r="VGF356" s="8"/>
      <c r="VGG356" s="8"/>
      <c r="VGH356" s="8"/>
      <c r="VGI356" s="8"/>
      <c r="VGJ356" s="8"/>
      <c r="VGK356" s="8"/>
      <c r="VGL356" s="8"/>
      <c r="VGM356" s="8"/>
      <c r="VGN356" s="8"/>
      <c r="VGO356" s="8"/>
      <c r="VGP356" s="8"/>
      <c r="VGQ356" s="8"/>
      <c r="VGR356" s="8"/>
      <c r="VGS356" s="8"/>
      <c r="VGT356" s="8"/>
      <c r="VGU356" s="8"/>
      <c r="VGV356" s="8"/>
      <c r="VGW356" s="8"/>
      <c r="VGX356" s="8"/>
      <c r="VGY356" s="8"/>
      <c r="VGZ356" s="8"/>
      <c r="VHA356" s="8"/>
      <c r="VHB356" s="8"/>
      <c r="VHC356" s="8"/>
      <c r="VHD356" s="8"/>
      <c r="VHE356" s="8"/>
      <c r="VHF356" s="8"/>
      <c r="VHG356" s="8"/>
      <c r="VHH356" s="8"/>
      <c r="VHI356" s="8"/>
      <c r="VHJ356" s="8"/>
      <c r="VHK356" s="8"/>
      <c r="VHL356" s="8"/>
      <c r="VHM356" s="8"/>
      <c r="VHN356" s="8"/>
      <c r="VHO356" s="8"/>
      <c r="VHP356" s="8"/>
      <c r="VHQ356" s="8"/>
      <c r="VHR356" s="8"/>
      <c r="VHS356" s="8"/>
      <c r="VHT356" s="8"/>
      <c r="VHU356" s="8"/>
      <c r="VHV356" s="8"/>
      <c r="VHW356" s="8"/>
      <c r="VHX356" s="8"/>
      <c r="VHY356" s="8"/>
      <c r="VHZ356" s="8"/>
      <c r="VIA356" s="8"/>
      <c r="VIB356" s="8"/>
      <c r="VIC356" s="8"/>
      <c r="VID356" s="8"/>
      <c r="VIE356" s="8"/>
      <c r="VIF356" s="8"/>
      <c r="VIG356" s="8"/>
      <c r="VIH356" s="8"/>
      <c r="VII356" s="8"/>
      <c r="VIJ356" s="8"/>
      <c r="VIK356" s="8"/>
      <c r="VIL356" s="8"/>
      <c r="VIM356" s="8"/>
      <c r="VIN356" s="8"/>
      <c r="VIO356" s="8"/>
      <c r="VIP356" s="8"/>
      <c r="VIQ356" s="8"/>
      <c r="VIR356" s="8"/>
      <c r="VIS356" s="8"/>
      <c r="VIT356" s="8"/>
      <c r="VIU356" s="8"/>
      <c r="VIV356" s="8"/>
      <c r="VIW356" s="8"/>
      <c r="VIX356" s="8"/>
      <c r="VIY356" s="8"/>
      <c r="VIZ356" s="8"/>
      <c r="VJA356" s="8"/>
      <c r="VJB356" s="8"/>
      <c r="VJC356" s="8"/>
      <c r="VJD356" s="8"/>
      <c r="VJE356" s="8"/>
      <c r="VJF356" s="8"/>
      <c r="VJG356" s="8"/>
      <c r="VJH356" s="8"/>
      <c r="VJI356" s="8"/>
      <c r="VJJ356" s="8"/>
      <c r="VJK356" s="8"/>
      <c r="VJL356" s="8"/>
      <c r="VJM356" s="8"/>
      <c r="VJN356" s="8"/>
      <c r="VJO356" s="8"/>
      <c r="VJP356" s="8"/>
      <c r="VJQ356" s="8"/>
      <c r="VJR356" s="8"/>
      <c r="VJS356" s="8"/>
      <c r="VJT356" s="8"/>
      <c r="VJU356" s="8"/>
      <c r="VJV356" s="8"/>
      <c r="VJW356" s="8"/>
      <c r="VJX356" s="8"/>
      <c r="VJY356" s="8"/>
      <c r="VJZ356" s="8"/>
      <c r="VKA356" s="8"/>
      <c r="VKB356" s="8"/>
      <c r="VKC356" s="8"/>
      <c r="VKD356" s="8"/>
      <c r="VKE356" s="8"/>
      <c r="VKF356" s="8"/>
      <c r="VKG356" s="8"/>
      <c r="VKH356" s="8"/>
      <c r="VKI356" s="8"/>
      <c r="VKJ356" s="8"/>
      <c r="VKK356" s="8"/>
      <c r="VKL356" s="8"/>
      <c r="VKM356" s="8"/>
      <c r="VKN356" s="8"/>
      <c r="VKO356" s="8"/>
      <c r="VKP356" s="8"/>
      <c r="VKQ356" s="8"/>
      <c r="VKR356" s="8"/>
      <c r="VKS356" s="8"/>
      <c r="VKT356" s="8"/>
      <c r="VKU356" s="8"/>
      <c r="VKV356" s="8"/>
      <c r="VKW356" s="8"/>
      <c r="VKX356" s="8"/>
      <c r="VKY356" s="8"/>
      <c r="VKZ356" s="8"/>
      <c r="VLA356" s="8"/>
      <c r="VLB356" s="8"/>
      <c r="VLC356" s="8"/>
      <c r="VLD356" s="8"/>
      <c r="VLE356" s="8"/>
      <c r="VLF356" s="8"/>
      <c r="VLG356" s="8"/>
      <c r="VLH356" s="8"/>
      <c r="VLI356" s="8"/>
      <c r="VLJ356" s="8"/>
      <c r="VLK356" s="8"/>
      <c r="VLL356" s="8"/>
      <c r="VLM356" s="8"/>
      <c r="VLN356" s="8"/>
      <c r="VLO356" s="8"/>
      <c r="VLP356" s="8"/>
      <c r="VLQ356" s="8"/>
      <c r="VLR356" s="8"/>
      <c r="VLS356" s="8"/>
      <c r="VLT356" s="8"/>
      <c r="VLU356" s="8"/>
      <c r="VLV356" s="8"/>
      <c r="VLW356" s="8"/>
      <c r="VLX356" s="8"/>
      <c r="VLY356" s="8"/>
      <c r="VLZ356" s="8"/>
      <c r="VMA356" s="8"/>
      <c r="VMB356" s="8"/>
      <c r="VMC356" s="8"/>
      <c r="VMD356" s="8"/>
      <c r="VME356" s="8"/>
      <c r="VMF356" s="8"/>
      <c r="VMG356" s="8"/>
      <c r="VMH356" s="8"/>
      <c r="VMI356" s="8"/>
      <c r="VMJ356" s="8"/>
      <c r="VMK356" s="8"/>
      <c r="VML356" s="8"/>
      <c r="VMM356" s="8"/>
      <c r="VMN356" s="8"/>
      <c r="VMO356" s="8"/>
      <c r="VMP356" s="8"/>
      <c r="VMQ356" s="8"/>
      <c r="VMR356" s="8"/>
      <c r="VMS356" s="8"/>
      <c r="VMT356" s="8"/>
      <c r="VMU356" s="8"/>
      <c r="VMV356" s="8"/>
      <c r="VMW356" s="8"/>
      <c r="VMX356" s="8"/>
      <c r="VMY356" s="8"/>
      <c r="VMZ356" s="8"/>
      <c r="VNA356" s="8"/>
      <c r="VNB356" s="8"/>
      <c r="VNC356" s="8"/>
      <c r="VND356" s="8"/>
      <c r="VNE356" s="8"/>
      <c r="VNF356" s="8"/>
      <c r="VNG356" s="8"/>
      <c r="VNH356" s="8"/>
      <c r="VNI356" s="8"/>
      <c r="VNJ356" s="8"/>
      <c r="VNK356" s="8"/>
      <c r="VNL356" s="8"/>
      <c r="VNM356" s="8"/>
      <c r="VNN356" s="8"/>
      <c r="VNO356" s="8"/>
      <c r="VNP356" s="8"/>
      <c r="VNQ356" s="8"/>
      <c r="VNR356" s="8"/>
      <c r="VNS356" s="8"/>
      <c r="VNT356" s="8"/>
      <c r="VNU356" s="8"/>
      <c r="VNV356" s="8"/>
      <c r="VNW356" s="8"/>
      <c r="VNX356" s="8"/>
      <c r="VNY356" s="8"/>
      <c r="VNZ356" s="8"/>
      <c r="VOA356" s="8"/>
      <c r="VOB356" s="8"/>
      <c r="VOC356" s="8"/>
      <c r="VOD356" s="8"/>
      <c r="VOE356" s="8"/>
      <c r="VOF356" s="8"/>
      <c r="VOG356" s="8"/>
      <c r="VOH356" s="8"/>
      <c r="VOI356" s="8"/>
      <c r="VOJ356" s="8"/>
      <c r="VOK356" s="8"/>
      <c r="VOL356" s="8"/>
      <c r="VOM356" s="8"/>
      <c r="VON356" s="8"/>
      <c r="VOO356" s="8"/>
      <c r="VOP356" s="8"/>
      <c r="VOQ356" s="8"/>
      <c r="VOR356" s="8"/>
      <c r="VOS356" s="8"/>
      <c r="VOT356" s="8"/>
      <c r="VOU356" s="8"/>
      <c r="VOV356" s="8"/>
      <c r="VOW356" s="8"/>
      <c r="VOX356" s="8"/>
      <c r="VOY356" s="8"/>
      <c r="VOZ356" s="8"/>
      <c r="VPA356" s="8"/>
      <c r="VPB356" s="8"/>
      <c r="VPC356" s="8"/>
      <c r="VPD356" s="8"/>
      <c r="VPE356" s="8"/>
      <c r="VPF356" s="8"/>
      <c r="VPG356" s="8"/>
      <c r="VPH356" s="8"/>
      <c r="VPI356" s="8"/>
      <c r="VPJ356" s="8"/>
      <c r="VPK356" s="8"/>
      <c r="VPL356" s="8"/>
      <c r="VPM356" s="8"/>
      <c r="VPN356" s="8"/>
      <c r="VPO356" s="8"/>
      <c r="VPP356" s="8"/>
      <c r="VPQ356" s="8"/>
      <c r="VPR356" s="8"/>
      <c r="VPS356" s="8"/>
      <c r="VPT356" s="8"/>
      <c r="VPU356" s="8"/>
      <c r="VPV356" s="8"/>
      <c r="VPW356" s="8"/>
      <c r="VPX356" s="8"/>
      <c r="VPY356" s="8"/>
      <c r="VPZ356" s="8"/>
      <c r="VQA356" s="8"/>
      <c r="VQB356" s="8"/>
      <c r="VQC356" s="8"/>
      <c r="VQD356" s="8"/>
      <c r="VQE356" s="8"/>
      <c r="VQF356" s="8"/>
      <c r="VQG356" s="8"/>
      <c r="VQH356" s="8"/>
      <c r="VQI356" s="8"/>
      <c r="VQJ356" s="8"/>
      <c r="VQK356" s="8"/>
      <c r="VQL356" s="8"/>
      <c r="VQM356" s="8"/>
      <c r="VQN356" s="8"/>
      <c r="VQO356" s="8"/>
      <c r="VQP356" s="8"/>
      <c r="VQQ356" s="8"/>
      <c r="VQR356" s="8"/>
      <c r="VQS356" s="8"/>
      <c r="VQT356" s="8"/>
      <c r="VQU356" s="8"/>
      <c r="VQV356" s="8"/>
      <c r="VQW356" s="8"/>
      <c r="VQX356" s="8"/>
      <c r="VQY356" s="8"/>
      <c r="VQZ356" s="8"/>
      <c r="VRA356" s="8"/>
      <c r="VRB356" s="8"/>
      <c r="VRC356" s="8"/>
      <c r="VRD356" s="8"/>
      <c r="VRE356" s="8"/>
      <c r="VRF356" s="8"/>
      <c r="VRG356" s="8"/>
      <c r="VRH356" s="8"/>
      <c r="VRI356" s="8"/>
      <c r="VRJ356" s="8"/>
      <c r="VRK356" s="8"/>
      <c r="VRL356" s="8"/>
      <c r="VRM356" s="8"/>
      <c r="VRN356" s="8"/>
      <c r="VRO356" s="8"/>
      <c r="VRP356" s="8"/>
      <c r="VRQ356" s="8"/>
      <c r="VRR356" s="8"/>
      <c r="VRS356" s="8"/>
      <c r="VRT356" s="8"/>
      <c r="VRU356" s="8"/>
      <c r="VRV356" s="8"/>
      <c r="VRW356" s="8"/>
      <c r="VRX356" s="8"/>
      <c r="VRY356" s="8"/>
      <c r="VRZ356" s="8"/>
      <c r="VSA356" s="8"/>
      <c r="VSB356" s="8"/>
      <c r="VSC356" s="8"/>
      <c r="VSD356" s="8"/>
      <c r="VSE356" s="8"/>
      <c r="VSF356" s="8"/>
      <c r="VSG356" s="8"/>
      <c r="VSH356" s="8"/>
      <c r="VSI356" s="8"/>
      <c r="VSJ356" s="8"/>
      <c r="VSK356" s="8"/>
      <c r="VSL356" s="8"/>
      <c r="VSM356" s="8"/>
      <c r="VSN356" s="8"/>
      <c r="VSO356" s="8"/>
      <c r="VSP356" s="8"/>
      <c r="VSQ356" s="8"/>
      <c r="VSR356" s="8"/>
      <c r="VSS356" s="8"/>
      <c r="VST356" s="8"/>
      <c r="VSU356" s="8"/>
      <c r="VSV356" s="8"/>
      <c r="VSW356" s="8"/>
      <c r="VSX356" s="8"/>
      <c r="VSY356" s="8"/>
      <c r="VSZ356" s="8"/>
      <c r="VTA356" s="8"/>
      <c r="VTB356" s="8"/>
      <c r="VTC356" s="8"/>
      <c r="VTD356" s="8"/>
      <c r="VTE356" s="8"/>
      <c r="VTF356" s="8"/>
      <c r="VTG356" s="8"/>
      <c r="VTH356" s="8"/>
      <c r="VTI356" s="8"/>
      <c r="VTJ356" s="8"/>
      <c r="VTK356" s="8"/>
      <c r="VTL356" s="8"/>
      <c r="VTM356" s="8"/>
      <c r="VTN356" s="8"/>
      <c r="VTO356" s="8"/>
      <c r="VTP356" s="8"/>
      <c r="VTQ356" s="8"/>
      <c r="VTR356" s="8"/>
      <c r="VTS356" s="8"/>
      <c r="VTT356" s="8"/>
      <c r="VTU356" s="8"/>
      <c r="VTV356" s="8"/>
      <c r="VTW356" s="8"/>
      <c r="VTX356" s="8"/>
      <c r="VTY356" s="8"/>
      <c r="VTZ356" s="8"/>
      <c r="VUA356" s="8"/>
      <c r="VUB356" s="8"/>
      <c r="VUC356" s="8"/>
      <c r="VUD356" s="8"/>
      <c r="VUE356" s="8"/>
      <c r="VUF356" s="8"/>
      <c r="VUG356" s="8"/>
      <c r="VUH356" s="8"/>
      <c r="VUI356" s="8"/>
      <c r="VUJ356" s="8"/>
      <c r="VUK356" s="8"/>
      <c r="VUL356" s="8"/>
      <c r="VUM356" s="8"/>
      <c r="VUN356" s="8"/>
      <c r="VUO356" s="8"/>
      <c r="VUP356" s="8"/>
      <c r="VUQ356" s="8"/>
      <c r="VUR356" s="8"/>
      <c r="VUS356" s="8"/>
      <c r="VUT356" s="8"/>
      <c r="VUU356" s="8"/>
      <c r="VUV356" s="8"/>
      <c r="VUW356" s="8"/>
      <c r="VUX356" s="8"/>
      <c r="VUY356" s="8"/>
      <c r="VUZ356" s="8"/>
      <c r="VVA356" s="8"/>
      <c r="VVB356" s="8"/>
      <c r="VVC356" s="8"/>
      <c r="VVD356" s="8"/>
      <c r="VVE356" s="8"/>
      <c r="VVF356" s="8"/>
      <c r="VVG356" s="8"/>
      <c r="VVH356" s="8"/>
      <c r="VVI356" s="8"/>
      <c r="VVJ356" s="8"/>
      <c r="VVK356" s="8"/>
      <c r="VVL356" s="8"/>
      <c r="VVM356" s="8"/>
      <c r="VVN356" s="8"/>
      <c r="VVO356" s="8"/>
      <c r="VVP356" s="8"/>
      <c r="VVQ356" s="8"/>
      <c r="VVR356" s="8"/>
      <c r="VVS356" s="8"/>
      <c r="VVT356" s="8"/>
      <c r="VVU356" s="8"/>
      <c r="VVV356" s="8"/>
      <c r="VVW356" s="8"/>
      <c r="VVX356" s="8"/>
      <c r="VVY356" s="8"/>
      <c r="VVZ356" s="8"/>
      <c r="VWA356" s="8"/>
      <c r="VWB356" s="8"/>
      <c r="VWC356" s="8"/>
      <c r="VWD356" s="8"/>
      <c r="VWE356" s="8"/>
      <c r="VWF356" s="8"/>
      <c r="VWG356" s="8"/>
      <c r="VWH356" s="8"/>
      <c r="VWI356" s="8"/>
      <c r="VWJ356" s="8"/>
      <c r="VWK356" s="8"/>
      <c r="VWL356" s="8"/>
      <c r="VWM356" s="8"/>
      <c r="VWN356" s="8"/>
      <c r="VWO356" s="8"/>
      <c r="VWP356" s="8"/>
      <c r="VWQ356" s="8"/>
      <c r="VWR356" s="8"/>
      <c r="VWS356" s="8"/>
      <c r="VWT356" s="8"/>
      <c r="VWU356" s="8"/>
      <c r="VWV356" s="8"/>
      <c r="VWW356" s="8"/>
      <c r="VWX356" s="8"/>
      <c r="VWY356" s="8"/>
      <c r="VWZ356" s="8"/>
      <c r="VXA356" s="8"/>
      <c r="VXB356" s="8"/>
      <c r="VXC356" s="8"/>
      <c r="VXD356" s="8"/>
      <c r="VXE356" s="8"/>
      <c r="VXF356" s="8"/>
      <c r="VXG356" s="8"/>
      <c r="VXH356" s="8"/>
      <c r="VXI356" s="8"/>
      <c r="VXJ356" s="8"/>
      <c r="VXK356" s="8"/>
      <c r="VXL356" s="8"/>
      <c r="VXM356" s="8"/>
      <c r="VXN356" s="8"/>
      <c r="VXO356" s="8"/>
      <c r="VXP356" s="8"/>
      <c r="VXQ356" s="8"/>
      <c r="VXR356" s="8"/>
      <c r="VXS356" s="8"/>
      <c r="VXT356" s="8"/>
      <c r="VXU356" s="8"/>
      <c r="VXV356" s="8"/>
      <c r="VXW356" s="8"/>
      <c r="VXX356" s="8"/>
      <c r="VXY356" s="8"/>
      <c r="VXZ356" s="8"/>
      <c r="VYA356" s="8"/>
      <c r="VYB356" s="8"/>
      <c r="VYC356" s="8"/>
      <c r="VYD356" s="8"/>
      <c r="VYE356" s="8"/>
      <c r="VYF356" s="8"/>
      <c r="VYG356" s="8"/>
      <c r="VYH356" s="8"/>
      <c r="VYI356" s="8"/>
      <c r="VYJ356" s="8"/>
      <c r="VYK356" s="8"/>
      <c r="VYL356" s="8"/>
      <c r="VYM356" s="8"/>
      <c r="VYN356" s="8"/>
      <c r="VYO356" s="8"/>
      <c r="VYP356" s="8"/>
      <c r="VYQ356" s="8"/>
      <c r="VYR356" s="8"/>
      <c r="VYS356" s="8"/>
      <c r="VYT356" s="8"/>
      <c r="VYU356" s="8"/>
      <c r="VYV356" s="8"/>
      <c r="VYW356" s="8"/>
      <c r="VYX356" s="8"/>
      <c r="VYY356" s="8"/>
      <c r="VYZ356" s="8"/>
      <c r="VZA356" s="8"/>
      <c r="VZB356" s="8"/>
      <c r="VZC356" s="8"/>
      <c r="VZD356" s="8"/>
      <c r="VZE356" s="8"/>
      <c r="VZF356" s="8"/>
      <c r="VZG356" s="8"/>
      <c r="VZH356" s="8"/>
      <c r="VZI356" s="8"/>
      <c r="VZJ356" s="8"/>
      <c r="VZK356" s="8"/>
      <c r="VZL356" s="8"/>
      <c r="VZM356" s="8"/>
      <c r="VZN356" s="8"/>
      <c r="VZO356" s="8"/>
      <c r="VZP356" s="8"/>
      <c r="VZQ356" s="8"/>
      <c r="VZR356" s="8"/>
      <c r="VZS356" s="8"/>
      <c r="VZT356" s="8"/>
      <c r="VZU356" s="8"/>
      <c r="VZV356" s="8"/>
      <c r="VZW356" s="8"/>
      <c r="VZX356" s="8"/>
      <c r="VZY356" s="8"/>
      <c r="VZZ356" s="8"/>
      <c r="WAA356" s="8"/>
      <c r="WAB356" s="8"/>
      <c r="WAC356" s="8"/>
      <c r="WAD356" s="8"/>
      <c r="WAE356" s="8"/>
      <c r="WAF356" s="8"/>
      <c r="WAG356" s="8"/>
      <c r="WAH356" s="8"/>
      <c r="WAI356" s="8"/>
      <c r="WAJ356" s="8"/>
      <c r="WAK356" s="8"/>
      <c r="WAL356" s="8"/>
      <c r="WAM356" s="8"/>
      <c r="WAN356" s="8"/>
      <c r="WAO356" s="8"/>
      <c r="WAP356" s="8"/>
      <c r="WAQ356" s="8"/>
      <c r="WAR356" s="8"/>
      <c r="WAS356" s="8"/>
      <c r="WAT356" s="8"/>
      <c r="WAU356" s="8"/>
      <c r="WAV356" s="8"/>
      <c r="WAW356" s="8"/>
      <c r="WAX356" s="8"/>
      <c r="WAY356" s="8"/>
      <c r="WAZ356" s="8"/>
      <c r="WBA356" s="8"/>
      <c r="WBB356" s="8"/>
      <c r="WBC356" s="8"/>
      <c r="WBD356" s="8"/>
      <c r="WBE356" s="8"/>
      <c r="WBF356" s="8"/>
      <c r="WBG356" s="8"/>
      <c r="WBH356" s="8"/>
      <c r="WBI356" s="8"/>
      <c r="WBJ356" s="8"/>
      <c r="WBK356" s="8"/>
      <c r="WBL356" s="8"/>
      <c r="WBM356" s="8"/>
      <c r="WBN356" s="8"/>
      <c r="WBO356" s="8"/>
      <c r="WBP356" s="8"/>
      <c r="WBQ356" s="8"/>
      <c r="WBR356" s="8"/>
      <c r="WBS356" s="8"/>
      <c r="WBT356" s="8"/>
      <c r="WBU356" s="8"/>
      <c r="WBV356" s="8"/>
      <c r="WBW356" s="8"/>
      <c r="WBX356" s="8"/>
      <c r="WBY356" s="8"/>
      <c r="WBZ356" s="8"/>
      <c r="WCA356" s="8"/>
      <c r="WCB356" s="8"/>
      <c r="WCC356" s="8"/>
      <c r="WCD356" s="8"/>
      <c r="WCE356" s="8"/>
      <c r="WCF356" s="8"/>
      <c r="WCG356" s="8"/>
      <c r="WCH356" s="8"/>
      <c r="WCI356" s="8"/>
      <c r="WCJ356" s="8"/>
      <c r="WCK356" s="8"/>
      <c r="WCL356" s="8"/>
      <c r="WCM356" s="8"/>
      <c r="WCN356" s="8"/>
      <c r="WCO356" s="8"/>
      <c r="WCP356" s="8"/>
      <c r="WCQ356" s="8"/>
      <c r="WCR356" s="8"/>
      <c r="WCS356" s="8"/>
      <c r="WCT356" s="8"/>
      <c r="WCU356" s="8"/>
      <c r="WCV356" s="8"/>
      <c r="WCW356" s="8"/>
      <c r="WCX356" s="8"/>
      <c r="WCY356" s="8"/>
      <c r="WCZ356" s="8"/>
      <c r="WDA356" s="8"/>
      <c r="WDB356" s="8"/>
      <c r="WDC356" s="8"/>
      <c r="WDD356" s="8"/>
      <c r="WDE356" s="8"/>
      <c r="WDF356" s="8"/>
      <c r="WDG356" s="8"/>
      <c r="WDH356" s="8"/>
      <c r="WDI356" s="8"/>
      <c r="WDJ356" s="8"/>
      <c r="WDK356" s="8"/>
      <c r="WDL356" s="8"/>
      <c r="WDM356" s="8"/>
      <c r="WDN356" s="8"/>
      <c r="WDO356" s="8"/>
      <c r="WDP356" s="8"/>
      <c r="WDQ356" s="8"/>
      <c r="WDR356" s="8"/>
      <c r="WDS356" s="8"/>
      <c r="WDT356" s="8"/>
      <c r="WDU356" s="8"/>
      <c r="WDV356" s="8"/>
      <c r="WDW356" s="8"/>
      <c r="WDX356" s="8"/>
      <c r="WDY356" s="8"/>
      <c r="WDZ356" s="8"/>
      <c r="WEA356" s="8"/>
      <c r="WEB356" s="8"/>
      <c r="WEC356" s="8"/>
      <c r="WED356" s="8"/>
      <c r="WEE356" s="8"/>
      <c r="WEF356" s="8"/>
      <c r="WEG356" s="8"/>
      <c r="WEH356" s="8"/>
      <c r="WEI356" s="8"/>
      <c r="WEJ356" s="8"/>
      <c r="WEK356" s="8"/>
      <c r="WEL356" s="8"/>
      <c r="WEM356" s="8"/>
      <c r="WEN356" s="8"/>
      <c r="WEO356" s="8"/>
      <c r="WEP356" s="8"/>
      <c r="WEQ356" s="8"/>
      <c r="WER356" s="8"/>
      <c r="WES356" s="8"/>
      <c r="WET356" s="8"/>
      <c r="WEU356" s="8"/>
      <c r="WEV356" s="8"/>
      <c r="WEW356" s="8"/>
      <c r="WEX356" s="8"/>
      <c r="WEY356" s="8"/>
      <c r="WEZ356" s="8"/>
      <c r="WFA356" s="8"/>
      <c r="WFB356" s="8"/>
      <c r="WFC356" s="8"/>
      <c r="WFD356" s="8"/>
      <c r="WFE356" s="8"/>
      <c r="WFF356" s="8"/>
      <c r="WFG356" s="8"/>
      <c r="WFH356" s="8"/>
      <c r="WFI356" s="8"/>
      <c r="WFJ356" s="8"/>
      <c r="WFK356" s="8"/>
      <c r="WFL356" s="8"/>
      <c r="WFM356" s="8"/>
      <c r="WFN356" s="8"/>
      <c r="WFO356" s="8"/>
      <c r="WFP356" s="8"/>
      <c r="WFQ356" s="8"/>
      <c r="WFR356" s="8"/>
      <c r="WFS356" s="8"/>
      <c r="WFT356" s="8"/>
      <c r="WFU356" s="8"/>
      <c r="WFV356" s="8"/>
      <c r="WFW356" s="8"/>
      <c r="WFX356" s="8"/>
      <c r="WFY356" s="8"/>
      <c r="WFZ356" s="8"/>
      <c r="WGA356" s="8"/>
      <c r="WGB356" s="8"/>
      <c r="WGC356" s="8"/>
      <c r="WGD356" s="8"/>
      <c r="WGE356" s="8"/>
      <c r="WGF356" s="8"/>
      <c r="WGG356" s="8"/>
      <c r="WGH356" s="8"/>
      <c r="WGI356" s="8"/>
      <c r="WGJ356" s="8"/>
      <c r="WGK356" s="8"/>
      <c r="WGL356" s="8"/>
      <c r="WGM356" s="8"/>
      <c r="WGN356" s="8"/>
      <c r="WGO356" s="8"/>
      <c r="WGP356" s="8"/>
      <c r="WGQ356" s="8"/>
      <c r="WGR356" s="8"/>
      <c r="WGS356" s="8"/>
      <c r="WGT356" s="8"/>
      <c r="WGU356" s="8"/>
      <c r="WGV356" s="8"/>
      <c r="WGW356" s="8"/>
      <c r="WGX356" s="8"/>
      <c r="WGY356" s="8"/>
      <c r="WGZ356" s="8"/>
      <c r="WHA356" s="8"/>
      <c r="WHB356" s="8"/>
      <c r="WHC356" s="8"/>
      <c r="WHD356" s="8"/>
      <c r="WHE356" s="8"/>
      <c r="WHF356" s="8"/>
      <c r="WHG356" s="8"/>
      <c r="WHH356" s="8"/>
      <c r="WHI356" s="8"/>
      <c r="WHJ356" s="8"/>
      <c r="WHK356" s="8"/>
      <c r="WHL356" s="8"/>
      <c r="WHM356" s="8"/>
      <c r="WHN356" s="8"/>
      <c r="WHO356" s="8"/>
      <c r="WHP356" s="8"/>
      <c r="WHQ356" s="8"/>
      <c r="WHR356" s="8"/>
      <c r="WHS356" s="8"/>
      <c r="WHT356" s="8"/>
      <c r="WHU356" s="8"/>
      <c r="WHV356" s="8"/>
      <c r="WHW356" s="8"/>
      <c r="WHX356" s="8"/>
      <c r="WHY356" s="8"/>
      <c r="WHZ356" s="8"/>
      <c r="WIA356" s="8"/>
      <c r="WIB356" s="8"/>
      <c r="WIC356" s="8"/>
      <c r="WID356" s="8"/>
      <c r="WIE356" s="8"/>
      <c r="WIF356" s="8"/>
      <c r="WIG356" s="8"/>
      <c r="WIH356" s="8"/>
      <c r="WII356" s="8"/>
      <c r="WIJ356" s="8"/>
      <c r="WIK356" s="8"/>
      <c r="WIL356" s="8"/>
      <c r="WIM356" s="8"/>
      <c r="WIN356" s="8"/>
      <c r="WIO356" s="8"/>
      <c r="WIP356" s="8"/>
      <c r="WIQ356" s="8"/>
      <c r="WIR356" s="8"/>
      <c r="WIS356" s="8"/>
      <c r="WIT356" s="8"/>
      <c r="WIU356" s="8"/>
      <c r="WIV356" s="8"/>
      <c r="WIW356" s="8"/>
      <c r="WIX356" s="8"/>
      <c r="WIY356" s="8"/>
      <c r="WIZ356" s="8"/>
      <c r="WJA356" s="8"/>
      <c r="WJB356" s="8"/>
      <c r="WJC356" s="8"/>
      <c r="WJD356" s="8"/>
      <c r="WJE356" s="8"/>
      <c r="WJF356" s="8"/>
      <c r="WJG356" s="8"/>
      <c r="WJH356" s="8"/>
      <c r="WJI356" s="8"/>
      <c r="WJJ356" s="8"/>
      <c r="WJK356" s="8"/>
      <c r="WJL356" s="8"/>
      <c r="WJM356" s="8"/>
      <c r="WJN356" s="8"/>
      <c r="WJO356" s="8"/>
      <c r="WJP356" s="8"/>
      <c r="WJQ356" s="8"/>
      <c r="WJR356" s="8"/>
      <c r="WJS356" s="8"/>
      <c r="WJT356" s="8"/>
      <c r="WJU356" s="8"/>
      <c r="WJV356" s="8"/>
      <c r="WJW356" s="8"/>
      <c r="WJX356" s="8"/>
      <c r="WJY356" s="8"/>
      <c r="WJZ356" s="8"/>
      <c r="WKA356" s="8"/>
      <c r="WKB356" s="8"/>
      <c r="WKC356" s="8"/>
      <c r="WKD356" s="8"/>
      <c r="WKE356" s="8"/>
      <c r="WKF356" s="8"/>
      <c r="WKG356" s="8"/>
      <c r="WKH356" s="8"/>
      <c r="WKI356" s="8"/>
      <c r="WKJ356" s="8"/>
      <c r="WKK356" s="8"/>
      <c r="WKL356" s="8"/>
      <c r="WKM356" s="8"/>
      <c r="WKN356" s="8"/>
      <c r="WKO356" s="8"/>
      <c r="WKP356" s="8"/>
      <c r="WKQ356" s="8"/>
      <c r="WKR356" s="8"/>
      <c r="WKS356" s="8"/>
      <c r="WKT356" s="8"/>
      <c r="WKU356" s="8"/>
      <c r="WKV356" s="8"/>
      <c r="WKW356" s="8"/>
      <c r="WKX356" s="8"/>
      <c r="WKY356" s="8"/>
      <c r="WKZ356" s="8"/>
      <c r="WLA356" s="8"/>
      <c r="WLB356" s="8"/>
      <c r="WLC356" s="8"/>
      <c r="WLD356" s="8"/>
      <c r="WLE356" s="8"/>
      <c r="WLF356" s="8"/>
      <c r="WLG356" s="8"/>
      <c r="WLH356" s="8"/>
      <c r="WLI356" s="8"/>
      <c r="WLJ356" s="8"/>
      <c r="WLK356" s="8"/>
      <c r="WLL356" s="8"/>
      <c r="WLM356" s="8"/>
      <c r="WLN356" s="8"/>
      <c r="WLO356" s="8"/>
      <c r="WLP356" s="8"/>
      <c r="WLQ356" s="8"/>
      <c r="WLR356" s="8"/>
      <c r="WLS356" s="8"/>
      <c r="WLT356" s="8"/>
      <c r="WLU356" s="8"/>
      <c r="WLV356" s="8"/>
      <c r="WLW356" s="8"/>
      <c r="WLX356" s="8"/>
      <c r="WLY356" s="8"/>
      <c r="WLZ356" s="8"/>
      <c r="WMA356" s="8"/>
      <c r="WMB356" s="8"/>
      <c r="WMC356" s="8"/>
      <c r="WMD356" s="8"/>
      <c r="WME356" s="8"/>
      <c r="WMF356" s="8"/>
      <c r="WMG356" s="8"/>
      <c r="WMH356" s="8"/>
      <c r="WMI356" s="8"/>
      <c r="WMJ356" s="8"/>
      <c r="WMK356" s="8"/>
      <c r="WML356" s="8"/>
      <c r="WMM356" s="8"/>
      <c r="WMN356" s="8"/>
      <c r="WMO356" s="8"/>
      <c r="WMP356" s="8"/>
      <c r="WMQ356" s="8"/>
      <c r="WMR356" s="8"/>
      <c r="WMS356" s="8"/>
      <c r="WMT356" s="8"/>
      <c r="WMU356" s="8"/>
      <c r="WMV356" s="8"/>
      <c r="WMW356" s="8"/>
      <c r="WMX356" s="8"/>
      <c r="WMY356" s="8"/>
      <c r="WMZ356" s="8"/>
      <c r="WNA356" s="8"/>
      <c r="WNB356" s="8"/>
      <c r="WNC356" s="8"/>
      <c r="WND356" s="8"/>
      <c r="WNE356" s="8"/>
      <c r="WNF356" s="8"/>
      <c r="WNG356" s="8"/>
      <c r="WNH356" s="8"/>
      <c r="WNI356" s="8"/>
      <c r="WNJ356" s="8"/>
      <c r="WNK356" s="8"/>
      <c r="WNL356" s="8"/>
      <c r="WNM356" s="8"/>
      <c r="WNN356" s="8"/>
      <c r="WNO356" s="8"/>
      <c r="WNP356" s="8"/>
      <c r="WNQ356" s="8"/>
      <c r="WNR356" s="8"/>
      <c r="WNS356" s="8"/>
      <c r="WNT356" s="8"/>
      <c r="WNU356" s="8"/>
      <c r="WNV356" s="8"/>
      <c r="WNW356" s="8"/>
      <c r="WNX356" s="8"/>
      <c r="WNY356" s="8"/>
      <c r="WNZ356" s="8"/>
      <c r="WOA356" s="8"/>
      <c r="WOB356" s="8"/>
      <c r="WOC356" s="8"/>
      <c r="WOD356" s="8"/>
      <c r="WOE356" s="8"/>
      <c r="WOF356" s="8"/>
      <c r="WOG356" s="8"/>
      <c r="WOH356" s="8"/>
      <c r="WOI356" s="8"/>
      <c r="WOJ356" s="8"/>
      <c r="WOK356" s="8"/>
      <c r="WOL356" s="8"/>
      <c r="WOM356" s="8"/>
      <c r="WON356" s="8"/>
      <c r="WOO356" s="8"/>
      <c r="WOP356" s="8"/>
      <c r="WOQ356" s="8"/>
      <c r="WOR356" s="8"/>
      <c r="WOS356" s="8"/>
      <c r="WOT356" s="8"/>
      <c r="WOU356" s="8"/>
      <c r="WOV356" s="8"/>
      <c r="WOW356" s="8"/>
      <c r="WOX356" s="8"/>
      <c r="WOY356" s="8"/>
      <c r="WOZ356" s="8"/>
      <c r="WPA356" s="8"/>
      <c r="WPB356" s="8"/>
      <c r="WPC356" s="8"/>
      <c r="WPD356" s="8"/>
      <c r="WPE356" s="8"/>
      <c r="WPF356" s="8"/>
      <c r="WPG356" s="8"/>
      <c r="WPH356" s="8"/>
      <c r="WPI356" s="8"/>
      <c r="WPJ356" s="8"/>
      <c r="WPK356" s="8"/>
      <c r="WPL356" s="8"/>
      <c r="WPM356" s="8"/>
      <c r="WPN356" s="8"/>
      <c r="WPO356" s="8"/>
      <c r="WPP356" s="8"/>
      <c r="WPQ356" s="8"/>
      <c r="WPR356" s="8"/>
      <c r="WPS356" s="8"/>
      <c r="WPT356" s="8"/>
      <c r="WPU356" s="8"/>
      <c r="WPV356" s="8"/>
      <c r="WPW356" s="8"/>
      <c r="WPX356" s="8"/>
      <c r="WPY356" s="8"/>
      <c r="WPZ356" s="8"/>
      <c r="WQA356" s="8"/>
      <c r="WQB356" s="8"/>
      <c r="WQC356" s="8"/>
      <c r="WQD356" s="8"/>
      <c r="WQE356" s="8"/>
      <c r="WQF356" s="8"/>
      <c r="WQG356" s="8"/>
      <c r="WQH356" s="8"/>
      <c r="WQI356" s="8"/>
      <c r="WQJ356" s="8"/>
      <c r="WQK356" s="8"/>
      <c r="WQL356" s="8"/>
      <c r="WQM356" s="8"/>
      <c r="WQN356" s="8"/>
      <c r="WQO356" s="8"/>
      <c r="WQP356" s="8"/>
      <c r="WQQ356" s="8"/>
      <c r="WQR356" s="8"/>
      <c r="WQS356" s="8"/>
      <c r="WQT356" s="8"/>
      <c r="WQU356" s="8"/>
      <c r="WQV356" s="8"/>
      <c r="WQW356" s="8"/>
      <c r="WQX356" s="8"/>
      <c r="WQY356" s="8"/>
      <c r="WQZ356" s="8"/>
      <c r="WRA356" s="8"/>
      <c r="WRB356" s="8"/>
      <c r="WRC356" s="8"/>
      <c r="WRD356" s="8"/>
      <c r="WRE356" s="8"/>
      <c r="WRF356" s="8"/>
      <c r="WRG356" s="8"/>
      <c r="WRH356" s="8"/>
      <c r="WRI356" s="8"/>
      <c r="WRJ356" s="8"/>
      <c r="WRK356" s="8"/>
      <c r="WRL356" s="8"/>
      <c r="WRM356" s="8"/>
      <c r="WRN356" s="8"/>
      <c r="WRO356" s="8"/>
      <c r="WRP356" s="8"/>
      <c r="WRQ356" s="8"/>
      <c r="WRR356" s="8"/>
      <c r="WRS356" s="8"/>
      <c r="WRT356" s="8"/>
      <c r="WRU356" s="8"/>
      <c r="WRV356" s="8"/>
      <c r="WRW356" s="8"/>
      <c r="WRX356" s="8"/>
      <c r="WRY356" s="8"/>
      <c r="WRZ356" s="8"/>
      <c r="WSA356" s="8"/>
      <c r="WSB356" s="8"/>
      <c r="WSC356" s="8"/>
      <c r="WSD356" s="8"/>
      <c r="WSE356" s="8"/>
      <c r="WSF356" s="8"/>
      <c r="WSG356" s="8"/>
      <c r="WSH356" s="8"/>
      <c r="WSI356" s="8"/>
      <c r="WSJ356" s="8"/>
      <c r="WSK356" s="8"/>
      <c r="WSL356" s="8"/>
      <c r="WSM356" s="8"/>
      <c r="WSN356" s="8"/>
      <c r="WSO356" s="8"/>
      <c r="WSP356" s="8"/>
      <c r="WSQ356" s="8"/>
      <c r="WSR356" s="8"/>
      <c r="WSS356" s="8"/>
      <c r="WST356" s="8"/>
      <c r="WSU356" s="8"/>
      <c r="WSV356" s="8"/>
      <c r="WSW356" s="8"/>
      <c r="WSX356" s="8"/>
      <c r="WSY356" s="8"/>
      <c r="WSZ356" s="8"/>
      <c r="WTA356" s="8"/>
      <c r="WTB356" s="8"/>
      <c r="WTC356" s="8"/>
      <c r="WTD356" s="8"/>
      <c r="WTE356" s="8"/>
      <c r="WTF356" s="8"/>
      <c r="WTG356" s="8"/>
      <c r="WTH356" s="8"/>
      <c r="WTI356" s="8"/>
      <c r="WTJ356" s="8"/>
      <c r="WTK356" s="8"/>
      <c r="WTL356" s="8"/>
      <c r="WTM356" s="8"/>
      <c r="WTN356" s="8"/>
      <c r="WTO356" s="8"/>
      <c r="WTP356" s="8"/>
      <c r="WTQ356" s="8"/>
      <c r="WTR356" s="8"/>
      <c r="WTS356" s="8"/>
      <c r="WTT356" s="8"/>
      <c r="WTU356" s="8"/>
      <c r="WTV356" s="8"/>
      <c r="WTW356" s="8"/>
      <c r="WTX356" s="8"/>
      <c r="WTY356" s="8"/>
      <c r="WTZ356" s="8"/>
      <c r="WUA356" s="8"/>
      <c r="WUB356" s="8"/>
      <c r="WUC356" s="8"/>
      <c r="WUD356" s="8"/>
      <c r="WUE356" s="8"/>
      <c r="WUF356" s="8"/>
      <c r="WUG356" s="8"/>
      <c r="WUH356" s="8"/>
      <c r="WUI356" s="8"/>
      <c r="WUJ356" s="8"/>
      <c r="WUK356" s="8"/>
      <c r="WUL356" s="8"/>
      <c r="WUM356" s="8"/>
      <c r="WUN356" s="8"/>
      <c r="WUO356" s="8"/>
      <c r="WUP356" s="8"/>
      <c r="WUQ356" s="8"/>
      <c r="WUR356" s="8"/>
      <c r="WUS356" s="8"/>
      <c r="WUT356" s="8"/>
      <c r="WUU356" s="8"/>
      <c r="WUV356" s="8"/>
      <c r="WUW356" s="8"/>
      <c r="WUX356" s="8"/>
      <c r="WUY356" s="8"/>
      <c r="WUZ356" s="8"/>
      <c r="WVA356" s="8"/>
      <c r="WVB356" s="8"/>
      <c r="WVC356" s="8"/>
      <c r="WVD356" s="8"/>
      <c r="WVE356" s="8"/>
      <c r="WVF356" s="8"/>
      <c r="WVG356" s="8"/>
      <c r="WVH356" s="8"/>
      <c r="WVI356" s="8"/>
      <c r="WVJ356" s="8"/>
      <c r="WVK356" s="8"/>
      <c r="WVL356" s="8"/>
      <c r="WVM356" s="8"/>
      <c r="WVN356" s="8"/>
      <c r="WVO356" s="8"/>
      <c r="WVP356" s="8"/>
      <c r="WVQ356" s="8"/>
      <c r="WVR356" s="8"/>
      <c r="WVS356" s="8"/>
      <c r="WVT356" s="8"/>
      <c r="WVU356" s="8"/>
      <c r="WVV356" s="8"/>
      <c r="WVW356" s="8"/>
      <c r="WVX356" s="8"/>
      <c r="WVY356" s="8"/>
      <c r="WVZ356" s="8"/>
      <c r="WWA356" s="8"/>
      <c r="WWB356" s="8"/>
      <c r="WWC356" s="8"/>
      <c r="WWD356" s="8"/>
      <c r="WWE356" s="8"/>
      <c r="WWF356" s="8"/>
      <c r="WWG356" s="8"/>
      <c r="WWH356" s="8"/>
      <c r="WWI356" s="8"/>
      <c r="WWJ356" s="8"/>
      <c r="WWK356" s="8"/>
      <c r="WWL356" s="8"/>
      <c r="WWM356" s="8"/>
      <c r="WWN356" s="8"/>
      <c r="WWO356" s="8"/>
      <c r="WWP356" s="8"/>
      <c r="WWQ356" s="8"/>
      <c r="WWR356" s="8"/>
      <c r="WWS356" s="8"/>
      <c r="WWT356" s="8"/>
      <c r="WWU356" s="8"/>
      <c r="WWV356" s="8"/>
      <c r="WWW356" s="8"/>
      <c r="WWX356" s="8"/>
      <c r="WWY356" s="8"/>
      <c r="WWZ356" s="8"/>
      <c r="WXA356" s="8"/>
      <c r="WXB356" s="8"/>
      <c r="WXC356" s="8"/>
      <c r="WXD356" s="8"/>
      <c r="WXE356" s="8"/>
      <c r="WXF356" s="8"/>
      <c r="WXG356" s="8"/>
      <c r="WXH356" s="8"/>
      <c r="WXI356" s="8"/>
      <c r="WXJ356" s="8"/>
      <c r="WXK356" s="8"/>
      <c r="WXL356" s="8"/>
      <c r="WXM356" s="8"/>
      <c r="WXN356" s="8"/>
      <c r="WXO356" s="8"/>
      <c r="WXP356" s="8"/>
      <c r="WXQ356" s="8"/>
      <c r="WXR356" s="8"/>
      <c r="WXS356" s="8"/>
      <c r="WXT356" s="8"/>
      <c r="WXU356" s="8"/>
      <c r="WXV356" s="8"/>
      <c r="WXW356" s="8"/>
      <c r="WXX356" s="8"/>
      <c r="WXY356" s="8"/>
      <c r="WXZ356" s="8"/>
      <c r="WYA356" s="8"/>
      <c r="WYB356" s="8"/>
      <c r="WYC356" s="8"/>
      <c r="WYD356" s="8"/>
      <c r="WYE356" s="8"/>
      <c r="WYF356" s="8"/>
      <c r="WYG356" s="8"/>
      <c r="WYH356" s="8"/>
      <c r="WYI356" s="8"/>
      <c r="WYJ356" s="8"/>
      <c r="WYK356" s="8"/>
      <c r="WYL356" s="8"/>
      <c r="WYM356" s="8"/>
      <c r="WYN356" s="8"/>
      <c r="WYO356" s="8"/>
      <c r="WYP356" s="8"/>
      <c r="WYQ356" s="8"/>
      <c r="WYR356" s="8"/>
      <c r="WYS356" s="8"/>
      <c r="WYT356" s="8"/>
      <c r="WYU356" s="8"/>
      <c r="WYV356" s="8"/>
      <c r="WYW356" s="8"/>
      <c r="WYX356" s="8"/>
      <c r="WYY356" s="8"/>
      <c r="WYZ356" s="8"/>
      <c r="WZA356" s="8"/>
      <c r="WZB356" s="8"/>
      <c r="WZC356" s="8"/>
      <c r="WZD356" s="8"/>
      <c r="WZE356" s="8"/>
      <c r="WZF356" s="8"/>
      <c r="WZG356" s="8"/>
      <c r="WZH356" s="8"/>
      <c r="WZI356" s="8"/>
      <c r="WZJ356" s="8"/>
      <c r="WZK356" s="8"/>
      <c r="WZL356" s="8"/>
      <c r="WZM356" s="8"/>
      <c r="WZN356" s="8"/>
      <c r="WZO356" s="8"/>
      <c r="WZP356" s="8"/>
      <c r="WZQ356" s="8"/>
      <c r="WZR356" s="8"/>
      <c r="WZS356" s="8"/>
      <c r="WZT356" s="8"/>
      <c r="WZU356" s="8"/>
      <c r="WZV356" s="8"/>
      <c r="WZW356" s="8"/>
      <c r="WZX356" s="8"/>
      <c r="WZY356" s="8"/>
      <c r="WZZ356" s="8"/>
      <c r="XAA356" s="8"/>
      <c r="XAB356" s="8"/>
      <c r="XAC356" s="8"/>
      <c r="XAD356" s="8"/>
      <c r="XAE356" s="8"/>
      <c r="XAF356" s="8"/>
      <c r="XAG356" s="8"/>
      <c r="XAH356" s="8"/>
      <c r="XAI356" s="8"/>
      <c r="XAJ356" s="8"/>
      <c r="XAK356" s="8"/>
      <c r="XAL356" s="8"/>
      <c r="XAM356" s="8"/>
      <c r="XAN356" s="8"/>
      <c r="XAO356" s="8"/>
      <c r="XAP356" s="8"/>
      <c r="XAQ356" s="8"/>
      <c r="XAR356" s="8"/>
      <c r="XAS356" s="8"/>
      <c r="XAT356" s="8"/>
      <c r="XAU356" s="8"/>
      <c r="XAV356" s="8"/>
      <c r="XAW356" s="8"/>
      <c r="XAX356" s="8"/>
      <c r="XAY356" s="8"/>
      <c r="XAZ356" s="8"/>
      <c r="XBA356" s="8"/>
      <c r="XBB356" s="8"/>
      <c r="XBC356" s="8"/>
      <c r="XBD356" s="8"/>
      <c r="XBE356" s="8"/>
      <c r="XBF356" s="8"/>
      <c r="XBG356" s="8"/>
      <c r="XBH356" s="8"/>
      <c r="XBI356" s="8"/>
      <c r="XBJ356" s="8"/>
      <c r="XBK356" s="8"/>
      <c r="XBL356" s="8"/>
      <c r="XBM356" s="8"/>
      <c r="XBN356" s="8"/>
      <c r="XBO356" s="8"/>
      <c r="XBP356" s="8"/>
      <c r="XBQ356" s="8"/>
      <c r="XBR356" s="8"/>
      <c r="XBS356" s="8"/>
      <c r="XBT356" s="8"/>
      <c r="XBU356" s="8"/>
      <c r="XBV356" s="8"/>
      <c r="XBW356" s="8"/>
      <c r="XBX356" s="8"/>
      <c r="XBY356" s="8"/>
      <c r="XBZ356" s="8"/>
      <c r="XCA356" s="8"/>
      <c r="XCB356" s="8"/>
      <c r="XCC356" s="8"/>
      <c r="XCD356" s="8"/>
      <c r="XCE356" s="8"/>
      <c r="XCF356" s="8"/>
      <c r="XCG356" s="8"/>
      <c r="XCH356" s="8"/>
      <c r="XCI356" s="8"/>
      <c r="XCJ356" s="8"/>
      <c r="XCK356" s="8"/>
      <c r="XCL356" s="8"/>
      <c r="XCM356" s="8"/>
      <c r="XCN356" s="8"/>
      <c r="XCO356" s="8"/>
      <c r="XCP356" s="8"/>
      <c r="XCQ356" s="8"/>
      <c r="XCR356" s="8"/>
      <c r="XCS356" s="8"/>
      <c r="XCT356" s="8"/>
      <c r="XCU356" s="8"/>
      <c r="XCV356" s="8"/>
      <c r="XCW356" s="8"/>
      <c r="XCX356" s="8"/>
      <c r="XCY356" s="8"/>
      <c r="XCZ356" s="8"/>
      <c r="XDA356" s="8"/>
      <c r="XDB356" s="8"/>
      <c r="XDC356" s="8"/>
      <c r="XDD356" s="8"/>
      <c r="XDE356" s="8"/>
      <c r="XDF356" s="8"/>
      <c r="XDG356" s="8"/>
      <c r="XDH356" s="8"/>
      <c r="XDI356" s="8"/>
      <c r="XDJ356" s="8"/>
      <c r="XDK356" s="8"/>
      <c r="XDL356" s="8"/>
      <c r="XDM356" s="8"/>
      <c r="XDN356" s="8"/>
      <c r="XDO356" s="8"/>
      <c r="XDP356" s="8"/>
      <c r="XDQ356" s="8"/>
      <c r="XDR356" s="8"/>
      <c r="XDS356" s="8"/>
      <c r="XDT356" s="8"/>
      <c r="XDU356" s="8"/>
      <c r="XDV356" s="8"/>
      <c r="XDW356" s="8"/>
      <c r="XDX356" s="8"/>
      <c r="XDY356" s="8"/>
      <c r="XDZ356" s="8"/>
      <c r="XEA356" s="8"/>
      <c r="XEB356" s="8"/>
      <c r="XEC356" s="8"/>
      <c r="XED356" s="8"/>
      <c r="XEE356" s="8"/>
      <c r="XEF356" s="8"/>
      <c r="XEG356" s="8"/>
      <c r="XEH356" s="8"/>
      <c r="XEI356" s="8"/>
      <c r="XEJ356" s="8"/>
      <c r="XEK356" s="8"/>
      <c r="XEL356" s="8"/>
      <c r="XEM356" s="8"/>
      <c r="XEN356" s="8"/>
      <c r="XEO356" s="8"/>
      <c r="XEP356" s="8"/>
      <c r="XEQ356" s="8"/>
      <c r="XER356" s="8"/>
      <c r="XES356" s="8"/>
      <c r="XET356" s="8"/>
      <c r="XEU356" s="8"/>
      <c r="XEV356" s="8"/>
      <c r="XEW356" s="8"/>
      <c r="XEX356" s="8"/>
      <c r="XEY356" s="8"/>
      <c r="XEZ356" s="8"/>
      <c r="XFA356" s="8"/>
    </row>
    <row r="357" spans="1:16381" ht="36" customHeight="1">
      <c r="B357" s="28" t="s">
        <v>3</v>
      </c>
      <c r="C357" s="138" t="s">
        <v>549</v>
      </c>
      <c r="D357" s="138" t="s">
        <v>128</v>
      </c>
      <c r="E357" s="141" t="s">
        <v>11</v>
      </c>
      <c r="F357" s="141" t="s">
        <v>12</v>
      </c>
      <c r="G357" s="138" t="s">
        <v>873</v>
      </c>
      <c r="H357" s="47">
        <v>1200000</v>
      </c>
      <c r="I357" s="138" t="s">
        <v>429</v>
      </c>
      <c r="J357" s="29" t="s">
        <v>76</v>
      </c>
      <c r="K357" s="71" t="s">
        <v>144</v>
      </c>
      <c r="L357" s="139" t="s">
        <v>701</v>
      </c>
      <c r="M357" s="138" t="str">
        <f t="shared" si="35"/>
        <v>Amparar el pago de la inscripción al Festival Cultural en la modalidad competitiva  -  ASCUN.</v>
      </c>
      <c r="N357" s="31">
        <v>1</v>
      </c>
      <c r="O357" s="31">
        <v>1</v>
      </c>
      <c r="P357" s="73">
        <v>11</v>
      </c>
      <c r="Q357" s="74" t="s">
        <v>79</v>
      </c>
      <c r="R357" s="74" t="s">
        <v>80</v>
      </c>
      <c r="S357" s="81" t="s">
        <v>1</v>
      </c>
      <c r="T357" s="140">
        <v>1200000</v>
      </c>
      <c r="U357" s="140">
        <v>1200000</v>
      </c>
      <c r="V357" s="31" t="s">
        <v>76</v>
      </c>
      <c r="W357" s="31" t="s">
        <v>81</v>
      </c>
      <c r="X357" s="77" t="s">
        <v>82</v>
      </c>
      <c r="Y357" s="32" t="s">
        <v>83</v>
      </c>
      <c r="Z357" s="33" t="s">
        <v>3</v>
      </c>
      <c r="AA357" s="30" t="s">
        <v>84</v>
      </c>
      <c r="AB357" s="78" t="s">
        <v>85</v>
      </c>
      <c r="AC357" s="31" t="s">
        <v>76</v>
      </c>
      <c r="AD357" s="31" t="s">
        <v>86</v>
      </c>
      <c r="AE357" s="79" t="s">
        <v>87</v>
      </c>
      <c r="AF357" s="79" t="s">
        <v>88</v>
      </c>
      <c r="AG357" s="79" t="s">
        <v>89</v>
      </c>
      <c r="AH357" s="79" t="s">
        <v>90</v>
      </c>
      <c r="AI357" s="79" t="s">
        <v>90</v>
      </c>
      <c r="AJ357" s="79" t="s">
        <v>90</v>
      </c>
      <c r="AK357" s="8"/>
      <c r="AL357" s="8"/>
      <c r="AM357" s="8"/>
      <c r="AN357" s="8"/>
      <c r="AO357" s="8"/>
      <c r="AP357" s="8"/>
      <c r="AQ357" s="8"/>
      <c r="AR357" s="8"/>
      <c r="AS357" s="8"/>
      <c r="AT357" s="8"/>
      <c r="AU357" s="8"/>
      <c r="AV357" s="8"/>
      <c r="AW357" s="8"/>
      <c r="AX357" s="8"/>
      <c r="AY357" s="8"/>
      <c r="AZ357" s="8"/>
      <c r="BA357" s="8"/>
      <c r="BB357" s="8"/>
      <c r="BC357" s="8"/>
      <c r="BD357" s="8"/>
      <c r="BE357" s="8"/>
      <c r="BF357" s="8"/>
      <c r="BG357" s="8"/>
      <c r="BH357" s="8"/>
      <c r="BI357" s="8"/>
      <c r="BJ357" s="8"/>
      <c r="BK357" s="8"/>
      <c r="BL357" s="8"/>
      <c r="BM357" s="8"/>
      <c r="BN357" s="8"/>
      <c r="BO357" s="8"/>
      <c r="BP357" s="8"/>
      <c r="BQ357" s="8"/>
      <c r="BR357" s="8"/>
      <c r="BS357" s="8"/>
      <c r="BT357" s="8"/>
      <c r="BU357" s="8"/>
      <c r="BV357" s="8"/>
      <c r="BW357" s="8"/>
      <c r="BX357" s="8"/>
      <c r="BY357" s="8"/>
      <c r="BZ357" s="8"/>
      <c r="CA357" s="8"/>
      <c r="CB357" s="8"/>
      <c r="CC357" s="8"/>
      <c r="CD357" s="8"/>
      <c r="CE357" s="8"/>
      <c r="CF357" s="8"/>
      <c r="CG357" s="8"/>
      <c r="CH357" s="8"/>
      <c r="CI357" s="8"/>
      <c r="CJ357" s="8"/>
      <c r="CK357" s="8"/>
      <c r="CL357" s="8"/>
      <c r="CM357" s="8"/>
      <c r="CN357" s="8"/>
      <c r="CO357" s="8"/>
      <c r="CP357" s="8"/>
      <c r="CQ357" s="8"/>
      <c r="CR357" s="8"/>
      <c r="CS357" s="8"/>
      <c r="CT357" s="8"/>
      <c r="CU357" s="8"/>
      <c r="CV357" s="8"/>
      <c r="CW357" s="8"/>
      <c r="CX357" s="8"/>
      <c r="CY357" s="8"/>
      <c r="CZ357" s="8"/>
      <c r="DA357" s="8"/>
      <c r="DB357" s="8"/>
      <c r="DC357" s="8"/>
      <c r="DD357" s="8"/>
      <c r="DE357" s="8"/>
      <c r="DF357" s="8"/>
      <c r="DG357" s="8"/>
      <c r="DH357" s="8"/>
      <c r="DI357" s="8"/>
      <c r="DJ357" s="8"/>
      <c r="DK357" s="8"/>
      <c r="DL357" s="8"/>
      <c r="DM357" s="8"/>
      <c r="DN357" s="8"/>
      <c r="DO357" s="8"/>
      <c r="DP357" s="8"/>
      <c r="DQ357" s="8"/>
      <c r="DR357" s="8"/>
      <c r="DS357" s="8"/>
      <c r="DT357" s="8"/>
      <c r="DU357" s="8"/>
      <c r="DV357" s="8"/>
      <c r="DW357" s="8"/>
      <c r="DX357" s="8"/>
      <c r="DY357" s="8"/>
      <c r="DZ357" s="8"/>
      <c r="EA357" s="8"/>
      <c r="EB357" s="8"/>
      <c r="EC357" s="8"/>
      <c r="ED357" s="8"/>
      <c r="EE357" s="8"/>
      <c r="EF357" s="8"/>
      <c r="EG357" s="8"/>
      <c r="EH357" s="8"/>
      <c r="EI357" s="8"/>
      <c r="EJ357" s="8"/>
      <c r="EK357" s="8"/>
      <c r="EL357" s="8"/>
      <c r="EM357" s="8"/>
      <c r="EN357" s="8"/>
      <c r="EO357" s="8"/>
      <c r="EP357" s="8"/>
      <c r="EQ357" s="8"/>
      <c r="ER357" s="8"/>
      <c r="ES357" s="8"/>
      <c r="ET357" s="8"/>
      <c r="EU357" s="8"/>
      <c r="EV357" s="8"/>
      <c r="EW357" s="8"/>
      <c r="EX357" s="8"/>
      <c r="EY357" s="8"/>
      <c r="EZ357" s="8"/>
      <c r="FA357" s="8"/>
      <c r="FB357" s="8"/>
      <c r="FC357" s="8"/>
      <c r="FD357" s="8"/>
      <c r="FE357" s="8"/>
      <c r="FF357" s="8"/>
      <c r="FG357" s="8"/>
      <c r="FH357" s="8"/>
      <c r="FI357" s="8"/>
      <c r="FJ357" s="8"/>
      <c r="FK357" s="8"/>
      <c r="FL357" s="8"/>
      <c r="FM357" s="8"/>
      <c r="FN357" s="8"/>
      <c r="FO357" s="8"/>
      <c r="FP357" s="8"/>
      <c r="FQ357" s="8"/>
      <c r="FR357" s="8"/>
      <c r="FS357" s="8"/>
      <c r="FT357" s="8"/>
      <c r="FU357" s="8"/>
      <c r="FV357" s="8"/>
      <c r="FW357" s="8"/>
      <c r="FX357" s="8"/>
      <c r="FY357" s="8"/>
      <c r="FZ357" s="8"/>
      <c r="GA357" s="8"/>
      <c r="GB357" s="8"/>
      <c r="GC357" s="8"/>
      <c r="GD357" s="8"/>
      <c r="GE357" s="8"/>
      <c r="GF357" s="8"/>
      <c r="GG357" s="8"/>
      <c r="GH357" s="8"/>
      <c r="GI357" s="8"/>
      <c r="GJ357" s="8"/>
      <c r="GK357" s="8"/>
      <c r="GL357" s="8"/>
      <c r="GM357" s="8"/>
      <c r="GN357" s="8"/>
      <c r="GO357" s="8"/>
      <c r="GP357" s="8"/>
      <c r="GQ357" s="8"/>
      <c r="GR357" s="8"/>
      <c r="GS357" s="8"/>
      <c r="GT357" s="8"/>
      <c r="GU357" s="8"/>
      <c r="GV357" s="8"/>
      <c r="GW357" s="8"/>
      <c r="GX357" s="8"/>
      <c r="GY357" s="8"/>
      <c r="GZ357" s="8"/>
      <c r="HA357" s="8"/>
      <c r="HB357" s="8"/>
      <c r="HC357" s="8"/>
      <c r="HD357" s="8"/>
      <c r="HE357" s="8"/>
      <c r="HF357" s="8"/>
      <c r="HG357" s="8"/>
      <c r="HH357" s="8"/>
      <c r="HI357" s="8"/>
      <c r="HJ357" s="8"/>
      <c r="HK357" s="8"/>
      <c r="HL357" s="8"/>
      <c r="HM357" s="8"/>
      <c r="HN357" s="8"/>
      <c r="HO357" s="8"/>
      <c r="HP357" s="8"/>
      <c r="HQ357" s="8"/>
      <c r="HR357" s="8"/>
      <c r="HS357" s="8"/>
      <c r="HT357" s="8"/>
      <c r="HU357" s="8"/>
      <c r="HV357" s="8"/>
      <c r="HW357" s="8"/>
      <c r="HX357" s="8"/>
      <c r="HY357" s="8"/>
      <c r="HZ357" s="8"/>
      <c r="IA357" s="8"/>
      <c r="IB357" s="8"/>
      <c r="IC357" s="8"/>
      <c r="ID357" s="8"/>
      <c r="IE357" s="8"/>
      <c r="IF357" s="8"/>
      <c r="IG357" s="8"/>
      <c r="IH357" s="8"/>
      <c r="II357" s="8"/>
      <c r="IJ357" s="8"/>
      <c r="IK357" s="8"/>
      <c r="IL357" s="8"/>
      <c r="IM357" s="8"/>
      <c r="IN357" s="8"/>
      <c r="IO357" s="8"/>
      <c r="IP357" s="8"/>
      <c r="IQ357" s="8"/>
      <c r="IR357" s="8"/>
      <c r="IS357" s="8"/>
      <c r="IT357" s="8"/>
      <c r="IU357" s="8"/>
      <c r="IV357" s="8"/>
      <c r="IW357" s="8"/>
      <c r="IX357" s="8"/>
      <c r="IY357" s="8"/>
      <c r="IZ357" s="8"/>
      <c r="JA357" s="8"/>
      <c r="JB357" s="8"/>
      <c r="JC357" s="8"/>
      <c r="JD357" s="8"/>
      <c r="JE357" s="8"/>
      <c r="JF357" s="8"/>
      <c r="JG357" s="8"/>
      <c r="JH357" s="8"/>
      <c r="JI357" s="8"/>
      <c r="JJ357" s="8"/>
      <c r="JK357" s="8"/>
      <c r="JL357" s="8"/>
      <c r="JM357" s="8"/>
      <c r="JN357" s="8"/>
      <c r="JO357" s="8"/>
      <c r="JP357" s="8"/>
      <c r="JQ357" s="8"/>
      <c r="JR357" s="8"/>
      <c r="JS357" s="8"/>
      <c r="JT357" s="8"/>
      <c r="JU357" s="8"/>
      <c r="JV357" s="8"/>
      <c r="JW357" s="8"/>
      <c r="JX357" s="8"/>
      <c r="JY357" s="8"/>
      <c r="JZ357" s="8"/>
      <c r="KA357" s="8"/>
      <c r="KB357" s="8"/>
      <c r="KC357" s="8"/>
      <c r="KD357" s="8"/>
      <c r="KE357" s="8"/>
      <c r="KF357" s="8"/>
      <c r="KG357" s="8"/>
      <c r="KH357" s="8"/>
      <c r="KI357" s="8"/>
      <c r="KJ357" s="8"/>
      <c r="KK357" s="8"/>
      <c r="KL357" s="8"/>
      <c r="KM357" s="8"/>
      <c r="KN357" s="8"/>
      <c r="KO357" s="8"/>
      <c r="KP357" s="8"/>
      <c r="KQ357" s="8"/>
      <c r="KR357" s="8"/>
      <c r="KS357" s="8"/>
      <c r="KT357" s="8"/>
      <c r="KU357" s="8"/>
      <c r="KV357" s="8"/>
      <c r="KW357" s="8"/>
      <c r="KX357" s="8"/>
      <c r="KY357" s="8"/>
      <c r="KZ357" s="8"/>
      <c r="LA357" s="8"/>
      <c r="LB357" s="8"/>
      <c r="LC357" s="8"/>
      <c r="LD357" s="8"/>
      <c r="LE357" s="8"/>
      <c r="LF357" s="8"/>
      <c r="LG357" s="8"/>
      <c r="LH357" s="8"/>
      <c r="LI357" s="8"/>
      <c r="LJ357" s="8"/>
      <c r="LK357" s="8"/>
      <c r="LL357" s="8"/>
      <c r="LM357" s="8"/>
      <c r="LN357" s="8"/>
      <c r="LO357" s="8"/>
      <c r="LP357" s="8"/>
      <c r="LQ357" s="8"/>
      <c r="LR357" s="8"/>
      <c r="LS357" s="8"/>
      <c r="LT357" s="8"/>
      <c r="LU357" s="8"/>
      <c r="LV357" s="8"/>
      <c r="LW357" s="8"/>
      <c r="LX357" s="8"/>
      <c r="LY357" s="8"/>
      <c r="LZ357" s="8"/>
      <c r="MA357" s="8"/>
      <c r="MB357" s="8"/>
      <c r="MC357" s="8"/>
      <c r="MD357" s="8"/>
      <c r="ME357" s="8"/>
      <c r="MF357" s="8"/>
      <c r="MG357" s="8"/>
      <c r="MH357" s="8"/>
      <c r="MI357" s="8"/>
      <c r="MJ357" s="8"/>
      <c r="MK357" s="8"/>
      <c r="ML357" s="8"/>
      <c r="MM357" s="8"/>
      <c r="MN357" s="8"/>
      <c r="MO357" s="8"/>
      <c r="MP357" s="8"/>
      <c r="MQ357" s="8"/>
      <c r="MR357" s="8"/>
      <c r="MS357" s="8"/>
      <c r="MT357" s="8"/>
      <c r="MU357" s="8"/>
      <c r="MV357" s="8"/>
      <c r="MW357" s="8"/>
      <c r="MX357" s="8"/>
      <c r="MY357" s="8"/>
      <c r="MZ357" s="8"/>
      <c r="NA357" s="8"/>
      <c r="NB357" s="8"/>
      <c r="NC357" s="8"/>
      <c r="ND357" s="8"/>
      <c r="NE357" s="8"/>
      <c r="NF357" s="8"/>
      <c r="NG357" s="8"/>
      <c r="NH357" s="8"/>
      <c r="NI357" s="8"/>
      <c r="NJ357" s="8"/>
      <c r="NK357" s="8"/>
      <c r="NL357" s="8"/>
      <c r="NM357" s="8"/>
      <c r="NN357" s="8"/>
      <c r="NO357" s="8"/>
      <c r="NP357" s="8"/>
      <c r="NQ357" s="8"/>
      <c r="NR357" s="8"/>
      <c r="NS357" s="8"/>
      <c r="NT357" s="8"/>
      <c r="NU357" s="8"/>
      <c r="NV357" s="8"/>
      <c r="NW357" s="8"/>
      <c r="NX357" s="8"/>
      <c r="NY357" s="8"/>
      <c r="NZ357" s="8"/>
      <c r="OA357" s="8"/>
      <c r="OB357" s="8"/>
      <c r="OC357" s="8"/>
      <c r="OD357" s="8"/>
      <c r="OE357" s="8"/>
      <c r="OF357" s="8"/>
      <c r="OG357" s="8"/>
      <c r="OH357" s="8"/>
      <c r="OI357" s="8"/>
      <c r="OJ357" s="8"/>
      <c r="OK357" s="8"/>
      <c r="OL357" s="8"/>
      <c r="OM357" s="8"/>
      <c r="ON357" s="8"/>
      <c r="OO357" s="8"/>
      <c r="OP357" s="8"/>
      <c r="OQ357" s="8"/>
      <c r="OR357" s="8"/>
      <c r="OS357" s="8"/>
      <c r="OT357" s="8"/>
      <c r="OU357" s="8"/>
      <c r="OV357" s="8"/>
      <c r="OW357" s="8"/>
      <c r="OX357" s="8"/>
      <c r="OY357" s="8"/>
      <c r="OZ357" s="8"/>
      <c r="PA357" s="8"/>
      <c r="PB357" s="8"/>
      <c r="PC357" s="8"/>
      <c r="PD357" s="8"/>
      <c r="PE357" s="8"/>
      <c r="PF357" s="8"/>
      <c r="PG357" s="8"/>
      <c r="PH357" s="8"/>
      <c r="PI357" s="8"/>
      <c r="PJ357" s="8"/>
      <c r="PK357" s="8"/>
      <c r="PL357" s="8"/>
      <c r="PM357" s="8"/>
      <c r="PN357" s="8"/>
      <c r="PO357" s="8"/>
      <c r="PP357" s="8"/>
      <c r="PQ357" s="8"/>
      <c r="PR357" s="8"/>
      <c r="PS357" s="8"/>
      <c r="PT357" s="8"/>
      <c r="PU357" s="8"/>
      <c r="PV357" s="8"/>
      <c r="PW357" s="8"/>
      <c r="PX357" s="8"/>
      <c r="PY357" s="8"/>
      <c r="PZ357" s="8"/>
      <c r="QA357" s="8"/>
      <c r="QB357" s="8"/>
      <c r="QC357" s="8"/>
      <c r="QD357" s="8"/>
      <c r="QE357" s="8"/>
      <c r="QF357" s="8"/>
      <c r="QG357" s="8"/>
      <c r="QH357" s="8"/>
      <c r="QI357" s="8"/>
      <c r="QJ357" s="8"/>
      <c r="QK357" s="8"/>
      <c r="QL357" s="8"/>
      <c r="QM357" s="8"/>
      <c r="QN357" s="8"/>
      <c r="QO357" s="8"/>
      <c r="QP357" s="8"/>
      <c r="QQ357" s="8"/>
      <c r="QR357" s="8"/>
      <c r="QS357" s="8"/>
      <c r="QT357" s="8"/>
      <c r="QU357" s="8"/>
      <c r="QV357" s="8"/>
      <c r="QW357" s="8"/>
      <c r="QX357" s="8"/>
      <c r="QY357" s="8"/>
      <c r="QZ357" s="8"/>
      <c r="RA357" s="8"/>
      <c r="RB357" s="8"/>
      <c r="RC357" s="8"/>
      <c r="RD357" s="8"/>
      <c r="RE357" s="8"/>
      <c r="RF357" s="8"/>
      <c r="RG357" s="8"/>
      <c r="RH357" s="8"/>
      <c r="RI357" s="8"/>
      <c r="RJ357" s="8"/>
      <c r="RK357" s="8"/>
      <c r="RL357" s="8"/>
      <c r="RM357" s="8"/>
      <c r="RN357" s="8"/>
      <c r="RO357" s="8"/>
      <c r="RP357" s="8"/>
      <c r="RQ357" s="8"/>
      <c r="RR357" s="8"/>
      <c r="RS357" s="8"/>
      <c r="RT357" s="8"/>
      <c r="RU357" s="8"/>
      <c r="RV357" s="8"/>
      <c r="RW357" s="8"/>
      <c r="RX357" s="8"/>
      <c r="RY357" s="8"/>
      <c r="RZ357" s="8"/>
      <c r="SA357" s="8"/>
      <c r="SB357" s="8"/>
      <c r="SC357" s="8"/>
      <c r="SD357" s="8"/>
      <c r="SE357" s="8"/>
      <c r="SF357" s="8"/>
      <c r="SG357" s="8"/>
      <c r="SH357" s="8"/>
      <c r="SI357" s="8"/>
      <c r="SJ357" s="8"/>
      <c r="SK357" s="8"/>
      <c r="SL357" s="8"/>
      <c r="SM357" s="8"/>
      <c r="SN357" s="8"/>
      <c r="SO357" s="8"/>
      <c r="SP357" s="8"/>
      <c r="SQ357" s="8"/>
      <c r="SR357" s="8"/>
      <c r="SS357" s="8"/>
      <c r="ST357" s="8"/>
      <c r="SU357" s="8"/>
      <c r="SV357" s="8"/>
      <c r="SW357" s="8"/>
      <c r="SX357" s="8"/>
      <c r="SY357" s="8"/>
      <c r="SZ357" s="8"/>
      <c r="TA357" s="8"/>
      <c r="TB357" s="8"/>
      <c r="TC357" s="8"/>
      <c r="TD357" s="8"/>
      <c r="TE357" s="8"/>
      <c r="TF357" s="8"/>
      <c r="TG357" s="8"/>
      <c r="TH357" s="8"/>
      <c r="TI357" s="8"/>
      <c r="TJ357" s="8"/>
      <c r="TK357" s="8"/>
      <c r="TL357" s="8"/>
      <c r="TM357" s="8"/>
      <c r="TN357" s="8"/>
      <c r="TO357" s="8"/>
      <c r="TP357" s="8"/>
      <c r="TQ357" s="8"/>
      <c r="TR357" s="8"/>
      <c r="TS357" s="8"/>
      <c r="TT357" s="8"/>
      <c r="TU357" s="8"/>
      <c r="TV357" s="8"/>
      <c r="TW357" s="8"/>
      <c r="TX357" s="8"/>
      <c r="TY357" s="8"/>
      <c r="TZ357" s="8"/>
      <c r="UA357" s="8"/>
      <c r="UB357" s="8"/>
      <c r="UC357" s="8"/>
      <c r="UD357" s="8"/>
      <c r="UE357" s="8"/>
      <c r="UF357" s="8"/>
      <c r="UG357" s="8"/>
      <c r="UH357" s="8"/>
      <c r="UI357" s="8"/>
      <c r="UJ357" s="8"/>
      <c r="UK357" s="8"/>
      <c r="UL357" s="8"/>
      <c r="UM357" s="8"/>
      <c r="UN357" s="8"/>
      <c r="UO357" s="8"/>
      <c r="UP357" s="8"/>
      <c r="UQ357" s="8"/>
      <c r="UR357" s="8"/>
      <c r="US357" s="8"/>
      <c r="UT357" s="8"/>
      <c r="UU357" s="8"/>
      <c r="UV357" s="8"/>
      <c r="UW357" s="8"/>
      <c r="UX357" s="8"/>
      <c r="UY357" s="8"/>
      <c r="UZ357" s="8"/>
      <c r="VA357" s="8"/>
      <c r="VB357" s="8"/>
      <c r="VC357" s="8"/>
      <c r="VD357" s="8"/>
      <c r="VE357" s="8"/>
      <c r="VF357" s="8"/>
      <c r="VG357" s="8"/>
      <c r="VH357" s="8"/>
      <c r="VI357" s="8"/>
      <c r="VJ357" s="8"/>
      <c r="VK357" s="8"/>
      <c r="VL357" s="8"/>
      <c r="VM357" s="8"/>
      <c r="VN357" s="8"/>
      <c r="VO357" s="8"/>
      <c r="VP357" s="8"/>
      <c r="VQ357" s="8"/>
      <c r="VR357" s="8"/>
      <c r="VS357" s="8"/>
      <c r="VT357" s="8"/>
      <c r="VU357" s="8"/>
      <c r="VV357" s="8"/>
      <c r="VW357" s="8"/>
      <c r="VX357" s="8"/>
      <c r="VY357" s="8"/>
      <c r="VZ357" s="8"/>
      <c r="WA357" s="8"/>
      <c r="WB357" s="8"/>
      <c r="WC357" s="8"/>
      <c r="WD357" s="8"/>
      <c r="WE357" s="8"/>
      <c r="WF357" s="8"/>
      <c r="WG357" s="8"/>
      <c r="WH357" s="8"/>
      <c r="WI357" s="8"/>
      <c r="WJ357" s="8"/>
      <c r="WK357" s="8"/>
      <c r="WL357" s="8"/>
      <c r="WM357" s="8"/>
      <c r="WN357" s="8"/>
      <c r="WO357" s="8"/>
      <c r="WP357" s="8"/>
      <c r="WQ357" s="8"/>
      <c r="WR357" s="8"/>
      <c r="WS357" s="8"/>
      <c r="WT357" s="8"/>
      <c r="WU357" s="8"/>
      <c r="WV357" s="8"/>
      <c r="WW357" s="8"/>
      <c r="WX357" s="8"/>
      <c r="WY357" s="8"/>
      <c r="WZ357" s="8"/>
      <c r="XA357" s="8"/>
      <c r="XB357" s="8"/>
      <c r="XC357" s="8"/>
      <c r="XD357" s="8"/>
      <c r="XE357" s="8"/>
      <c r="XF357" s="8"/>
      <c r="XG357" s="8"/>
      <c r="XH357" s="8"/>
      <c r="XI357" s="8"/>
      <c r="XJ357" s="8"/>
      <c r="XK357" s="8"/>
      <c r="XL357" s="8"/>
      <c r="XM357" s="8"/>
      <c r="XN357" s="8"/>
      <c r="XO357" s="8"/>
      <c r="XP357" s="8"/>
      <c r="XQ357" s="8"/>
      <c r="XR357" s="8"/>
      <c r="XS357" s="8"/>
      <c r="XT357" s="8"/>
      <c r="XU357" s="8"/>
      <c r="XV357" s="8"/>
      <c r="XW357" s="8"/>
      <c r="XX357" s="8"/>
      <c r="XY357" s="8"/>
      <c r="XZ357" s="8"/>
      <c r="YA357" s="8"/>
      <c r="YB357" s="8"/>
      <c r="YC357" s="8"/>
      <c r="YD357" s="8"/>
      <c r="YE357" s="8"/>
      <c r="YF357" s="8"/>
      <c r="YG357" s="8"/>
      <c r="YH357" s="8"/>
      <c r="YI357" s="8"/>
      <c r="YJ357" s="8"/>
      <c r="YK357" s="8"/>
      <c r="YL357" s="8"/>
      <c r="YM357" s="8"/>
      <c r="YN357" s="8"/>
      <c r="YO357" s="8"/>
      <c r="YP357" s="8"/>
      <c r="YQ357" s="8"/>
      <c r="YR357" s="8"/>
      <c r="YS357" s="8"/>
      <c r="YT357" s="8"/>
      <c r="YU357" s="8"/>
      <c r="YV357" s="8"/>
      <c r="YW357" s="8"/>
      <c r="YX357" s="8"/>
      <c r="YY357" s="8"/>
      <c r="YZ357" s="8"/>
      <c r="ZA357" s="8"/>
      <c r="ZB357" s="8"/>
      <c r="ZC357" s="8"/>
      <c r="ZD357" s="8"/>
      <c r="ZE357" s="8"/>
      <c r="ZF357" s="8"/>
      <c r="ZG357" s="8"/>
      <c r="ZH357" s="8"/>
      <c r="ZI357" s="8"/>
      <c r="ZJ357" s="8"/>
      <c r="ZK357" s="8"/>
      <c r="ZL357" s="8"/>
      <c r="ZM357" s="8"/>
      <c r="ZN357" s="8"/>
      <c r="ZO357" s="8"/>
      <c r="ZP357" s="8"/>
      <c r="ZQ357" s="8"/>
      <c r="ZR357" s="8"/>
      <c r="ZS357" s="8"/>
      <c r="ZT357" s="8"/>
      <c r="ZU357" s="8"/>
      <c r="ZV357" s="8"/>
      <c r="ZW357" s="8"/>
      <c r="ZX357" s="8"/>
      <c r="ZY357" s="8"/>
      <c r="ZZ357" s="8"/>
      <c r="AAA357" s="8"/>
      <c r="AAB357" s="8"/>
      <c r="AAC357" s="8"/>
      <c r="AAD357" s="8"/>
      <c r="AAE357" s="8"/>
      <c r="AAF357" s="8"/>
      <c r="AAG357" s="8"/>
      <c r="AAH357" s="8"/>
      <c r="AAI357" s="8"/>
      <c r="AAJ357" s="8"/>
      <c r="AAK357" s="8"/>
      <c r="AAL357" s="8"/>
      <c r="AAM357" s="8"/>
      <c r="AAN357" s="8"/>
      <c r="AAO357" s="8"/>
      <c r="AAP357" s="8"/>
      <c r="AAQ357" s="8"/>
      <c r="AAR357" s="8"/>
      <c r="AAS357" s="8"/>
      <c r="AAT357" s="8"/>
      <c r="AAU357" s="8"/>
      <c r="AAV357" s="8"/>
      <c r="AAW357" s="8"/>
      <c r="AAX357" s="8"/>
      <c r="AAY357" s="8"/>
      <c r="AAZ357" s="8"/>
      <c r="ABA357" s="8"/>
      <c r="ABB357" s="8"/>
      <c r="ABC357" s="8"/>
      <c r="ABD357" s="8"/>
      <c r="ABE357" s="8"/>
      <c r="ABF357" s="8"/>
      <c r="ABG357" s="8"/>
      <c r="ABH357" s="8"/>
      <c r="ABI357" s="8"/>
      <c r="ABJ357" s="8"/>
      <c r="ABK357" s="8"/>
      <c r="ABL357" s="8"/>
      <c r="ABM357" s="8"/>
      <c r="ABN357" s="8"/>
      <c r="ABO357" s="8"/>
      <c r="ABP357" s="8"/>
      <c r="ABQ357" s="8"/>
      <c r="ABR357" s="8"/>
      <c r="ABS357" s="8"/>
      <c r="ABT357" s="8"/>
      <c r="ABU357" s="8"/>
      <c r="ABV357" s="8"/>
      <c r="ABW357" s="8"/>
      <c r="ABX357" s="8"/>
      <c r="ABY357" s="8"/>
      <c r="ABZ357" s="8"/>
      <c r="ACA357" s="8"/>
      <c r="ACB357" s="8"/>
      <c r="ACC357" s="8"/>
      <c r="ACD357" s="8"/>
      <c r="ACE357" s="8"/>
      <c r="ACF357" s="8"/>
      <c r="ACG357" s="8"/>
      <c r="ACH357" s="8"/>
      <c r="ACI357" s="8"/>
      <c r="ACJ357" s="8"/>
      <c r="ACK357" s="8"/>
      <c r="ACL357" s="8"/>
      <c r="ACM357" s="8"/>
      <c r="ACN357" s="8"/>
      <c r="ACO357" s="8"/>
      <c r="ACP357" s="8"/>
      <c r="ACQ357" s="8"/>
      <c r="ACR357" s="8"/>
      <c r="ACS357" s="8"/>
      <c r="ACT357" s="8"/>
      <c r="ACU357" s="8"/>
      <c r="ACV357" s="8"/>
      <c r="ACW357" s="8"/>
      <c r="ACX357" s="8"/>
      <c r="ACY357" s="8"/>
      <c r="ACZ357" s="8"/>
      <c r="ADA357" s="8"/>
      <c r="ADB357" s="8"/>
      <c r="ADC357" s="8"/>
      <c r="ADD357" s="8"/>
      <c r="ADE357" s="8"/>
      <c r="ADF357" s="8"/>
      <c r="ADG357" s="8"/>
      <c r="ADH357" s="8"/>
      <c r="ADI357" s="8"/>
      <c r="ADJ357" s="8"/>
      <c r="ADK357" s="8"/>
      <c r="ADL357" s="8"/>
      <c r="ADM357" s="8"/>
      <c r="ADN357" s="8"/>
      <c r="ADO357" s="8"/>
      <c r="ADP357" s="8"/>
      <c r="ADQ357" s="8"/>
      <c r="ADR357" s="8"/>
      <c r="ADS357" s="8"/>
      <c r="ADT357" s="8"/>
      <c r="ADU357" s="8"/>
      <c r="ADV357" s="8"/>
      <c r="ADW357" s="8"/>
      <c r="ADX357" s="8"/>
      <c r="ADY357" s="8"/>
      <c r="ADZ357" s="8"/>
      <c r="AEA357" s="8"/>
      <c r="AEB357" s="8"/>
      <c r="AEC357" s="8"/>
      <c r="AED357" s="8"/>
      <c r="AEE357" s="8"/>
      <c r="AEF357" s="8"/>
      <c r="AEG357" s="8"/>
      <c r="AEH357" s="8"/>
      <c r="AEI357" s="8"/>
      <c r="AEJ357" s="8"/>
      <c r="AEK357" s="8"/>
      <c r="AEL357" s="8"/>
      <c r="AEM357" s="8"/>
      <c r="AEN357" s="8"/>
      <c r="AEO357" s="8"/>
      <c r="AEP357" s="8"/>
      <c r="AEQ357" s="8"/>
      <c r="AER357" s="8"/>
      <c r="AES357" s="8"/>
      <c r="AET357" s="8"/>
      <c r="AEU357" s="8"/>
      <c r="AEV357" s="8"/>
      <c r="AEW357" s="8"/>
      <c r="AEX357" s="8"/>
      <c r="AEY357" s="8"/>
      <c r="AEZ357" s="8"/>
      <c r="AFA357" s="8"/>
      <c r="AFB357" s="8"/>
      <c r="AFC357" s="8"/>
      <c r="AFD357" s="8"/>
      <c r="AFE357" s="8"/>
      <c r="AFF357" s="8"/>
      <c r="AFG357" s="8"/>
      <c r="AFH357" s="8"/>
      <c r="AFI357" s="8"/>
      <c r="AFJ357" s="8"/>
      <c r="AFK357" s="8"/>
      <c r="AFL357" s="8"/>
      <c r="AFM357" s="8"/>
      <c r="AFN357" s="8"/>
      <c r="AFO357" s="8"/>
      <c r="AFP357" s="8"/>
      <c r="AFQ357" s="8"/>
      <c r="AFR357" s="8"/>
      <c r="AFS357" s="8"/>
      <c r="AFT357" s="8"/>
      <c r="AFU357" s="8"/>
      <c r="AFV357" s="8"/>
      <c r="AFW357" s="8"/>
      <c r="AFX357" s="8"/>
      <c r="AFY357" s="8"/>
      <c r="AFZ357" s="8"/>
      <c r="AGA357" s="8"/>
      <c r="AGB357" s="8"/>
      <c r="AGC357" s="8"/>
      <c r="AGD357" s="8"/>
      <c r="AGE357" s="8"/>
      <c r="AGF357" s="8"/>
      <c r="AGG357" s="8"/>
      <c r="AGH357" s="8"/>
      <c r="AGI357" s="8"/>
      <c r="AGJ357" s="8"/>
      <c r="AGK357" s="8"/>
      <c r="AGL357" s="8"/>
      <c r="AGM357" s="8"/>
      <c r="AGN357" s="8"/>
      <c r="AGO357" s="8"/>
      <c r="AGP357" s="8"/>
      <c r="AGQ357" s="8"/>
      <c r="AGR357" s="8"/>
      <c r="AGS357" s="8"/>
      <c r="AGT357" s="8"/>
      <c r="AGU357" s="8"/>
      <c r="AGV357" s="8"/>
      <c r="AGW357" s="8"/>
      <c r="AGX357" s="8"/>
      <c r="AGY357" s="8"/>
      <c r="AGZ357" s="8"/>
      <c r="AHA357" s="8"/>
      <c r="AHB357" s="8"/>
      <c r="AHC357" s="8"/>
      <c r="AHD357" s="8"/>
      <c r="AHE357" s="8"/>
      <c r="AHF357" s="8"/>
      <c r="AHG357" s="8"/>
      <c r="AHH357" s="8"/>
      <c r="AHI357" s="8"/>
      <c r="AHJ357" s="8"/>
      <c r="AHK357" s="8"/>
      <c r="AHL357" s="8"/>
      <c r="AHM357" s="8"/>
      <c r="AHN357" s="8"/>
      <c r="AHO357" s="8"/>
      <c r="AHP357" s="8"/>
      <c r="AHQ357" s="8"/>
      <c r="AHR357" s="8"/>
      <c r="AHS357" s="8"/>
      <c r="AHT357" s="8"/>
      <c r="AHU357" s="8"/>
      <c r="AHV357" s="8"/>
      <c r="AHW357" s="8"/>
      <c r="AHX357" s="8"/>
      <c r="AHY357" s="8"/>
      <c r="AHZ357" s="8"/>
      <c r="AIA357" s="8"/>
      <c r="AIB357" s="8"/>
      <c r="AIC357" s="8"/>
      <c r="AID357" s="8"/>
      <c r="AIE357" s="8"/>
      <c r="AIF357" s="8"/>
      <c r="AIG357" s="8"/>
      <c r="AIH357" s="8"/>
      <c r="AII357" s="8"/>
      <c r="AIJ357" s="8"/>
      <c r="AIK357" s="8"/>
      <c r="AIL357" s="8"/>
      <c r="AIM357" s="8"/>
      <c r="AIN357" s="8"/>
      <c r="AIO357" s="8"/>
      <c r="AIP357" s="8"/>
      <c r="AIQ357" s="8"/>
      <c r="AIR357" s="8"/>
      <c r="AIS357" s="8"/>
      <c r="AIT357" s="8"/>
      <c r="AIU357" s="8"/>
      <c r="AIV357" s="8"/>
      <c r="AIW357" s="8"/>
      <c r="AIX357" s="8"/>
      <c r="AIY357" s="8"/>
      <c r="AIZ357" s="8"/>
      <c r="AJA357" s="8"/>
      <c r="AJB357" s="8"/>
      <c r="AJC357" s="8"/>
      <c r="AJD357" s="8"/>
      <c r="AJE357" s="8"/>
      <c r="AJF357" s="8"/>
      <c r="AJG357" s="8"/>
      <c r="AJH357" s="8"/>
      <c r="AJI357" s="8"/>
      <c r="AJJ357" s="8"/>
      <c r="AJK357" s="8"/>
      <c r="AJL357" s="8"/>
      <c r="AJM357" s="8"/>
      <c r="AJN357" s="8"/>
      <c r="AJO357" s="8"/>
      <c r="AJP357" s="8"/>
      <c r="AJQ357" s="8"/>
      <c r="AJR357" s="8"/>
      <c r="AJS357" s="8"/>
      <c r="AJT357" s="8"/>
      <c r="AJU357" s="8"/>
      <c r="AJV357" s="8"/>
      <c r="AJW357" s="8"/>
      <c r="AJX357" s="8"/>
      <c r="AJY357" s="8"/>
      <c r="AJZ357" s="8"/>
      <c r="AKA357" s="8"/>
      <c r="AKB357" s="8"/>
      <c r="AKC357" s="8"/>
      <c r="AKD357" s="8"/>
      <c r="AKE357" s="8"/>
      <c r="AKF357" s="8"/>
      <c r="AKG357" s="8"/>
      <c r="AKH357" s="8"/>
      <c r="AKI357" s="8"/>
      <c r="AKJ357" s="8"/>
      <c r="AKK357" s="8"/>
      <c r="AKL357" s="8"/>
      <c r="AKM357" s="8"/>
      <c r="AKN357" s="8"/>
      <c r="AKO357" s="8"/>
      <c r="AKP357" s="8"/>
      <c r="AKQ357" s="8"/>
      <c r="AKR357" s="8"/>
      <c r="AKS357" s="8"/>
      <c r="AKT357" s="8"/>
      <c r="AKU357" s="8"/>
      <c r="AKV357" s="8"/>
      <c r="AKW357" s="8"/>
      <c r="AKX357" s="8"/>
      <c r="AKY357" s="8"/>
      <c r="AKZ357" s="8"/>
      <c r="ALA357" s="8"/>
      <c r="ALB357" s="8"/>
      <c r="ALC357" s="8"/>
      <c r="ALD357" s="8"/>
      <c r="ALE357" s="8"/>
      <c r="ALF357" s="8"/>
      <c r="ALG357" s="8"/>
      <c r="ALH357" s="8"/>
      <c r="ALI357" s="8"/>
      <c r="ALJ357" s="8"/>
      <c r="ALK357" s="8"/>
      <c r="ALL357" s="8"/>
      <c r="ALM357" s="8"/>
      <c r="ALN357" s="8"/>
      <c r="ALO357" s="8"/>
      <c r="ALP357" s="8"/>
      <c r="ALQ357" s="8"/>
      <c r="ALR357" s="8"/>
      <c r="ALS357" s="8"/>
      <c r="ALT357" s="8"/>
      <c r="ALU357" s="8"/>
      <c r="ALV357" s="8"/>
      <c r="ALW357" s="8"/>
      <c r="ALX357" s="8"/>
      <c r="ALY357" s="8"/>
      <c r="ALZ357" s="8"/>
      <c r="AMA357" s="8"/>
      <c r="AMB357" s="8"/>
      <c r="AMC357" s="8"/>
      <c r="AMD357" s="8"/>
      <c r="AME357" s="8"/>
      <c r="AMF357" s="8"/>
      <c r="AMG357" s="8"/>
      <c r="AMH357" s="8"/>
      <c r="AMI357" s="8"/>
      <c r="AMJ357" s="8"/>
      <c r="AMK357" s="8"/>
      <c r="AML357" s="8"/>
      <c r="AMM357" s="8"/>
      <c r="AMN357" s="8"/>
      <c r="AMO357" s="8"/>
      <c r="AMP357" s="8"/>
      <c r="AMQ357" s="8"/>
      <c r="AMR357" s="8"/>
      <c r="AMS357" s="8"/>
      <c r="AMT357" s="8"/>
      <c r="AMU357" s="8"/>
      <c r="AMV357" s="8"/>
      <c r="AMW357" s="8"/>
      <c r="AMX357" s="8"/>
      <c r="AMY357" s="8"/>
      <c r="AMZ357" s="8"/>
      <c r="ANA357" s="8"/>
      <c r="ANB357" s="8"/>
      <c r="ANC357" s="8"/>
      <c r="AND357" s="8"/>
      <c r="ANE357" s="8"/>
      <c r="ANF357" s="8"/>
      <c r="ANG357" s="8"/>
      <c r="ANH357" s="8"/>
      <c r="ANI357" s="8"/>
      <c r="ANJ357" s="8"/>
      <c r="ANK357" s="8"/>
      <c r="ANL357" s="8"/>
      <c r="ANM357" s="8"/>
      <c r="ANN357" s="8"/>
      <c r="ANO357" s="8"/>
      <c r="ANP357" s="8"/>
      <c r="ANQ357" s="8"/>
      <c r="ANR357" s="8"/>
      <c r="ANS357" s="8"/>
      <c r="ANT357" s="8"/>
      <c r="ANU357" s="8"/>
      <c r="ANV357" s="8"/>
      <c r="ANW357" s="8"/>
      <c r="ANX357" s="8"/>
      <c r="ANY357" s="8"/>
      <c r="ANZ357" s="8"/>
      <c r="AOA357" s="8"/>
      <c r="AOB357" s="8"/>
      <c r="AOC357" s="8"/>
      <c r="AOD357" s="8"/>
      <c r="AOE357" s="8"/>
      <c r="AOF357" s="8"/>
      <c r="AOG357" s="8"/>
      <c r="AOH357" s="8"/>
      <c r="AOI357" s="8"/>
      <c r="AOJ357" s="8"/>
      <c r="AOK357" s="8"/>
      <c r="AOL357" s="8"/>
      <c r="AOM357" s="8"/>
      <c r="AON357" s="8"/>
      <c r="AOO357" s="8"/>
      <c r="AOP357" s="8"/>
      <c r="AOQ357" s="8"/>
      <c r="AOR357" s="8"/>
      <c r="AOS357" s="8"/>
      <c r="AOT357" s="8"/>
      <c r="AOU357" s="8"/>
      <c r="AOV357" s="8"/>
      <c r="AOW357" s="8"/>
      <c r="AOX357" s="8"/>
      <c r="AOY357" s="8"/>
      <c r="AOZ357" s="8"/>
      <c r="APA357" s="8"/>
      <c r="APB357" s="8"/>
      <c r="APC357" s="8"/>
      <c r="APD357" s="8"/>
      <c r="APE357" s="8"/>
      <c r="APF357" s="8"/>
      <c r="APG357" s="8"/>
      <c r="APH357" s="8"/>
      <c r="API357" s="8"/>
      <c r="APJ357" s="8"/>
      <c r="APK357" s="8"/>
      <c r="APL357" s="8"/>
      <c r="APM357" s="8"/>
      <c r="APN357" s="8"/>
      <c r="APO357" s="8"/>
      <c r="APP357" s="8"/>
      <c r="APQ357" s="8"/>
      <c r="APR357" s="8"/>
      <c r="APS357" s="8"/>
      <c r="APT357" s="8"/>
      <c r="APU357" s="8"/>
      <c r="APV357" s="8"/>
      <c r="APW357" s="8"/>
      <c r="APX357" s="8"/>
      <c r="APY357" s="8"/>
      <c r="APZ357" s="8"/>
      <c r="AQA357" s="8"/>
      <c r="AQB357" s="8"/>
      <c r="AQC357" s="8"/>
      <c r="AQD357" s="8"/>
      <c r="AQE357" s="8"/>
      <c r="AQF357" s="8"/>
      <c r="AQG357" s="8"/>
      <c r="AQH357" s="8"/>
      <c r="AQI357" s="8"/>
      <c r="AQJ357" s="8"/>
      <c r="AQK357" s="8"/>
      <c r="AQL357" s="8"/>
      <c r="AQM357" s="8"/>
      <c r="AQN357" s="8"/>
      <c r="AQO357" s="8"/>
      <c r="AQP357" s="8"/>
      <c r="AQQ357" s="8"/>
      <c r="AQR357" s="8"/>
      <c r="AQS357" s="8"/>
      <c r="AQT357" s="8"/>
      <c r="AQU357" s="8"/>
      <c r="AQV357" s="8"/>
      <c r="AQW357" s="8"/>
      <c r="AQX357" s="8"/>
      <c r="AQY357" s="8"/>
      <c r="AQZ357" s="8"/>
      <c r="ARA357" s="8"/>
      <c r="ARB357" s="8"/>
      <c r="ARC357" s="8"/>
      <c r="ARD357" s="8"/>
      <c r="ARE357" s="8"/>
      <c r="ARF357" s="8"/>
      <c r="ARG357" s="8"/>
      <c r="ARH357" s="8"/>
      <c r="ARI357" s="8"/>
      <c r="ARJ357" s="8"/>
      <c r="ARK357" s="8"/>
      <c r="ARL357" s="8"/>
      <c r="ARM357" s="8"/>
      <c r="ARN357" s="8"/>
      <c r="ARO357" s="8"/>
      <c r="ARP357" s="8"/>
      <c r="ARQ357" s="8"/>
      <c r="ARR357" s="8"/>
      <c r="ARS357" s="8"/>
      <c r="ART357" s="8"/>
      <c r="ARU357" s="8"/>
      <c r="ARV357" s="8"/>
      <c r="ARW357" s="8"/>
      <c r="ARX357" s="8"/>
      <c r="ARY357" s="8"/>
      <c r="ARZ357" s="8"/>
      <c r="ASA357" s="8"/>
      <c r="ASB357" s="8"/>
      <c r="ASC357" s="8"/>
      <c r="ASD357" s="8"/>
      <c r="ASE357" s="8"/>
      <c r="ASF357" s="8"/>
      <c r="ASG357" s="8"/>
      <c r="ASH357" s="8"/>
      <c r="ASI357" s="8"/>
      <c r="ASJ357" s="8"/>
      <c r="ASK357" s="8"/>
      <c r="ASL357" s="8"/>
      <c r="ASM357" s="8"/>
      <c r="ASN357" s="8"/>
      <c r="ASO357" s="8"/>
      <c r="ASP357" s="8"/>
      <c r="ASQ357" s="8"/>
      <c r="ASR357" s="8"/>
      <c r="ASS357" s="8"/>
      <c r="AST357" s="8"/>
      <c r="ASU357" s="8"/>
      <c r="ASV357" s="8"/>
      <c r="ASW357" s="8"/>
      <c r="ASX357" s="8"/>
      <c r="ASY357" s="8"/>
      <c r="ASZ357" s="8"/>
      <c r="ATA357" s="8"/>
      <c r="ATB357" s="8"/>
      <c r="ATC357" s="8"/>
      <c r="ATD357" s="8"/>
      <c r="ATE357" s="8"/>
      <c r="ATF357" s="8"/>
      <c r="ATG357" s="8"/>
      <c r="ATH357" s="8"/>
      <c r="ATI357" s="8"/>
      <c r="ATJ357" s="8"/>
      <c r="ATK357" s="8"/>
      <c r="ATL357" s="8"/>
      <c r="ATM357" s="8"/>
      <c r="ATN357" s="8"/>
      <c r="ATO357" s="8"/>
      <c r="ATP357" s="8"/>
      <c r="ATQ357" s="8"/>
      <c r="ATR357" s="8"/>
      <c r="ATS357" s="8"/>
      <c r="ATT357" s="8"/>
      <c r="ATU357" s="8"/>
      <c r="ATV357" s="8"/>
      <c r="ATW357" s="8"/>
      <c r="ATX357" s="8"/>
      <c r="ATY357" s="8"/>
      <c r="ATZ357" s="8"/>
      <c r="AUA357" s="8"/>
      <c r="AUB357" s="8"/>
      <c r="AUC357" s="8"/>
      <c r="AUD357" s="8"/>
      <c r="AUE357" s="8"/>
      <c r="AUF357" s="8"/>
      <c r="AUG357" s="8"/>
      <c r="AUH357" s="8"/>
      <c r="AUI357" s="8"/>
      <c r="AUJ357" s="8"/>
      <c r="AUK357" s="8"/>
      <c r="AUL357" s="8"/>
      <c r="AUM357" s="8"/>
      <c r="AUN357" s="8"/>
      <c r="AUO357" s="8"/>
      <c r="AUP357" s="8"/>
      <c r="AUQ357" s="8"/>
      <c r="AUR357" s="8"/>
      <c r="AUS357" s="8"/>
      <c r="AUT357" s="8"/>
      <c r="AUU357" s="8"/>
      <c r="AUV357" s="8"/>
      <c r="AUW357" s="8"/>
      <c r="AUX357" s="8"/>
      <c r="AUY357" s="8"/>
      <c r="AUZ357" s="8"/>
      <c r="AVA357" s="8"/>
      <c r="AVB357" s="8"/>
      <c r="AVC357" s="8"/>
      <c r="AVD357" s="8"/>
      <c r="AVE357" s="8"/>
      <c r="AVF357" s="8"/>
      <c r="AVG357" s="8"/>
      <c r="AVH357" s="8"/>
      <c r="AVI357" s="8"/>
      <c r="AVJ357" s="8"/>
      <c r="AVK357" s="8"/>
      <c r="AVL357" s="8"/>
      <c r="AVM357" s="8"/>
      <c r="AVN357" s="8"/>
      <c r="AVO357" s="8"/>
      <c r="AVP357" s="8"/>
      <c r="AVQ357" s="8"/>
      <c r="AVR357" s="8"/>
      <c r="AVS357" s="8"/>
      <c r="AVT357" s="8"/>
      <c r="AVU357" s="8"/>
      <c r="AVV357" s="8"/>
      <c r="AVW357" s="8"/>
      <c r="AVX357" s="8"/>
      <c r="AVY357" s="8"/>
      <c r="AVZ357" s="8"/>
      <c r="AWA357" s="8"/>
      <c r="AWB357" s="8"/>
      <c r="AWC357" s="8"/>
      <c r="AWD357" s="8"/>
      <c r="AWE357" s="8"/>
      <c r="AWF357" s="8"/>
      <c r="AWG357" s="8"/>
      <c r="AWH357" s="8"/>
      <c r="AWI357" s="8"/>
      <c r="AWJ357" s="8"/>
      <c r="AWK357" s="8"/>
      <c r="AWL357" s="8"/>
      <c r="AWM357" s="8"/>
      <c r="AWN357" s="8"/>
      <c r="AWO357" s="8"/>
      <c r="AWP357" s="8"/>
      <c r="AWQ357" s="8"/>
      <c r="AWR357" s="8"/>
      <c r="AWS357" s="8"/>
      <c r="AWT357" s="8"/>
      <c r="AWU357" s="8"/>
      <c r="AWV357" s="8"/>
      <c r="AWW357" s="8"/>
      <c r="AWX357" s="8"/>
      <c r="AWY357" s="8"/>
      <c r="AWZ357" s="8"/>
      <c r="AXA357" s="8"/>
      <c r="AXB357" s="8"/>
      <c r="AXC357" s="8"/>
      <c r="AXD357" s="8"/>
      <c r="AXE357" s="8"/>
      <c r="AXF357" s="8"/>
      <c r="AXG357" s="8"/>
      <c r="AXH357" s="8"/>
      <c r="AXI357" s="8"/>
      <c r="AXJ357" s="8"/>
      <c r="AXK357" s="8"/>
      <c r="AXL357" s="8"/>
      <c r="AXM357" s="8"/>
      <c r="AXN357" s="8"/>
      <c r="AXO357" s="8"/>
      <c r="AXP357" s="8"/>
      <c r="AXQ357" s="8"/>
      <c r="AXR357" s="8"/>
      <c r="AXS357" s="8"/>
      <c r="AXT357" s="8"/>
      <c r="AXU357" s="8"/>
      <c r="AXV357" s="8"/>
      <c r="AXW357" s="8"/>
      <c r="AXX357" s="8"/>
      <c r="AXY357" s="8"/>
      <c r="AXZ357" s="8"/>
      <c r="AYA357" s="8"/>
      <c r="AYB357" s="8"/>
      <c r="AYC357" s="8"/>
      <c r="AYD357" s="8"/>
      <c r="AYE357" s="8"/>
      <c r="AYF357" s="8"/>
      <c r="AYG357" s="8"/>
      <c r="AYH357" s="8"/>
      <c r="AYI357" s="8"/>
      <c r="AYJ357" s="8"/>
      <c r="AYK357" s="8"/>
      <c r="AYL357" s="8"/>
      <c r="AYM357" s="8"/>
      <c r="AYN357" s="8"/>
      <c r="AYO357" s="8"/>
      <c r="AYP357" s="8"/>
      <c r="AYQ357" s="8"/>
      <c r="AYR357" s="8"/>
      <c r="AYS357" s="8"/>
      <c r="AYT357" s="8"/>
      <c r="AYU357" s="8"/>
      <c r="AYV357" s="8"/>
      <c r="AYW357" s="8"/>
      <c r="AYX357" s="8"/>
      <c r="AYY357" s="8"/>
      <c r="AYZ357" s="8"/>
      <c r="AZA357" s="8"/>
      <c r="AZB357" s="8"/>
      <c r="AZC357" s="8"/>
      <c r="AZD357" s="8"/>
      <c r="AZE357" s="8"/>
      <c r="AZF357" s="8"/>
      <c r="AZG357" s="8"/>
      <c r="AZH357" s="8"/>
      <c r="AZI357" s="8"/>
      <c r="AZJ357" s="8"/>
      <c r="AZK357" s="8"/>
      <c r="AZL357" s="8"/>
      <c r="AZM357" s="8"/>
      <c r="AZN357" s="8"/>
      <c r="AZO357" s="8"/>
      <c r="AZP357" s="8"/>
      <c r="AZQ357" s="8"/>
      <c r="AZR357" s="8"/>
      <c r="AZS357" s="8"/>
      <c r="AZT357" s="8"/>
      <c r="AZU357" s="8"/>
      <c r="AZV357" s="8"/>
      <c r="AZW357" s="8"/>
      <c r="AZX357" s="8"/>
      <c r="AZY357" s="8"/>
      <c r="AZZ357" s="8"/>
      <c r="BAA357" s="8"/>
      <c r="BAB357" s="8"/>
      <c r="BAC357" s="8"/>
      <c r="BAD357" s="8"/>
      <c r="BAE357" s="8"/>
      <c r="BAF357" s="8"/>
      <c r="BAG357" s="8"/>
      <c r="BAH357" s="8"/>
      <c r="BAI357" s="8"/>
      <c r="BAJ357" s="8"/>
      <c r="BAK357" s="8"/>
      <c r="BAL357" s="8"/>
      <c r="BAM357" s="8"/>
      <c r="BAN357" s="8"/>
      <c r="BAO357" s="8"/>
      <c r="BAP357" s="8"/>
      <c r="BAQ357" s="8"/>
      <c r="BAR357" s="8"/>
      <c r="BAS357" s="8"/>
      <c r="BAT357" s="8"/>
      <c r="BAU357" s="8"/>
      <c r="BAV357" s="8"/>
      <c r="BAW357" s="8"/>
      <c r="BAX357" s="8"/>
      <c r="BAY357" s="8"/>
      <c r="BAZ357" s="8"/>
      <c r="BBA357" s="8"/>
      <c r="BBB357" s="8"/>
      <c r="BBC357" s="8"/>
      <c r="BBD357" s="8"/>
      <c r="BBE357" s="8"/>
      <c r="BBF357" s="8"/>
      <c r="BBG357" s="8"/>
      <c r="BBH357" s="8"/>
      <c r="BBI357" s="8"/>
      <c r="BBJ357" s="8"/>
      <c r="BBK357" s="8"/>
      <c r="BBL357" s="8"/>
      <c r="BBM357" s="8"/>
      <c r="BBN357" s="8"/>
      <c r="BBO357" s="8"/>
      <c r="BBP357" s="8"/>
      <c r="BBQ357" s="8"/>
      <c r="BBR357" s="8"/>
      <c r="BBS357" s="8"/>
      <c r="BBT357" s="8"/>
      <c r="BBU357" s="8"/>
      <c r="BBV357" s="8"/>
      <c r="BBW357" s="8"/>
      <c r="BBX357" s="8"/>
      <c r="BBY357" s="8"/>
      <c r="BBZ357" s="8"/>
      <c r="BCA357" s="8"/>
      <c r="BCB357" s="8"/>
      <c r="BCC357" s="8"/>
      <c r="BCD357" s="8"/>
      <c r="BCE357" s="8"/>
      <c r="BCF357" s="8"/>
      <c r="BCG357" s="8"/>
      <c r="BCH357" s="8"/>
      <c r="BCI357" s="8"/>
      <c r="BCJ357" s="8"/>
      <c r="BCK357" s="8"/>
      <c r="BCL357" s="8"/>
      <c r="BCM357" s="8"/>
      <c r="BCN357" s="8"/>
      <c r="BCO357" s="8"/>
      <c r="BCP357" s="8"/>
      <c r="BCQ357" s="8"/>
      <c r="BCR357" s="8"/>
      <c r="BCS357" s="8"/>
      <c r="BCT357" s="8"/>
      <c r="BCU357" s="8"/>
      <c r="BCV357" s="8"/>
      <c r="BCW357" s="8"/>
      <c r="BCX357" s="8"/>
      <c r="BCY357" s="8"/>
      <c r="BCZ357" s="8"/>
      <c r="BDA357" s="8"/>
      <c r="BDB357" s="8"/>
      <c r="BDC357" s="8"/>
      <c r="BDD357" s="8"/>
      <c r="BDE357" s="8"/>
      <c r="BDF357" s="8"/>
      <c r="BDG357" s="8"/>
      <c r="BDH357" s="8"/>
      <c r="BDI357" s="8"/>
      <c r="BDJ357" s="8"/>
      <c r="BDK357" s="8"/>
      <c r="BDL357" s="8"/>
      <c r="BDM357" s="8"/>
      <c r="BDN357" s="8"/>
      <c r="BDO357" s="8"/>
      <c r="BDP357" s="8"/>
      <c r="BDQ357" s="8"/>
      <c r="BDR357" s="8"/>
      <c r="BDS357" s="8"/>
      <c r="BDT357" s="8"/>
      <c r="BDU357" s="8"/>
      <c r="BDV357" s="8"/>
      <c r="BDW357" s="8"/>
      <c r="BDX357" s="8"/>
      <c r="BDY357" s="8"/>
      <c r="BDZ357" s="8"/>
      <c r="BEA357" s="8"/>
      <c r="BEB357" s="8"/>
      <c r="BEC357" s="8"/>
      <c r="BED357" s="8"/>
      <c r="BEE357" s="8"/>
      <c r="BEF357" s="8"/>
      <c r="BEG357" s="8"/>
      <c r="BEH357" s="8"/>
      <c r="BEI357" s="8"/>
      <c r="BEJ357" s="8"/>
      <c r="BEK357" s="8"/>
      <c r="BEL357" s="8"/>
      <c r="BEM357" s="8"/>
      <c r="BEN357" s="8"/>
      <c r="BEO357" s="8"/>
      <c r="BEP357" s="8"/>
      <c r="BEQ357" s="8"/>
      <c r="BER357" s="8"/>
      <c r="BES357" s="8"/>
      <c r="BET357" s="8"/>
      <c r="BEU357" s="8"/>
      <c r="BEV357" s="8"/>
      <c r="BEW357" s="8"/>
      <c r="BEX357" s="8"/>
      <c r="BEY357" s="8"/>
      <c r="BEZ357" s="8"/>
      <c r="BFA357" s="8"/>
      <c r="BFB357" s="8"/>
      <c r="BFC357" s="8"/>
      <c r="BFD357" s="8"/>
      <c r="BFE357" s="8"/>
      <c r="BFF357" s="8"/>
      <c r="BFG357" s="8"/>
      <c r="BFH357" s="8"/>
      <c r="BFI357" s="8"/>
      <c r="BFJ357" s="8"/>
      <c r="BFK357" s="8"/>
      <c r="BFL357" s="8"/>
      <c r="BFM357" s="8"/>
      <c r="BFN357" s="8"/>
      <c r="BFO357" s="8"/>
      <c r="BFP357" s="8"/>
      <c r="BFQ357" s="8"/>
      <c r="BFR357" s="8"/>
      <c r="BFS357" s="8"/>
      <c r="BFT357" s="8"/>
      <c r="BFU357" s="8"/>
      <c r="BFV357" s="8"/>
      <c r="BFW357" s="8"/>
      <c r="BFX357" s="8"/>
      <c r="BFY357" s="8"/>
      <c r="BFZ357" s="8"/>
      <c r="BGA357" s="8"/>
      <c r="BGB357" s="8"/>
      <c r="BGC357" s="8"/>
      <c r="BGD357" s="8"/>
      <c r="BGE357" s="8"/>
      <c r="BGF357" s="8"/>
      <c r="BGG357" s="8"/>
      <c r="BGH357" s="8"/>
      <c r="BGI357" s="8"/>
      <c r="BGJ357" s="8"/>
      <c r="BGK357" s="8"/>
      <c r="BGL357" s="8"/>
      <c r="BGM357" s="8"/>
      <c r="BGN357" s="8"/>
      <c r="BGO357" s="8"/>
      <c r="BGP357" s="8"/>
      <c r="BGQ357" s="8"/>
      <c r="BGR357" s="8"/>
      <c r="BGS357" s="8"/>
      <c r="BGT357" s="8"/>
      <c r="BGU357" s="8"/>
      <c r="BGV357" s="8"/>
      <c r="BGW357" s="8"/>
      <c r="BGX357" s="8"/>
      <c r="BGY357" s="8"/>
      <c r="BGZ357" s="8"/>
      <c r="BHA357" s="8"/>
      <c r="BHB357" s="8"/>
      <c r="BHC357" s="8"/>
      <c r="BHD357" s="8"/>
      <c r="BHE357" s="8"/>
      <c r="BHF357" s="8"/>
      <c r="BHG357" s="8"/>
      <c r="BHH357" s="8"/>
      <c r="BHI357" s="8"/>
      <c r="BHJ357" s="8"/>
      <c r="BHK357" s="8"/>
      <c r="BHL357" s="8"/>
      <c r="BHM357" s="8"/>
      <c r="BHN357" s="8"/>
      <c r="BHO357" s="8"/>
      <c r="BHP357" s="8"/>
      <c r="BHQ357" s="8"/>
      <c r="BHR357" s="8"/>
      <c r="BHS357" s="8"/>
      <c r="BHT357" s="8"/>
      <c r="BHU357" s="8"/>
      <c r="BHV357" s="8"/>
      <c r="BHW357" s="8"/>
      <c r="BHX357" s="8"/>
      <c r="BHY357" s="8"/>
      <c r="BHZ357" s="8"/>
      <c r="BIA357" s="8"/>
      <c r="BIB357" s="8"/>
      <c r="BIC357" s="8"/>
      <c r="BID357" s="8"/>
      <c r="BIE357" s="8"/>
      <c r="BIF357" s="8"/>
      <c r="BIG357" s="8"/>
      <c r="BIH357" s="8"/>
      <c r="BII357" s="8"/>
      <c r="BIJ357" s="8"/>
      <c r="BIK357" s="8"/>
      <c r="BIL357" s="8"/>
      <c r="BIM357" s="8"/>
      <c r="BIN357" s="8"/>
      <c r="BIO357" s="8"/>
      <c r="BIP357" s="8"/>
      <c r="BIQ357" s="8"/>
      <c r="BIR357" s="8"/>
      <c r="BIS357" s="8"/>
      <c r="BIT357" s="8"/>
      <c r="BIU357" s="8"/>
      <c r="BIV357" s="8"/>
      <c r="BIW357" s="8"/>
      <c r="BIX357" s="8"/>
      <c r="BIY357" s="8"/>
      <c r="BIZ357" s="8"/>
      <c r="BJA357" s="8"/>
      <c r="BJB357" s="8"/>
      <c r="BJC357" s="8"/>
      <c r="BJD357" s="8"/>
      <c r="BJE357" s="8"/>
      <c r="BJF357" s="8"/>
      <c r="BJG357" s="8"/>
      <c r="BJH357" s="8"/>
      <c r="BJI357" s="8"/>
      <c r="BJJ357" s="8"/>
      <c r="BJK357" s="8"/>
      <c r="BJL357" s="8"/>
      <c r="BJM357" s="8"/>
      <c r="BJN357" s="8"/>
      <c r="BJO357" s="8"/>
      <c r="BJP357" s="8"/>
      <c r="BJQ357" s="8"/>
      <c r="BJR357" s="8"/>
      <c r="BJS357" s="8"/>
      <c r="BJT357" s="8"/>
      <c r="BJU357" s="8"/>
      <c r="BJV357" s="8"/>
      <c r="BJW357" s="8"/>
      <c r="BJX357" s="8"/>
      <c r="BJY357" s="8"/>
      <c r="BJZ357" s="8"/>
      <c r="BKA357" s="8"/>
      <c r="BKB357" s="8"/>
      <c r="BKC357" s="8"/>
      <c r="BKD357" s="8"/>
      <c r="BKE357" s="8"/>
      <c r="BKF357" s="8"/>
      <c r="BKG357" s="8"/>
      <c r="BKH357" s="8"/>
      <c r="BKI357" s="8"/>
      <c r="BKJ357" s="8"/>
      <c r="BKK357" s="8"/>
      <c r="BKL357" s="8"/>
      <c r="BKM357" s="8"/>
      <c r="BKN357" s="8"/>
      <c r="BKO357" s="8"/>
      <c r="BKP357" s="8"/>
      <c r="BKQ357" s="8"/>
      <c r="BKR357" s="8"/>
      <c r="BKS357" s="8"/>
      <c r="BKT357" s="8"/>
      <c r="BKU357" s="8"/>
      <c r="BKV357" s="8"/>
      <c r="BKW357" s="8"/>
      <c r="BKX357" s="8"/>
      <c r="BKY357" s="8"/>
      <c r="BKZ357" s="8"/>
      <c r="BLA357" s="8"/>
      <c r="BLB357" s="8"/>
      <c r="BLC357" s="8"/>
      <c r="BLD357" s="8"/>
      <c r="BLE357" s="8"/>
      <c r="BLF357" s="8"/>
      <c r="BLG357" s="8"/>
      <c r="BLH357" s="8"/>
      <c r="BLI357" s="8"/>
      <c r="BLJ357" s="8"/>
      <c r="BLK357" s="8"/>
      <c r="BLL357" s="8"/>
      <c r="BLM357" s="8"/>
      <c r="BLN357" s="8"/>
      <c r="BLO357" s="8"/>
      <c r="BLP357" s="8"/>
      <c r="BLQ357" s="8"/>
      <c r="BLR357" s="8"/>
      <c r="BLS357" s="8"/>
      <c r="BLT357" s="8"/>
      <c r="BLU357" s="8"/>
      <c r="BLV357" s="8"/>
      <c r="BLW357" s="8"/>
      <c r="BLX357" s="8"/>
      <c r="BLY357" s="8"/>
      <c r="BLZ357" s="8"/>
      <c r="BMA357" s="8"/>
      <c r="BMB357" s="8"/>
      <c r="BMC357" s="8"/>
      <c r="BMD357" s="8"/>
      <c r="BME357" s="8"/>
      <c r="BMF357" s="8"/>
      <c r="BMG357" s="8"/>
      <c r="BMH357" s="8"/>
      <c r="BMI357" s="8"/>
      <c r="BMJ357" s="8"/>
      <c r="BMK357" s="8"/>
      <c r="BML357" s="8"/>
      <c r="BMM357" s="8"/>
      <c r="BMN357" s="8"/>
      <c r="BMO357" s="8"/>
      <c r="BMP357" s="8"/>
      <c r="BMQ357" s="8"/>
      <c r="BMR357" s="8"/>
      <c r="BMS357" s="8"/>
      <c r="BMT357" s="8"/>
      <c r="BMU357" s="8"/>
      <c r="BMV357" s="8"/>
      <c r="BMW357" s="8"/>
      <c r="BMX357" s="8"/>
      <c r="BMY357" s="8"/>
      <c r="BMZ357" s="8"/>
      <c r="BNA357" s="8"/>
      <c r="BNB357" s="8"/>
      <c r="BNC357" s="8"/>
      <c r="BND357" s="8"/>
      <c r="BNE357" s="8"/>
      <c r="BNF357" s="8"/>
      <c r="BNG357" s="8"/>
      <c r="BNH357" s="8"/>
      <c r="BNI357" s="8"/>
      <c r="BNJ357" s="8"/>
      <c r="BNK357" s="8"/>
      <c r="BNL357" s="8"/>
      <c r="BNM357" s="8"/>
      <c r="BNN357" s="8"/>
      <c r="BNO357" s="8"/>
      <c r="BNP357" s="8"/>
      <c r="BNQ357" s="8"/>
      <c r="BNR357" s="8"/>
      <c r="BNS357" s="8"/>
      <c r="BNT357" s="8"/>
      <c r="BNU357" s="8"/>
      <c r="BNV357" s="8"/>
      <c r="BNW357" s="8"/>
      <c r="BNX357" s="8"/>
      <c r="BNY357" s="8"/>
      <c r="BNZ357" s="8"/>
      <c r="BOA357" s="8"/>
      <c r="BOB357" s="8"/>
      <c r="BOC357" s="8"/>
      <c r="BOD357" s="8"/>
      <c r="BOE357" s="8"/>
      <c r="BOF357" s="8"/>
      <c r="BOG357" s="8"/>
      <c r="BOH357" s="8"/>
      <c r="BOI357" s="8"/>
      <c r="BOJ357" s="8"/>
      <c r="BOK357" s="8"/>
      <c r="BOL357" s="8"/>
      <c r="BOM357" s="8"/>
      <c r="BON357" s="8"/>
      <c r="BOO357" s="8"/>
      <c r="BOP357" s="8"/>
      <c r="BOQ357" s="8"/>
      <c r="BOR357" s="8"/>
      <c r="BOS357" s="8"/>
      <c r="BOT357" s="8"/>
      <c r="BOU357" s="8"/>
      <c r="BOV357" s="8"/>
      <c r="BOW357" s="8"/>
      <c r="BOX357" s="8"/>
      <c r="BOY357" s="8"/>
      <c r="BOZ357" s="8"/>
      <c r="BPA357" s="8"/>
      <c r="BPB357" s="8"/>
      <c r="BPC357" s="8"/>
      <c r="BPD357" s="8"/>
      <c r="BPE357" s="8"/>
      <c r="BPF357" s="8"/>
      <c r="BPG357" s="8"/>
      <c r="BPH357" s="8"/>
      <c r="BPI357" s="8"/>
      <c r="BPJ357" s="8"/>
      <c r="BPK357" s="8"/>
      <c r="BPL357" s="8"/>
      <c r="BPM357" s="8"/>
      <c r="BPN357" s="8"/>
      <c r="BPO357" s="8"/>
      <c r="BPP357" s="8"/>
      <c r="BPQ357" s="8"/>
      <c r="BPR357" s="8"/>
      <c r="BPS357" s="8"/>
      <c r="BPT357" s="8"/>
      <c r="BPU357" s="8"/>
      <c r="BPV357" s="8"/>
      <c r="BPW357" s="8"/>
      <c r="BPX357" s="8"/>
      <c r="BPY357" s="8"/>
      <c r="BPZ357" s="8"/>
      <c r="BQA357" s="8"/>
      <c r="BQB357" s="8"/>
      <c r="BQC357" s="8"/>
      <c r="BQD357" s="8"/>
      <c r="BQE357" s="8"/>
      <c r="BQF357" s="8"/>
      <c r="BQG357" s="8"/>
      <c r="BQH357" s="8"/>
      <c r="BQI357" s="8"/>
      <c r="BQJ357" s="8"/>
      <c r="BQK357" s="8"/>
      <c r="BQL357" s="8"/>
      <c r="BQM357" s="8"/>
      <c r="BQN357" s="8"/>
      <c r="BQO357" s="8"/>
      <c r="BQP357" s="8"/>
      <c r="BQQ357" s="8"/>
      <c r="BQR357" s="8"/>
      <c r="BQS357" s="8"/>
      <c r="BQT357" s="8"/>
      <c r="BQU357" s="8"/>
      <c r="BQV357" s="8"/>
      <c r="BQW357" s="8"/>
      <c r="BQX357" s="8"/>
      <c r="BQY357" s="8"/>
      <c r="BQZ357" s="8"/>
      <c r="BRA357" s="8"/>
      <c r="BRB357" s="8"/>
      <c r="BRC357" s="8"/>
      <c r="BRD357" s="8"/>
      <c r="BRE357" s="8"/>
      <c r="BRF357" s="8"/>
      <c r="BRG357" s="8"/>
      <c r="BRH357" s="8"/>
      <c r="BRI357" s="8"/>
      <c r="BRJ357" s="8"/>
      <c r="BRK357" s="8"/>
      <c r="BRL357" s="8"/>
      <c r="BRM357" s="8"/>
      <c r="BRN357" s="8"/>
      <c r="BRO357" s="8"/>
      <c r="BRP357" s="8"/>
      <c r="BRQ357" s="8"/>
      <c r="BRR357" s="8"/>
      <c r="BRS357" s="8"/>
      <c r="BRT357" s="8"/>
      <c r="BRU357" s="8"/>
      <c r="BRV357" s="8"/>
      <c r="BRW357" s="8"/>
      <c r="BRX357" s="8"/>
      <c r="BRY357" s="8"/>
      <c r="BRZ357" s="8"/>
      <c r="BSA357" s="8"/>
      <c r="BSB357" s="8"/>
      <c r="BSC357" s="8"/>
      <c r="BSD357" s="8"/>
      <c r="BSE357" s="8"/>
      <c r="BSF357" s="8"/>
      <c r="BSG357" s="8"/>
      <c r="BSH357" s="8"/>
      <c r="BSI357" s="8"/>
      <c r="BSJ357" s="8"/>
      <c r="BSK357" s="8"/>
      <c r="BSL357" s="8"/>
      <c r="BSM357" s="8"/>
      <c r="BSN357" s="8"/>
      <c r="BSO357" s="8"/>
      <c r="BSP357" s="8"/>
      <c r="BSQ357" s="8"/>
      <c r="BSR357" s="8"/>
      <c r="BSS357" s="8"/>
      <c r="BST357" s="8"/>
      <c r="BSU357" s="8"/>
      <c r="BSV357" s="8"/>
      <c r="BSW357" s="8"/>
      <c r="BSX357" s="8"/>
      <c r="BSY357" s="8"/>
      <c r="BSZ357" s="8"/>
      <c r="BTA357" s="8"/>
      <c r="BTB357" s="8"/>
      <c r="BTC357" s="8"/>
      <c r="BTD357" s="8"/>
      <c r="BTE357" s="8"/>
      <c r="BTF357" s="8"/>
      <c r="BTG357" s="8"/>
      <c r="BTH357" s="8"/>
      <c r="BTI357" s="8"/>
      <c r="BTJ357" s="8"/>
      <c r="BTK357" s="8"/>
      <c r="BTL357" s="8"/>
      <c r="BTM357" s="8"/>
      <c r="BTN357" s="8"/>
      <c r="BTO357" s="8"/>
      <c r="BTP357" s="8"/>
      <c r="BTQ357" s="8"/>
      <c r="BTR357" s="8"/>
      <c r="BTS357" s="8"/>
      <c r="BTT357" s="8"/>
      <c r="BTU357" s="8"/>
      <c r="BTV357" s="8"/>
      <c r="BTW357" s="8"/>
      <c r="BTX357" s="8"/>
      <c r="BTY357" s="8"/>
      <c r="BTZ357" s="8"/>
      <c r="BUA357" s="8"/>
      <c r="BUB357" s="8"/>
      <c r="BUC357" s="8"/>
      <c r="BUD357" s="8"/>
      <c r="BUE357" s="8"/>
      <c r="BUF357" s="8"/>
      <c r="BUG357" s="8"/>
      <c r="BUH357" s="8"/>
      <c r="BUI357" s="8"/>
      <c r="BUJ357" s="8"/>
      <c r="BUK357" s="8"/>
      <c r="BUL357" s="8"/>
      <c r="BUM357" s="8"/>
      <c r="BUN357" s="8"/>
      <c r="BUO357" s="8"/>
      <c r="BUP357" s="8"/>
      <c r="BUQ357" s="8"/>
      <c r="BUR357" s="8"/>
      <c r="BUS357" s="8"/>
      <c r="BUT357" s="8"/>
      <c r="BUU357" s="8"/>
      <c r="BUV357" s="8"/>
      <c r="BUW357" s="8"/>
      <c r="BUX357" s="8"/>
      <c r="BUY357" s="8"/>
      <c r="BUZ357" s="8"/>
      <c r="BVA357" s="8"/>
      <c r="BVB357" s="8"/>
      <c r="BVC357" s="8"/>
      <c r="BVD357" s="8"/>
      <c r="BVE357" s="8"/>
      <c r="BVF357" s="8"/>
      <c r="BVG357" s="8"/>
      <c r="BVH357" s="8"/>
      <c r="BVI357" s="8"/>
      <c r="BVJ357" s="8"/>
      <c r="BVK357" s="8"/>
      <c r="BVL357" s="8"/>
      <c r="BVM357" s="8"/>
      <c r="BVN357" s="8"/>
      <c r="BVO357" s="8"/>
      <c r="BVP357" s="8"/>
      <c r="BVQ357" s="8"/>
      <c r="BVR357" s="8"/>
      <c r="BVS357" s="8"/>
      <c r="BVT357" s="8"/>
      <c r="BVU357" s="8"/>
      <c r="BVV357" s="8"/>
      <c r="BVW357" s="8"/>
      <c r="BVX357" s="8"/>
      <c r="BVY357" s="8"/>
      <c r="BVZ357" s="8"/>
      <c r="BWA357" s="8"/>
      <c r="BWB357" s="8"/>
      <c r="BWC357" s="8"/>
      <c r="BWD357" s="8"/>
      <c r="BWE357" s="8"/>
      <c r="BWF357" s="8"/>
      <c r="BWG357" s="8"/>
      <c r="BWH357" s="8"/>
      <c r="BWI357" s="8"/>
      <c r="BWJ357" s="8"/>
      <c r="BWK357" s="8"/>
      <c r="BWL357" s="8"/>
      <c r="BWM357" s="8"/>
      <c r="BWN357" s="8"/>
      <c r="BWO357" s="8"/>
      <c r="BWP357" s="8"/>
      <c r="BWQ357" s="8"/>
      <c r="BWR357" s="8"/>
      <c r="BWS357" s="8"/>
      <c r="BWT357" s="8"/>
      <c r="BWU357" s="8"/>
      <c r="BWV357" s="8"/>
      <c r="BWW357" s="8"/>
      <c r="BWX357" s="8"/>
      <c r="BWY357" s="8"/>
      <c r="BWZ357" s="8"/>
      <c r="BXA357" s="8"/>
      <c r="BXB357" s="8"/>
      <c r="BXC357" s="8"/>
      <c r="BXD357" s="8"/>
      <c r="BXE357" s="8"/>
      <c r="BXF357" s="8"/>
      <c r="BXG357" s="8"/>
      <c r="BXH357" s="8"/>
      <c r="BXI357" s="8"/>
      <c r="BXJ357" s="8"/>
      <c r="BXK357" s="8"/>
      <c r="BXL357" s="8"/>
      <c r="BXM357" s="8"/>
      <c r="BXN357" s="8"/>
      <c r="BXO357" s="8"/>
      <c r="BXP357" s="8"/>
      <c r="BXQ357" s="8"/>
      <c r="BXR357" s="8"/>
      <c r="BXS357" s="8"/>
      <c r="BXT357" s="8"/>
      <c r="BXU357" s="8"/>
      <c r="BXV357" s="8"/>
      <c r="BXW357" s="8"/>
      <c r="BXX357" s="8"/>
      <c r="BXY357" s="8"/>
      <c r="BXZ357" s="8"/>
      <c r="BYA357" s="8"/>
      <c r="BYB357" s="8"/>
      <c r="BYC357" s="8"/>
      <c r="BYD357" s="8"/>
      <c r="BYE357" s="8"/>
      <c r="BYF357" s="8"/>
      <c r="BYG357" s="8"/>
      <c r="BYH357" s="8"/>
      <c r="BYI357" s="8"/>
      <c r="BYJ357" s="8"/>
      <c r="BYK357" s="8"/>
      <c r="BYL357" s="8"/>
      <c r="BYM357" s="8"/>
      <c r="BYN357" s="8"/>
      <c r="BYO357" s="8"/>
      <c r="BYP357" s="8"/>
      <c r="BYQ357" s="8"/>
      <c r="BYR357" s="8"/>
      <c r="BYS357" s="8"/>
      <c r="BYT357" s="8"/>
      <c r="BYU357" s="8"/>
      <c r="BYV357" s="8"/>
      <c r="BYW357" s="8"/>
      <c r="BYX357" s="8"/>
      <c r="BYY357" s="8"/>
      <c r="BYZ357" s="8"/>
      <c r="BZA357" s="8"/>
      <c r="BZB357" s="8"/>
      <c r="BZC357" s="8"/>
      <c r="BZD357" s="8"/>
      <c r="BZE357" s="8"/>
      <c r="BZF357" s="8"/>
      <c r="BZG357" s="8"/>
      <c r="BZH357" s="8"/>
      <c r="BZI357" s="8"/>
      <c r="BZJ357" s="8"/>
      <c r="BZK357" s="8"/>
      <c r="BZL357" s="8"/>
      <c r="BZM357" s="8"/>
      <c r="BZN357" s="8"/>
      <c r="BZO357" s="8"/>
      <c r="BZP357" s="8"/>
      <c r="BZQ357" s="8"/>
      <c r="BZR357" s="8"/>
      <c r="BZS357" s="8"/>
      <c r="BZT357" s="8"/>
      <c r="BZU357" s="8"/>
      <c r="BZV357" s="8"/>
      <c r="BZW357" s="8"/>
      <c r="BZX357" s="8"/>
      <c r="BZY357" s="8"/>
      <c r="BZZ357" s="8"/>
      <c r="CAA357" s="8"/>
      <c r="CAB357" s="8"/>
      <c r="CAC357" s="8"/>
      <c r="CAD357" s="8"/>
      <c r="CAE357" s="8"/>
      <c r="CAF357" s="8"/>
      <c r="CAG357" s="8"/>
      <c r="CAH357" s="8"/>
      <c r="CAI357" s="8"/>
      <c r="CAJ357" s="8"/>
      <c r="CAK357" s="8"/>
      <c r="CAL357" s="8"/>
      <c r="CAM357" s="8"/>
      <c r="CAN357" s="8"/>
      <c r="CAO357" s="8"/>
      <c r="CAP357" s="8"/>
      <c r="CAQ357" s="8"/>
      <c r="CAR357" s="8"/>
      <c r="CAS357" s="8"/>
      <c r="CAT357" s="8"/>
      <c r="CAU357" s="8"/>
      <c r="CAV357" s="8"/>
      <c r="CAW357" s="8"/>
      <c r="CAX357" s="8"/>
      <c r="CAY357" s="8"/>
      <c r="CAZ357" s="8"/>
      <c r="CBA357" s="8"/>
      <c r="CBB357" s="8"/>
      <c r="CBC357" s="8"/>
      <c r="CBD357" s="8"/>
      <c r="CBE357" s="8"/>
      <c r="CBF357" s="8"/>
      <c r="CBG357" s="8"/>
      <c r="CBH357" s="8"/>
      <c r="CBI357" s="8"/>
      <c r="CBJ357" s="8"/>
      <c r="CBK357" s="8"/>
      <c r="CBL357" s="8"/>
      <c r="CBM357" s="8"/>
      <c r="CBN357" s="8"/>
      <c r="CBO357" s="8"/>
      <c r="CBP357" s="8"/>
      <c r="CBQ357" s="8"/>
      <c r="CBR357" s="8"/>
      <c r="CBS357" s="8"/>
      <c r="CBT357" s="8"/>
      <c r="CBU357" s="8"/>
      <c r="CBV357" s="8"/>
      <c r="CBW357" s="8"/>
      <c r="CBX357" s="8"/>
      <c r="CBY357" s="8"/>
      <c r="CBZ357" s="8"/>
      <c r="CCA357" s="8"/>
      <c r="CCB357" s="8"/>
      <c r="CCC357" s="8"/>
      <c r="CCD357" s="8"/>
      <c r="CCE357" s="8"/>
      <c r="CCF357" s="8"/>
      <c r="CCG357" s="8"/>
      <c r="CCH357" s="8"/>
      <c r="CCI357" s="8"/>
      <c r="CCJ357" s="8"/>
      <c r="CCK357" s="8"/>
      <c r="CCL357" s="8"/>
      <c r="CCM357" s="8"/>
      <c r="CCN357" s="8"/>
      <c r="CCO357" s="8"/>
      <c r="CCP357" s="8"/>
      <c r="CCQ357" s="8"/>
      <c r="CCR357" s="8"/>
      <c r="CCS357" s="8"/>
      <c r="CCT357" s="8"/>
      <c r="CCU357" s="8"/>
      <c r="CCV357" s="8"/>
      <c r="CCW357" s="8"/>
      <c r="CCX357" s="8"/>
      <c r="CCY357" s="8"/>
      <c r="CCZ357" s="8"/>
      <c r="CDA357" s="8"/>
      <c r="CDB357" s="8"/>
      <c r="CDC357" s="8"/>
      <c r="CDD357" s="8"/>
      <c r="CDE357" s="8"/>
      <c r="CDF357" s="8"/>
      <c r="CDG357" s="8"/>
      <c r="CDH357" s="8"/>
      <c r="CDI357" s="8"/>
      <c r="CDJ357" s="8"/>
      <c r="CDK357" s="8"/>
      <c r="CDL357" s="8"/>
      <c r="CDM357" s="8"/>
      <c r="CDN357" s="8"/>
      <c r="CDO357" s="8"/>
      <c r="CDP357" s="8"/>
      <c r="CDQ357" s="8"/>
      <c r="CDR357" s="8"/>
      <c r="CDS357" s="8"/>
      <c r="CDT357" s="8"/>
      <c r="CDU357" s="8"/>
      <c r="CDV357" s="8"/>
      <c r="CDW357" s="8"/>
      <c r="CDX357" s="8"/>
      <c r="CDY357" s="8"/>
      <c r="CDZ357" s="8"/>
      <c r="CEA357" s="8"/>
      <c r="CEB357" s="8"/>
      <c r="CEC357" s="8"/>
      <c r="CED357" s="8"/>
      <c r="CEE357" s="8"/>
      <c r="CEF357" s="8"/>
      <c r="CEG357" s="8"/>
      <c r="CEH357" s="8"/>
      <c r="CEI357" s="8"/>
      <c r="CEJ357" s="8"/>
      <c r="CEK357" s="8"/>
      <c r="CEL357" s="8"/>
      <c r="CEM357" s="8"/>
      <c r="CEN357" s="8"/>
      <c r="CEO357" s="8"/>
      <c r="CEP357" s="8"/>
      <c r="CEQ357" s="8"/>
      <c r="CER357" s="8"/>
      <c r="CES357" s="8"/>
      <c r="CET357" s="8"/>
      <c r="CEU357" s="8"/>
      <c r="CEV357" s="8"/>
      <c r="CEW357" s="8"/>
      <c r="CEX357" s="8"/>
      <c r="CEY357" s="8"/>
      <c r="CEZ357" s="8"/>
      <c r="CFA357" s="8"/>
      <c r="CFB357" s="8"/>
      <c r="CFC357" s="8"/>
      <c r="CFD357" s="8"/>
      <c r="CFE357" s="8"/>
      <c r="CFF357" s="8"/>
      <c r="CFG357" s="8"/>
      <c r="CFH357" s="8"/>
      <c r="CFI357" s="8"/>
      <c r="CFJ357" s="8"/>
      <c r="CFK357" s="8"/>
      <c r="CFL357" s="8"/>
      <c r="CFM357" s="8"/>
      <c r="CFN357" s="8"/>
      <c r="CFO357" s="8"/>
      <c r="CFP357" s="8"/>
      <c r="CFQ357" s="8"/>
      <c r="CFR357" s="8"/>
      <c r="CFS357" s="8"/>
      <c r="CFT357" s="8"/>
      <c r="CFU357" s="8"/>
      <c r="CFV357" s="8"/>
      <c r="CFW357" s="8"/>
      <c r="CFX357" s="8"/>
      <c r="CFY357" s="8"/>
      <c r="CFZ357" s="8"/>
      <c r="CGA357" s="8"/>
      <c r="CGB357" s="8"/>
      <c r="CGC357" s="8"/>
      <c r="CGD357" s="8"/>
      <c r="CGE357" s="8"/>
      <c r="CGF357" s="8"/>
      <c r="CGG357" s="8"/>
      <c r="CGH357" s="8"/>
      <c r="CGI357" s="8"/>
      <c r="CGJ357" s="8"/>
      <c r="CGK357" s="8"/>
      <c r="CGL357" s="8"/>
      <c r="CGM357" s="8"/>
      <c r="CGN357" s="8"/>
      <c r="CGO357" s="8"/>
      <c r="CGP357" s="8"/>
      <c r="CGQ357" s="8"/>
      <c r="CGR357" s="8"/>
      <c r="CGS357" s="8"/>
      <c r="CGT357" s="8"/>
      <c r="CGU357" s="8"/>
      <c r="CGV357" s="8"/>
      <c r="CGW357" s="8"/>
      <c r="CGX357" s="8"/>
      <c r="CGY357" s="8"/>
      <c r="CGZ357" s="8"/>
      <c r="CHA357" s="8"/>
      <c r="CHB357" s="8"/>
      <c r="CHC357" s="8"/>
      <c r="CHD357" s="8"/>
      <c r="CHE357" s="8"/>
      <c r="CHF357" s="8"/>
      <c r="CHG357" s="8"/>
      <c r="CHH357" s="8"/>
      <c r="CHI357" s="8"/>
      <c r="CHJ357" s="8"/>
      <c r="CHK357" s="8"/>
      <c r="CHL357" s="8"/>
      <c r="CHM357" s="8"/>
      <c r="CHN357" s="8"/>
      <c r="CHO357" s="8"/>
      <c r="CHP357" s="8"/>
      <c r="CHQ357" s="8"/>
      <c r="CHR357" s="8"/>
      <c r="CHS357" s="8"/>
      <c r="CHT357" s="8"/>
      <c r="CHU357" s="8"/>
      <c r="CHV357" s="8"/>
      <c r="CHW357" s="8"/>
      <c r="CHX357" s="8"/>
      <c r="CHY357" s="8"/>
      <c r="CHZ357" s="8"/>
      <c r="CIA357" s="8"/>
      <c r="CIB357" s="8"/>
      <c r="CIC357" s="8"/>
      <c r="CID357" s="8"/>
      <c r="CIE357" s="8"/>
      <c r="CIF357" s="8"/>
      <c r="CIG357" s="8"/>
      <c r="CIH357" s="8"/>
      <c r="CII357" s="8"/>
      <c r="CIJ357" s="8"/>
      <c r="CIK357" s="8"/>
      <c r="CIL357" s="8"/>
      <c r="CIM357" s="8"/>
      <c r="CIN357" s="8"/>
      <c r="CIO357" s="8"/>
      <c r="CIP357" s="8"/>
      <c r="CIQ357" s="8"/>
      <c r="CIR357" s="8"/>
      <c r="CIS357" s="8"/>
      <c r="CIT357" s="8"/>
      <c r="CIU357" s="8"/>
      <c r="CIV357" s="8"/>
      <c r="CIW357" s="8"/>
      <c r="CIX357" s="8"/>
      <c r="CIY357" s="8"/>
      <c r="CIZ357" s="8"/>
      <c r="CJA357" s="8"/>
      <c r="CJB357" s="8"/>
      <c r="CJC357" s="8"/>
      <c r="CJD357" s="8"/>
      <c r="CJE357" s="8"/>
      <c r="CJF357" s="8"/>
      <c r="CJG357" s="8"/>
      <c r="CJH357" s="8"/>
      <c r="CJI357" s="8"/>
      <c r="CJJ357" s="8"/>
      <c r="CJK357" s="8"/>
      <c r="CJL357" s="8"/>
      <c r="CJM357" s="8"/>
      <c r="CJN357" s="8"/>
      <c r="CJO357" s="8"/>
      <c r="CJP357" s="8"/>
      <c r="CJQ357" s="8"/>
      <c r="CJR357" s="8"/>
      <c r="CJS357" s="8"/>
      <c r="CJT357" s="8"/>
      <c r="CJU357" s="8"/>
      <c r="CJV357" s="8"/>
      <c r="CJW357" s="8"/>
      <c r="CJX357" s="8"/>
      <c r="CJY357" s="8"/>
      <c r="CJZ357" s="8"/>
      <c r="CKA357" s="8"/>
      <c r="CKB357" s="8"/>
      <c r="CKC357" s="8"/>
      <c r="CKD357" s="8"/>
      <c r="CKE357" s="8"/>
      <c r="CKF357" s="8"/>
      <c r="CKG357" s="8"/>
      <c r="CKH357" s="8"/>
      <c r="CKI357" s="8"/>
      <c r="CKJ357" s="8"/>
      <c r="CKK357" s="8"/>
      <c r="CKL357" s="8"/>
      <c r="CKM357" s="8"/>
      <c r="CKN357" s="8"/>
      <c r="CKO357" s="8"/>
      <c r="CKP357" s="8"/>
      <c r="CKQ357" s="8"/>
      <c r="CKR357" s="8"/>
      <c r="CKS357" s="8"/>
      <c r="CKT357" s="8"/>
      <c r="CKU357" s="8"/>
      <c r="CKV357" s="8"/>
      <c r="CKW357" s="8"/>
      <c r="CKX357" s="8"/>
      <c r="CKY357" s="8"/>
      <c r="CKZ357" s="8"/>
      <c r="CLA357" s="8"/>
      <c r="CLB357" s="8"/>
      <c r="CLC357" s="8"/>
      <c r="CLD357" s="8"/>
      <c r="CLE357" s="8"/>
      <c r="CLF357" s="8"/>
      <c r="CLG357" s="8"/>
      <c r="CLH357" s="8"/>
      <c r="CLI357" s="8"/>
      <c r="CLJ357" s="8"/>
      <c r="CLK357" s="8"/>
      <c r="CLL357" s="8"/>
      <c r="CLM357" s="8"/>
      <c r="CLN357" s="8"/>
      <c r="CLO357" s="8"/>
      <c r="CLP357" s="8"/>
      <c r="CLQ357" s="8"/>
      <c r="CLR357" s="8"/>
      <c r="CLS357" s="8"/>
      <c r="CLT357" s="8"/>
      <c r="CLU357" s="8"/>
      <c r="CLV357" s="8"/>
      <c r="CLW357" s="8"/>
      <c r="CLX357" s="8"/>
      <c r="CLY357" s="8"/>
      <c r="CLZ357" s="8"/>
      <c r="CMA357" s="8"/>
      <c r="CMB357" s="8"/>
      <c r="CMC357" s="8"/>
      <c r="CMD357" s="8"/>
      <c r="CME357" s="8"/>
      <c r="CMF357" s="8"/>
      <c r="CMG357" s="8"/>
      <c r="CMH357" s="8"/>
      <c r="CMI357" s="8"/>
      <c r="CMJ357" s="8"/>
      <c r="CMK357" s="8"/>
      <c r="CML357" s="8"/>
      <c r="CMM357" s="8"/>
      <c r="CMN357" s="8"/>
      <c r="CMO357" s="8"/>
      <c r="CMP357" s="8"/>
      <c r="CMQ357" s="8"/>
      <c r="CMR357" s="8"/>
      <c r="CMS357" s="8"/>
      <c r="CMT357" s="8"/>
      <c r="CMU357" s="8"/>
      <c r="CMV357" s="8"/>
      <c r="CMW357" s="8"/>
      <c r="CMX357" s="8"/>
      <c r="CMY357" s="8"/>
      <c r="CMZ357" s="8"/>
      <c r="CNA357" s="8"/>
      <c r="CNB357" s="8"/>
      <c r="CNC357" s="8"/>
      <c r="CND357" s="8"/>
      <c r="CNE357" s="8"/>
      <c r="CNF357" s="8"/>
      <c r="CNG357" s="8"/>
      <c r="CNH357" s="8"/>
      <c r="CNI357" s="8"/>
      <c r="CNJ357" s="8"/>
      <c r="CNK357" s="8"/>
      <c r="CNL357" s="8"/>
      <c r="CNM357" s="8"/>
      <c r="CNN357" s="8"/>
      <c r="CNO357" s="8"/>
      <c r="CNP357" s="8"/>
      <c r="CNQ357" s="8"/>
      <c r="CNR357" s="8"/>
      <c r="CNS357" s="8"/>
      <c r="CNT357" s="8"/>
      <c r="CNU357" s="8"/>
      <c r="CNV357" s="8"/>
      <c r="CNW357" s="8"/>
      <c r="CNX357" s="8"/>
      <c r="CNY357" s="8"/>
      <c r="CNZ357" s="8"/>
      <c r="COA357" s="8"/>
      <c r="COB357" s="8"/>
      <c r="COC357" s="8"/>
      <c r="COD357" s="8"/>
      <c r="COE357" s="8"/>
      <c r="COF357" s="8"/>
      <c r="COG357" s="8"/>
      <c r="COH357" s="8"/>
      <c r="COI357" s="8"/>
      <c r="COJ357" s="8"/>
      <c r="COK357" s="8"/>
      <c r="COL357" s="8"/>
      <c r="COM357" s="8"/>
      <c r="CON357" s="8"/>
      <c r="COO357" s="8"/>
      <c r="COP357" s="8"/>
      <c r="COQ357" s="8"/>
      <c r="COR357" s="8"/>
      <c r="COS357" s="8"/>
      <c r="COT357" s="8"/>
      <c r="COU357" s="8"/>
      <c r="COV357" s="8"/>
      <c r="COW357" s="8"/>
      <c r="COX357" s="8"/>
      <c r="COY357" s="8"/>
      <c r="COZ357" s="8"/>
      <c r="CPA357" s="8"/>
      <c r="CPB357" s="8"/>
      <c r="CPC357" s="8"/>
      <c r="CPD357" s="8"/>
      <c r="CPE357" s="8"/>
      <c r="CPF357" s="8"/>
      <c r="CPG357" s="8"/>
      <c r="CPH357" s="8"/>
      <c r="CPI357" s="8"/>
      <c r="CPJ357" s="8"/>
      <c r="CPK357" s="8"/>
      <c r="CPL357" s="8"/>
      <c r="CPM357" s="8"/>
      <c r="CPN357" s="8"/>
      <c r="CPO357" s="8"/>
      <c r="CPP357" s="8"/>
      <c r="CPQ357" s="8"/>
      <c r="CPR357" s="8"/>
      <c r="CPS357" s="8"/>
      <c r="CPT357" s="8"/>
      <c r="CPU357" s="8"/>
      <c r="CPV357" s="8"/>
      <c r="CPW357" s="8"/>
      <c r="CPX357" s="8"/>
      <c r="CPY357" s="8"/>
      <c r="CPZ357" s="8"/>
      <c r="CQA357" s="8"/>
      <c r="CQB357" s="8"/>
      <c r="CQC357" s="8"/>
      <c r="CQD357" s="8"/>
      <c r="CQE357" s="8"/>
      <c r="CQF357" s="8"/>
      <c r="CQG357" s="8"/>
      <c r="CQH357" s="8"/>
      <c r="CQI357" s="8"/>
      <c r="CQJ357" s="8"/>
      <c r="CQK357" s="8"/>
      <c r="CQL357" s="8"/>
      <c r="CQM357" s="8"/>
      <c r="CQN357" s="8"/>
      <c r="CQO357" s="8"/>
      <c r="CQP357" s="8"/>
      <c r="CQQ357" s="8"/>
      <c r="CQR357" s="8"/>
      <c r="CQS357" s="8"/>
      <c r="CQT357" s="8"/>
      <c r="CQU357" s="8"/>
      <c r="CQV357" s="8"/>
      <c r="CQW357" s="8"/>
      <c r="CQX357" s="8"/>
      <c r="CQY357" s="8"/>
      <c r="CQZ357" s="8"/>
      <c r="CRA357" s="8"/>
      <c r="CRB357" s="8"/>
      <c r="CRC357" s="8"/>
      <c r="CRD357" s="8"/>
      <c r="CRE357" s="8"/>
      <c r="CRF357" s="8"/>
      <c r="CRG357" s="8"/>
      <c r="CRH357" s="8"/>
      <c r="CRI357" s="8"/>
      <c r="CRJ357" s="8"/>
      <c r="CRK357" s="8"/>
      <c r="CRL357" s="8"/>
      <c r="CRM357" s="8"/>
      <c r="CRN357" s="8"/>
      <c r="CRO357" s="8"/>
      <c r="CRP357" s="8"/>
      <c r="CRQ357" s="8"/>
      <c r="CRR357" s="8"/>
      <c r="CRS357" s="8"/>
      <c r="CRT357" s="8"/>
      <c r="CRU357" s="8"/>
      <c r="CRV357" s="8"/>
      <c r="CRW357" s="8"/>
      <c r="CRX357" s="8"/>
      <c r="CRY357" s="8"/>
      <c r="CRZ357" s="8"/>
      <c r="CSA357" s="8"/>
      <c r="CSB357" s="8"/>
      <c r="CSC357" s="8"/>
      <c r="CSD357" s="8"/>
      <c r="CSE357" s="8"/>
      <c r="CSF357" s="8"/>
      <c r="CSG357" s="8"/>
      <c r="CSH357" s="8"/>
      <c r="CSI357" s="8"/>
      <c r="CSJ357" s="8"/>
      <c r="CSK357" s="8"/>
      <c r="CSL357" s="8"/>
      <c r="CSM357" s="8"/>
      <c r="CSN357" s="8"/>
      <c r="CSO357" s="8"/>
      <c r="CSP357" s="8"/>
      <c r="CSQ357" s="8"/>
      <c r="CSR357" s="8"/>
      <c r="CSS357" s="8"/>
      <c r="CST357" s="8"/>
      <c r="CSU357" s="8"/>
      <c r="CSV357" s="8"/>
      <c r="CSW357" s="8"/>
      <c r="CSX357" s="8"/>
      <c r="CSY357" s="8"/>
      <c r="CSZ357" s="8"/>
      <c r="CTA357" s="8"/>
      <c r="CTB357" s="8"/>
      <c r="CTC357" s="8"/>
      <c r="CTD357" s="8"/>
      <c r="CTE357" s="8"/>
      <c r="CTF357" s="8"/>
      <c r="CTG357" s="8"/>
      <c r="CTH357" s="8"/>
      <c r="CTI357" s="8"/>
      <c r="CTJ357" s="8"/>
      <c r="CTK357" s="8"/>
      <c r="CTL357" s="8"/>
      <c r="CTM357" s="8"/>
      <c r="CTN357" s="8"/>
      <c r="CTO357" s="8"/>
      <c r="CTP357" s="8"/>
      <c r="CTQ357" s="8"/>
      <c r="CTR357" s="8"/>
      <c r="CTS357" s="8"/>
      <c r="CTT357" s="8"/>
      <c r="CTU357" s="8"/>
      <c r="CTV357" s="8"/>
      <c r="CTW357" s="8"/>
      <c r="CTX357" s="8"/>
      <c r="CTY357" s="8"/>
      <c r="CTZ357" s="8"/>
      <c r="CUA357" s="8"/>
      <c r="CUB357" s="8"/>
      <c r="CUC357" s="8"/>
      <c r="CUD357" s="8"/>
      <c r="CUE357" s="8"/>
      <c r="CUF357" s="8"/>
      <c r="CUG357" s="8"/>
      <c r="CUH357" s="8"/>
      <c r="CUI357" s="8"/>
      <c r="CUJ357" s="8"/>
      <c r="CUK357" s="8"/>
      <c r="CUL357" s="8"/>
      <c r="CUM357" s="8"/>
      <c r="CUN357" s="8"/>
      <c r="CUO357" s="8"/>
      <c r="CUP357" s="8"/>
      <c r="CUQ357" s="8"/>
      <c r="CUR357" s="8"/>
      <c r="CUS357" s="8"/>
      <c r="CUT357" s="8"/>
      <c r="CUU357" s="8"/>
      <c r="CUV357" s="8"/>
      <c r="CUW357" s="8"/>
      <c r="CUX357" s="8"/>
      <c r="CUY357" s="8"/>
      <c r="CUZ357" s="8"/>
      <c r="CVA357" s="8"/>
      <c r="CVB357" s="8"/>
      <c r="CVC357" s="8"/>
      <c r="CVD357" s="8"/>
      <c r="CVE357" s="8"/>
      <c r="CVF357" s="8"/>
      <c r="CVG357" s="8"/>
      <c r="CVH357" s="8"/>
      <c r="CVI357" s="8"/>
      <c r="CVJ357" s="8"/>
      <c r="CVK357" s="8"/>
      <c r="CVL357" s="8"/>
      <c r="CVM357" s="8"/>
      <c r="CVN357" s="8"/>
      <c r="CVO357" s="8"/>
      <c r="CVP357" s="8"/>
      <c r="CVQ357" s="8"/>
      <c r="CVR357" s="8"/>
      <c r="CVS357" s="8"/>
      <c r="CVT357" s="8"/>
      <c r="CVU357" s="8"/>
      <c r="CVV357" s="8"/>
      <c r="CVW357" s="8"/>
      <c r="CVX357" s="8"/>
      <c r="CVY357" s="8"/>
      <c r="CVZ357" s="8"/>
      <c r="CWA357" s="8"/>
      <c r="CWB357" s="8"/>
      <c r="CWC357" s="8"/>
      <c r="CWD357" s="8"/>
      <c r="CWE357" s="8"/>
      <c r="CWF357" s="8"/>
      <c r="CWG357" s="8"/>
      <c r="CWH357" s="8"/>
      <c r="CWI357" s="8"/>
      <c r="CWJ357" s="8"/>
      <c r="CWK357" s="8"/>
      <c r="CWL357" s="8"/>
      <c r="CWM357" s="8"/>
      <c r="CWN357" s="8"/>
      <c r="CWO357" s="8"/>
      <c r="CWP357" s="8"/>
      <c r="CWQ357" s="8"/>
      <c r="CWR357" s="8"/>
      <c r="CWS357" s="8"/>
      <c r="CWT357" s="8"/>
      <c r="CWU357" s="8"/>
      <c r="CWV357" s="8"/>
      <c r="CWW357" s="8"/>
      <c r="CWX357" s="8"/>
      <c r="CWY357" s="8"/>
      <c r="CWZ357" s="8"/>
      <c r="CXA357" s="8"/>
      <c r="CXB357" s="8"/>
      <c r="CXC357" s="8"/>
      <c r="CXD357" s="8"/>
      <c r="CXE357" s="8"/>
      <c r="CXF357" s="8"/>
      <c r="CXG357" s="8"/>
      <c r="CXH357" s="8"/>
      <c r="CXI357" s="8"/>
      <c r="CXJ357" s="8"/>
      <c r="CXK357" s="8"/>
      <c r="CXL357" s="8"/>
      <c r="CXM357" s="8"/>
      <c r="CXN357" s="8"/>
      <c r="CXO357" s="8"/>
      <c r="CXP357" s="8"/>
      <c r="CXQ357" s="8"/>
      <c r="CXR357" s="8"/>
      <c r="CXS357" s="8"/>
      <c r="CXT357" s="8"/>
      <c r="CXU357" s="8"/>
      <c r="CXV357" s="8"/>
      <c r="CXW357" s="8"/>
      <c r="CXX357" s="8"/>
      <c r="CXY357" s="8"/>
      <c r="CXZ357" s="8"/>
      <c r="CYA357" s="8"/>
      <c r="CYB357" s="8"/>
      <c r="CYC357" s="8"/>
      <c r="CYD357" s="8"/>
      <c r="CYE357" s="8"/>
      <c r="CYF357" s="8"/>
      <c r="CYG357" s="8"/>
      <c r="CYH357" s="8"/>
      <c r="CYI357" s="8"/>
      <c r="CYJ357" s="8"/>
      <c r="CYK357" s="8"/>
      <c r="CYL357" s="8"/>
      <c r="CYM357" s="8"/>
      <c r="CYN357" s="8"/>
      <c r="CYO357" s="8"/>
      <c r="CYP357" s="8"/>
      <c r="CYQ357" s="8"/>
      <c r="CYR357" s="8"/>
      <c r="CYS357" s="8"/>
      <c r="CYT357" s="8"/>
      <c r="CYU357" s="8"/>
      <c r="CYV357" s="8"/>
      <c r="CYW357" s="8"/>
      <c r="CYX357" s="8"/>
      <c r="CYY357" s="8"/>
      <c r="CYZ357" s="8"/>
      <c r="CZA357" s="8"/>
      <c r="CZB357" s="8"/>
      <c r="CZC357" s="8"/>
      <c r="CZD357" s="8"/>
      <c r="CZE357" s="8"/>
      <c r="CZF357" s="8"/>
      <c r="CZG357" s="8"/>
      <c r="CZH357" s="8"/>
      <c r="CZI357" s="8"/>
      <c r="CZJ357" s="8"/>
      <c r="CZK357" s="8"/>
      <c r="CZL357" s="8"/>
      <c r="CZM357" s="8"/>
      <c r="CZN357" s="8"/>
      <c r="CZO357" s="8"/>
      <c r="CZP357" s="8"/>
      <c r="CZQ357" s="8"/>
      <c r="CZR357" s="8"/>
      <c r="CZS357" s="8"/>
      <c r="CZT357" s="8"/>
      <c r="CZU357" s="8"/>
      <c r="CZV357" s="8"/>
      <c r="CZW357" s="8"/>
      <c r="CZX357" s="8"/>
      <c r="CZY357" s="8"/>
      <c r="CZZ357" s="8"/>
      <c r="DAA357" s="8"/>
      <c r="DAB357" s="8"/>
      <c r="DAC357" s="8"/>
      <c r="DAD357" s="8"/>
      <c r="DAE357" s="8"/>
      <c r="DAF357" s="8"/>
      <c r="DAG357" s="8"/>
      <c r="DAH357" s="8"/>
      <c r="DAI357" s="8"/>
      <c r="DAJ357" s="8"/>
      <c r="DAK357" s="8"/>
      <c r="DAL357" s="8"/>
      <c r="DAM357" s="8"/>
      <c r="DAN357" s="8"/>
      <c r="DAO357" s="8"/>
      <c r="DAP357" s="8"/>
      <c r="DAQ357" s="8"/>
      <c r="DAR357" s="8"/>
      <c r="DAS357" s="8"/>
      <c r="DAT357" s="8"/>
      <c r="DAU357" s="8"/>
      <c r="DAV357" s="8"/>
      <c r="DAW357" s="8"/>
      <c r="DAX357" s="8"/>
      <c r="DAY357" s="8"/>
      <c r="DAZ357" s="8"/>
      <c r="DBA357" s="8"/>
      <c r="DBB357" s="8"/>
      <c r="DBC357" s="8"/>
      <c r="DBD357" s="8"/>
      <c r="DBE357" s="8"/>
      <c r="DBF357" s="8"/>
      <c r="DBG357" s="8"/>
      <c r="DBH357" s="8"/>
      <c r="DBI357" s="8"/>
      <c r="DBJ357" s="8"/>
      <c r="DBK357" s="8"/>
      <c r="DBL357" s="8"/>
      <c r="DBM357" s="8"/>
      <c r="DBN357" s="8"/>
      <c r="DBO357" s="8"/>
      <c r="DBP357" s="8"/>
      <c r="DBQ357" s="8"/>
      <c r="DBR357" s="8"/>
      <c r="DBS357" s="8"/>
      <c r="DBT357" s="8"/>
      <c r="DBU357" s="8"/>
      <c r="DBV357" s="8"/>
      <c r="DBW357" s="8"/>
      <c r="DBX357" s="8"/>
      <c r="DBY357" s="8"/>
      <c r="DBZ357" s="8"/>
      <c r="DCA357" s="8"/>
      <c r="DCB357" s="8"/>
      <c r="DCC357" s="8"/>
      <c r="DCD357" s="8"/>
      <c r="DCE357" s="8"/>
      <c r="DCF357" s="8"/>
      <c r="DCG357" s="8"/>
      <c r="DCH357" s="8"/>
      <c r="DCI357" s="8"/>
      <c r="DCJ357" s="8"/>
      <c r="DCK357" s="8"/>
      <c r="DCL357" s="8"/>
      <c r="DCM357" s="8"/>
      <c r="DCN357" s="8"/>
      <c r="DCO357" s="8"/>
      <c r="DCP357" s="8"/>
      <c r="DCQ357" s="8"/>
      <c r="DCR357" s="8"/>
      <c r="DCS357" s="8"/>
      <c r="DCT357" s="8"/>
      <c r="DCU357" s="8"/>
      <c r="DCV357" s="8"/>
      <c r="DCW357" s="8"/>
      <c r="DCX357" s="8"/>
      <c r="DCY357" s="8"/>
      <c r="DCZ357" s="8"/>
      <c r="DDA357" s="8"/>
      <c r="DDB357" s="8"/>
      <c r="DDC357" s="8"/>
      <c r="DDD357" s="8"/>
      <c r="DDE357" s="8"/>
      <c r="DDF357" s="8"/>
      <c r="DDG357" s="8"/>
      <c r="DDH357" s="8"/>
      <c r="DDI357" s="8"/>
      <c r="DDJ357" s="8"/>
      <c r="DDK357" s="8"/>
      <c r="DDL357" s="8"/>
      <c r="DDM357" s="8"/>
      <c r="DDN357" s="8"/>
      <c r="DDO357" s="8"/>
      <c r="DDP357" s="8"/>
      <c r="DDQ357" s="8"/>
      <c r="DDR357" s="8"/>
      <c r="DDS357" s="8"/>
      <c r="DDT357" s="8"/>
      <c r="DDU357" s="8"/>
      <c r="DDV357" s="8"/>
      <c r="DDW357" s="8"/>
      <c r="DDX357" s="8"/>
      <c r="DDY357" s="8"/>
      <c r="DDZ357" s="8"/>
      <c r="DEA357" s="8"/>
      <c r="DEB357" s="8"/>
      <c r="DEC357" s="8"/>
      <c r="DED357" s="8"/>
      <c r="DEE357" s="8"/>
      <c r="DEF357" s="8"/>
      <c r="DEG357" s="8"/>
      <c r="DEH357" s="8"/>
      <c r="DEI357" s="8"/>
      <c r="DEJ357" s="8"/>
      <c r="DEK357" s="8"/>
      <c r="DEL357" s="8"/>
      <c r="DEM357" s="8"/>
      <c r="DEN357" s="8"/>
      <c r="DEO357" s="8"/>
      <c r="DEP357" s="8"/>
      <c r="DEQ357" s="8"/>
      <c r="DER357" s="8"/>
      <c r="DES357" s="8"/>
      <c r="DET357" s="8"/>
      <c r="DEU357" s="8"/>
      <c r="DEV357" s="8"/>
      <c r="DEW357" s="8"/>
      <c r="DEX357" s="8"/>
      <c r="DEY357" s="8"/>
      <c r="DEZ357" s="8"/>
      <c r="DFA357" s="8"/>
      <c r="DFB357" s="8"/>
      <c r="DFC357" s="8"/>
      <c r="DFD357" s="8"/>
      <c r="DFE357" s="8"/>
      <c r="DFF357" s="8"/>
      <c r="DFG357" s="8"/>
      <c r="DFH357" s="8"/>
      <c r="DFI357" s="8"/>
      <c r="DFJ357" s="8"/>
      <c r="DFK357" s="8"/>
      <c r="DFL357" s="8"/>
      <c r="DFM357" s="8"/>
      <c r="DFN357" s="8"/>
      <c r="DFO357" s="8"/>
      <c r="DFP357" s="8"/>
      <c r="DFQ357" s="8"/>
      <c r="DFR357" s="8"/>
      <c r="DFS357" s="8"/>
      <c r="DFT357" s="8"/>
      <c r="DFU357" s="8"/>
      <c r="DFV357" s="8"/>
      <c r="DFW357" s="8"/>
      <c r="DFX357" s="8"/>
      <c r="DFY357" s="8"/>
      <c r="DFZ357" s="8"/>
      <c r="DGA357" s="8"/>
      <c r="DGB357" s="8"/>
      <c r="DGC357" s="8"/>
      <c r="DGD357" s="8"/>
      <c r="DGE357" s="8"/>
      <c r="DGF357" s="8"/>
      <c r="DGG357" s="8"/>
      <c r="DGH357" s="8"/>
      <c r="DGI357" s="8"/>
      <c r="DGJ357" s="8"/>
      <c r="DGK357" s="8"/>
      <c r="DGL357" s="8"/>
      <c r="DGM357" s="8"/>
      <c r="DGN357" s="8"/>
      <c r="DGO357" s="8"/>
      <c r="DGP357" s="8"/>
      <c r="DGQ357" s="8"/>
      <c r="DGR357" s="8"/>
      <c r="DGS357" s="8"/>
      <c r="DGT357" s="8"/>
      <c r="DGU357" s="8"/>
      <c r="DGV357" s="8"/>
      <c r="DGW357" s="8"/>
      <c r="DGX357" s="8"/>
      <c r="DGY357" s="8"/>
      <c r="DGZ357" s="8"/>
      <c r="DHA357" s="8"/>
      <c r="DHB357" s="8"/>
      <c r="DHC357" s="8"/>
      <c r="DHD357" s="8"/>
      <c r="DHE357" s="8"/>
      <c r="DHF357" s="8"/>
      <c r="DHG357" s="8"/>
      <c r="DHH357" s="8"/>
      <c r="DHI357" s="8"/>
      <c r="DHJ357" s="8"/>
      <c r="DHK357" s="8"/>
      <c r="DHL357" s="8"/>
      <c r="DHM357" s="8"/>
      <c r="DHN357" s="8"/>
      <c r="DHO357" s="8"/>
      <c r="DHP357" s="8"/>
      <c r="DHQ357" s="8"/>
      <c r="DHR357" s="8"/>
      <c r="DHS357" s="8"/>
      <c r="DHT357" s="8"/>
      <c r="DHU357" s="8"/>
      <c r="DHV357" s="8"/>
      <c r="DHW357" s="8"/>
      <c r="DHX357" s="8"/>
      <c r="DHY357" s="8"/>
      <c r="DHZ357" s="8"/>
      <c r="DIA357" s="8"/>
      <c r="DIB357" s="8"/>
      <c r="DIC357" s="8"/>
      <c r="DID357" s="8"/>
      <c r="DIE357" s="8"/>
      <c r="DIF357" s="8"/>
      <c r="DIG357" s="8"/>
      <c r="DIH357" s="8"/>
      <c r="DII357" s="8"/>
      <c r="DIJ357" s="8"/>
      <c r="DIK357" s="8"/>
      <c r="DIL357" s="8"/>
      <c r="DIM357" s="8"/>
      <c r="DIN357" s="8"/>
      <c r="DIO357" s="8"/>
      <c r="DIP357" s="8"/>
      <c r="DIQ357" s="8"/>
      <c r="DIR357" s="8"/>
      <c r="DIS357" s="8"/>
      <c r="DIT357" s="8"/>
      <c r="DIU357" s="8"/>
      <c r="DIV357" s="8"/>
      <c r="DIW357" s="8"/>
      <c r="DIX357" s="8"/>
      <c r="DIY357" s="8"/>
      <c r="DIZ357" s="8"/>
      <c r="DJA357" s="8"/>
      <c r="DJB357" s="8"/>
      <c r="DJC357" s="8"/>
      <c r="DJD357" s="8"/>
      <c r="DJE357" s="8"/>
      <c r="DJF357" s="8"/>
      <c r="DJG357" s="8"/>
      <c r="DJH357" s="8"/>
      <c r="DJI357" s="8"/>
      <c r="DJJ357" s="8"/>
      <c r="DJK357" s="8"/>
      <c r="DJL357" s="8"/>
      <c r="DJM357" s="8"/>
      <c r="DJN357" s="8"/>
      <c r="DJO357" s="8"/>
      <c r="DJP357" s="8"/>
      <c r="DJQ357" s="8"/>
      <c r="DJR357" s="8"/>
      <c r="DJS357" s="8"/>
      <c r="DJT357" s="8"/>
      <c r="DJU357" s="8"/>
      <c r="DJV357" s="8"/>
      <c r="DJW357" s="8"/>
      <c r="DJX357" s="8"/>
      <c r="DJY357" s="8"/>
      <c r="DJZ357" s="8"/>
      <c r="DKA357" s="8"/>
      <c r="DKB357" s="8"/>
      <c r="DKC357" s="8"/>
      <c r="DKD357" s="8"/>
      <c r="DKE357" s="8"/>
      <c r="DKF357" s="8"/>
      <c r="DKG357" s="8"/>
      <c r="DKH357" s="8"/>
      <c r="DKI357" s="8"/>
      <c r="DKJ357" s="8"/>
      <c r="DKK357" s="8"/>
      <c r="DKL357" s="8"/>
      <c r="DKM357" s="8"/>
      <c r="DKN357" s="8"/>
      <c r="DKO357" s="8"/>
      <c r="DKP357" s="8"/>
      <c r="DKQ357" s="8"/>
      <c r="DKR357" s="8"/>
      <c r="DKS357" s="8"/>
      <c r="DKT357" s="8"/>
      <c r="DKU357" s="8"/>
      <c r="DKV357" s="8"/>
      <c r="DKW357" s="8"/>
      <c r="DKX357" s="8"/>
      <c r="DKY357" s="8"/>
      <c r="DKZ357" s="8"/>
      <c r="DLA357" s="8"/>
      <c r="DLB357" s="8"/>
      <c r="DLC357" s="8"/>
      <c r="DLD357" s="8"/>
      <c r="DLE357" s="8"/>
      <c r="DLF357" s="8"/>
      <c r="DLG357" s="8"/>
      <c r="DLH357" s="8"/>
      <c r="DLI357" s="8"/>
      <c r="DLJ357" s="8"/>
      <c r="DLK357" s="8"/>
      <c r="DLL357" s="8"/>
      <c r="DLM357" s="8"/>
      <c r="DLN357" s="8"/>
      <c r="DLO357" s="8"/>
      <c r="DLP357" s="8"/>
      <c r="DLQ357" s="8"/>
      <c r="DLR357" s="8"/>
      <c r="DLS357" s="8"/>
      <c r="DLT357" s="8"/>
      <c r="DLU357" s="8"/>
      <c r="DLV357" s="8"/>
      <c r="DLW357" s="8"/>
      <c r="DLX357" s="8"/>
      <c r="DLY357" s="8"/>
      <c r="DLZ357" s="8"/>
      <c r="DMA357" s="8"/>
      <c r="DMB357" s="8"/>
      <c r="DMC357" s="8"/>
      <c r="DMD357" s="8"/>
      <c r="DME357" s="8"/>
      <c r="DMF357" s="8"/>
      <c r="DMG357" s="8"/>
      <c r="DMH357" s="8"/>
      <c r="DMI357" s="8"/>
      <c r="DMJ357" s="8"/>
      <c r="DMK357" s="8"/>
      <c r="DML357" s="8"/>
      <c r="DMM357" s="8"/>
      <c r="DMN357" s="8"/>
      <c r="DMO357" s="8"/>
      <c r="DMP357" s="8"/>
      <c r="DMQ357" s="8"/>
      <c r="DMR357" s="8"/>
      <c r="DMS357" s="8"/>
      <c r="DMT357" s="8"/>
      <c r="DMU357" s="8"/>
      <c r="DMV357" s="8"/>
      <c r="DMW357" s="8"/>
      <c r="DMX357" s="8"/>
      <c r="DMY357" s="8"/>
      <c r="DMZ357" s="8"/>
      <c r="DNA357" s="8"/>
      <c r="DNB357" s="8"/>
      <c r="DNC357" s="8"/>
      <c r="DND357" s="8"/>
      <c r="DNE357" s="8"/>
      <c r="DNF357" s="8"/>
      <c r="DNG357" s="8"/>
      <c r="DNH357" s="8"/>
      <c r="DNI357" s="8"/>
      <c r="DNJ357" s="8"/>
      <c r="DNK357" s="8"/>
      <c r="DNL357" s="8"/>
      <c r="DNM357" s="8"/>
      <c r="DNN357" s="8"/>
      <c r="DNO357" s="8"/>
      <c r="DNP357" s="8"/>
      <c r="DNQ357" s="8"/>
      <c r="DNR357" s="8"/>
      <c r="DNS357" s="8"/>
      <c r="DNT357" s="8"/>
      <c r="DNU357" s="8"/>
      <c r="DNV357" s="8"/>
      <c r="DNW357" s="8"/>
      <c r="DNX357" s="8"/>
      <c r="DNY357" s="8"/>
      <c r="DNZ357" s="8"/>
      <c r="DOA357" s="8"/>
      <c r="DOB357" s="8"/>
      <c r="DOC357" s="8"/>
      <c r="DOD357" s="8"/>
      <c r="DOE357" s="8"/>
      <c r="DOF357" s="8"/>
      <c r="DOG357" s="8"/>
      <c r="DOH357" s="8"/>
      <c r="DOI357" s="8"/>
      <c r="DOJ357" s="8"/>
      <c r="DOK357" s="8"/>
      <c r="DOL357" s="8"/>
      <c r="DOM357" s="8"/>
      <c r="DON357" s="8"/>
      <c r="DOO357" s="8"/>
      <c r="DOP357" s="8"/>
      <c r="DOQ357" s="8"/>
      <c r="DOR357" s="8"/>
      <c r="DOS357" s="8"/>
      <c r="DOT357" s="8"/>
      <c r="DOU357" s="8"/>
      <c r="DOV357" s="8"/>
      <c r="DOW357" s="8"/>
      <c r="DOX357" s="8"/>
      <c r="DOY357" s="8"/>
      <c r="DOZ357" s="8"/>
      <c r="DPA357" s="8"/>
      <c r="DPB357" s="8"/>
      <c r="DPC357" s="8"/>
      <c r="DPD357" s="8"/>
      <c r="DPE357" s="8"/>
      <c r="DPF357" s="8"/>
      <c r="DPG357" s="8"/>
      <c r="DPH357" s="8"/>
      <c r="DPI357" s="8"/>
      <c r="DPJ357" s="8"/>
      <c r="DPK357" s="8"/>
      <c r="DPL357" s="8"/>
      <c r="DPM357" s="8"/>
      <c r="DPN357" s="8"/>
      <c r="DPO357" s="8"/>
      <c r="DPP357" s="8"/>
      <c r="DPQ357" s="8"/>
      <c r="DPR357" s="8"/>
      <c r="DPS357" s="8"/>
      <c r="DPT357" s="8"/>
      <c r="DPU357" s="8"/>
      <c r="DPV357" s="8"/>
      <c r="DPW357" s="8"/>
      <c r="DPX357" s="8"/>
      <c r="DPY357" s="8"/>
      <c r="DPZ357" s="8"/>
      <c r="DQA357" s="8"/>
      <c r="DQB357" s="8"/>
      <c r="DQC357" s="8"/>
      <c r="DQD357" s="8"/>
      <c r="DQE357" s="8"/>
      <c r="DQF357" s="8"/>
      <c r="DQG357" s="8"/>
      <c r="DQH357" s="8"/>
      <c r="DQI357" s="8"/>
      <c r="DQJ357" s="8"/>
      <c r="DQK357" s="8"/>
      <c r="DQL357" s="8"/>
      <c r="DQM357" s="8"/>
      <c r="DQN357" s="8"/>
      <c r="DQO357" s="8"/>
      <c r="DQP357" s="8"/>
      <c r="DQQ357" s="8"/>
      <c r="DQR357" s="8"/>
      <c r="DQS357" s="8"/>
      <c r="DQT357" s="8"/>
      <c r="DQU357" s="8"/>
      <c r="DQV357" s="8"/>
      <c r="DQW357" s="8"/>
      <c r="DQX357" s="8"/>
      <c r="DQY357" s="8"/>
      <c r="DQZ357" s="8"/>
      <c r="DRA357" s="8"/>
      <c r="DRB357" s="8"/>
      <c r="DRC357" s="8"/>
      <c r="DRD357" s="8"/>
      <c r="DRE357" s="8"/>
      <c r="DRF357" s="8"/>
      <c r="DRG357" s="8"/>
      <c r="DRH357" s="8"/>
      <c r="DRI357" s="8"/>
      <c r="DRJ357" s="8"/>
      <c r="DRK357" s="8"/>
      <c r="DRL357" s="8"/>
      <c r="DRM357" s="8"/>
      <c r="DRN357" s="8"/>
      <c r="DRO357" s="8"/>
      <c r="DRP357" s="8"/>
      <c r="DRQ357" s="8"/>
      <c r="DRR357" s="8"/>
      <c r="DRS357" s="8"/>
      <c r="DRT357" s="8"/>
      <c r="DRU357" s="8"/>
      <c r="DRV357" s="8"/>
      <c r="DRW357" s="8"/>
      <c r="DRX357" s="8"/>
      <c r="DRY357" s="8"/>
      <c r="DRZ357" s="8"/>
      <c r="DSA357" s="8"/>
      <c r="DSB357" s="8"/>
      <c r="DSC357" s="8"/>
      <c r="DSD357" s="8"/>
      <c r="DSE357" s="8"/>
      <c r="DSF357" s="8"/>
      <c r="DSG357" s="8"/>
      <c r="DSH357" s="8"/>
      <c r="DSI357" s="8"/>
      <c r="DSJ357" s="8"/>
      <c r="DSK357" s="8"/>
      <c r="DSL357" s="8"/>
      <c r="DSM357" s="8"/>
      <c r="DSN357" s="8"/>
      <c r="DSO357" s="8"/>
      <c r="DSP357" s="8"/>
      <c r="DSQ357" s="8"/>
      <c r="DSR357" s="8"/>
      <c r="DSS357" s="8"/>
      <c r="DST357" s="8"/>
      <c r="DSU357" s="8"/>
      <c r="DSV357" s="8"/>
      <c r="DSW357" s="8"/>
      <c r="DSX357" s="8"/>
      <c r="DSY357" s="8"/>
      <c r="DSZ357" s="8"/>
      <c r="DTA357" s="8"/>
      <c r="DTB357" s="8"/>
      <c r="DTC357" s="8"/>
      <c r="DTD357" s="8"/>
      <c r="DTE357" s="8"/>
      <c r="DTF357" s="8"/>
      <c r="DTG357" s="8"/>
      <c r="DTH357" s="8"/>
      <c r="DTI357" s="8"/>
      <c r="DTJ357" s="8"/>
      <c r="DTK357" s="8"/>
      <c r="DTL357" s="8"/>
      <c r="DTM357" s="8"/>
      <c r="DTN357" s="8"/>
      <c r="DTO357" s="8"/>
      <c r="DTP357" s="8"/>
      <c r="DTQ357" s="8"/>
      <c r="DTR357" s="8"/>
      <c r="DTS357" s="8"/>
      <c r="DTT357" s="8"/>
      <c r="DTU357" s="8"/>
      <c r="DTV357" s="8"/>
      <c r="DTW357" s="8"/>
      <c r="DTX357" s="8"/>
      <c r="DTY357" s="8"/>
      <c r="DTZ357" s="8"/>
      <c r="DUA357" s="8"/>
      <c r="DUB357" s="8"/>
      <c r="DUC357" s="8"/>
      <c r="DUD357" s="8"/>
      <c r="DUE357" s="8"/>
      <c r="DUF357" s="8"/>
      <c r="DUG357" s="8"/>
      <c r="DUH357" s="8"/>
      <c r="DUI357" s="8"/>
      <c r="DUJ357" s="8"/>
      <c r="DUK357" s="8"/>
      <c r="DUL357" s="8"/>
      <c r="DUM357" s="8"/>
      <c r="DUN357" s="8"/>
      <c r="DUO357" s="8"/>
      <c r="DUP357" s="8"/>
      <c r="DUQ357" s="8"/>
      <c r="DUR357" s="8"/>
      <c r="DUS357" s="8"/>
      <c r="DUT357" s="8"/>
      <c r="DUU357" s="8"/>
      <c r="DUV357" s="8"/>
      <c r="DUW357" s="8"/>
      <c r="DUX357" s="8"/>
      <c r="DUY357" s="8"/>
      <c r="DUZ357" s="8"/>
      <c r="DVA357" s="8"/>
      <c r="DVB357" s="8"/>
      <c r="DVC357" s="8"/>
      <c r="DVD357" s="8"/>
      <c r="DVE357" s="8"/>
      <c r="DVF357" s="8"/>
      <c r="DVG357" s="8"/>
      <c r="DVH357" s="8"/>
      <c r="DVI357" s="8"/>
      <c r="DVJ357" s="8"/>
      <c r="DVK357" s="8"/>
      <c r="DVL357" s="8"/>
      <c r="DVM357" s="8"/>
      <c r="DVN357" s="8"/>
      <c r="DVO357" s="8"/>
      <c r="DVP357" s="8"/>
      <c r="DVQ357" s="8"/>
      <c r="DVR357" s="8"/>
      <c r="DVS357" s="8"/>
      <c r="DVT357" s="8"/>
      <c r="DVU357" s="8"/>
      <c r="DVV357" s="8"/>
      <c r="DVW357" s="8"/>
      <c r="DVX357" s="8"/>
      <c r="DVY357" s="8"/>
      <c r="DVZ357" s="8"/>
      <c r="DWA357" s="8"/>
      <c r="DWB357" s="8"/>
      <c r="DWC357" s="8"/>
      <c r="DWD357" s="8"/>
      <c r="DWE357" s="8"/>
      <c r="DWF357" s="8"/>
      <c r="DWG357" s="8"/>
      <c r="DWH357" s="8"/>
      <c r="DWI357" s="8"/>
      <c r="DWJ357" s="8"/>
      <c r="DWK357" s="8"/>
      <c r="DWL357" s="8"/>
      <c r="DWM357" s="8"/>
      <c r="DWN357" s="8"/>
      <c r="DWO357" s="8"/>
      <c r="DWP357" s="8"/>
      <c r="DWQ357" s="8"/>
      <c r="DWR357" s="8"/>
      <c r="DWS357" s="8"/>
      <c r="DWT357" s="8"/>
      <c r="DWU357" s="8"/>
      <c r="DWV357" s="8"/>
      <c r="DWW357" s="8"/>
      <c r="DWX357" s="8"/>
      <c r="DWY357" s="8"/>
      <c r="DWZ357" s="8"/>
      <c r="DXA357" s="8"/>
      <c r="DXB357" s="8"/>
      <c r="DXC357" s="8"/>
      <c r="DXD357" s="8"/>
      <c r="DXE357" s="8"/>
      <c r="DXF357" s="8"/>
      <c r="DXG357" s="8"/>
      <c r="DXH357" s="8"/>
      <c r="DXI357" s="8"/>
      <c r="DXJ357" s="8"/>
      <c r="DXK357" s="8"/>
      <c r="DXL357" s="8"/>
      <c r="DXM357" s="8"/>
      <c r="DXN357" s="8"/>
      <c r="DXO357" s="8"/>
      <c r="DXP357" s="8"/>
      <c r="DXQ357" s="8"/>
      <c r="DXR357" s="8"/>
      <c r="DXS357" s="8"/>
      <c r="DXT357" s="8"/>
      <c r="DXU357" s="8"/>
      <c r="DXV357" s="8"/>
      <c r="DXW357" s="8"/>
      <c r="DXX357" s="8"/>
      <c r="DXY357" s="8"/>
      <c r="DXZ357" s="8"/>
      <c r="DYA357" s="8"/>
      <c r="DYB357" s="8"/>
      <c r="DYC357" s="8"/>
      <c r="DYD357" s="8"/>
      <c r="DYE357" s="8"/>
      <c r="DYF357" s="8"/>
      <c r="DYG357" s="8"/>
      <c r="DYH357" s="8"/>
      <c r="DYI357" s="8"/>
      <c r="DYJ357" s="8"/>
      <c r="DYK357" s="8"/>
      <c r="DYL357" s="8"/>
      <c r="DYM357" s="8"/>
      <c r="DYN357" s="8"/>
      <c r="DYO357" s="8"/>
      <c r="DYP357" s="8"/>
      <c r="DYQ357" s="8"/>
      <c r="DYR357" s="8"/>
      <c r="DYS357" s="8"/>
      <c r="DYT357" s="8"/>
      <c r="DYU357" s="8"/>
      <c r="DYV357" s="8"/>
      <c r="DYW357" s="8"/>
      <c r="DYX357" s="8"/>
      <c r="DYY357" s="8"/>
      <c r="DYZ357" s="8"/>
      <c r="DZA357" s="8"/>
      <c r="DZB357" s="8"/>
      <c r="DZC357" s="8"/>
      <c r="DZD357" s="8"/>
      <c r="DZE357" s="8"/>
      <c r="DZF357" s="8"/>
      <c r="DZG357" s="8"/>
      <c r="DZH357" s="8"/>
      <c r="DZI357" s="8"/>
      <c r="DZJ357" s="8"/>
      <c r="DZK357" s="8"/>
      <c r="DZL357" s="8"/>
      <c r="DZM357" s="8"/>
      <c r="DZN357" s="8"/>
      <c r="DZO357" s="8"/>
      <c r="DZP357" s="8"/>
      <c r="DZQ357" s="8"/>
      <c r="DZR357" s="8"/>
      <c r="DZS357" s="8"/>
      <c r="DZT357" s="8"/>
      <c r="DZU357" s="8"/>
      <c r="DZV357" s="8"/>
      <c r="DZW357" s="8"/>
      <c r="DZX357" s="8"/>
      <c r="DZY357" s="8"/>
      <c r="DZZ357" s="8"/>
      <c r="EAA357" s="8"/>
      <c r="EAB357" s="8"/>
      <c r="EAC357" s="8"/>
      <c r="EAD357" s="8"/>
      <c r="EAE357" s="8"/>
      <c r="EAF357" s="8"/>
      <c r="EAG357" s="8"/>
      <c r="EAH357" s="8"/>
      <c r="EAI357" s="8"/>
      <c r="EAJ357" s="8"/>
      <c r="EAK357" s="8"/>
      <c r="EAL357" s="8"/>
      <c r="EAM357" s="8"/>
      <c r="EAN357" s="8"/>
      <c r="EAO357" s="8"/>
      <c r="EAP357" s="8"/>
      <c r="EAQ357" s="8"/>
      <c r="EAR357" s="8"/>
      <c r="EAS357" s="8"/>
      <c r="EAT357" s="8"/>
      <c r="EAU357" s="8"/>
      <c r="EAV357" s="8"/>
      <c r="EAW357" s="8"/>
      <c r="EAX357" s="8"/>
      <c r="EAY357" s="8"/>
      <c r="EAZ357" s="8"/>
      <c r="EBA357" s="8"/>
      <c r="EBB357" s="8"/>
      <c r="EBC357" s="8"/>
      <c r="EBD357" s="8"/>
      <c r="EBE357" s="8"/>
      <c r="EBF357" s="8"/>
      <c r="EBG357" s="8"/>
      <c r="EBH357" s="8"/>
      <c r="EBI357" s="8"/>
      <c r="EBJ357" s="8"/>
      <c r="EBK357" s="8"/>
      <c r="EBL357" s="8"/>
      <c r="EBM357" s="8"/>
      <c r="EBN357" s="8"/>
      <c r="EBO357" s="8"/>
      <c r="EBP357" s="8"/>
      <c r="EBQ357" s="8"/>
      <c r="EBR357" s="8"/>
      <c r="EBS357" s="8"/>
      <c r="EBT357" s="8"/>
      <c r="EBU357" s="8"/>
      <c r="EBV357" s="8"/>
      <c r="EBW357" s="8"/>
      <c r="EBX357" s="8"/>
      <c r="EBY357" s="8"/>
      <c r="EBZ357" s="8"/>
      <c r="ECA357" s="8"/>
      <c r="ECB357" s="8"/>
      <c r="ECC357" s="8"/>
      <c r="ECD357" s="8"/>
      <c r="ECE357" s="8"/>
      <c r="ECF357" s="8"/>
      <c r="ECG357" s="8"/>
      <c r="ECH357" s="8"/>
      <c r="ECI357" s="8"/>
      <c r="ECJ357" s="8"/>
      <c r="ECK357" s="8"/>
      <c r="ECL357" s="8"/>
      <c r="ECM357" s="8"/>
      <c r="ECN357" s="8"/>
      <c r="ECO357" s="8"/>
      <c r="ECP357" s="8"/>
      <c r="ECQ357" s="8"/>
      <c r="ECR357" s="8"/>
      <c r="ECS357" s="8"/>
      <c r="ECT357" s="8"/>
      <c r="ECU357" s="8"/>
      <c r="ECV357" s="8"/>
      <c r="ECW357" s="8"/>
      <c r="ECX357" s="8"/>
      <c r="ECY357" s="8"/>
      <c r="ECZ357" s="8"/>
      <c r="EDA357" s="8"/>
      <c r="EDB357" s="8"/>
      <c r="EDC357" s="8"/>
      <c r="EDD357" s="8"/>
      <c r="EDE357" s="8"/>
      <c r="EDF357" s="8"/>
      <c r="EDG357" s="8"/>
      <c r="EDH357" s="8"/>
      <c r="EDI357" s="8"/>
      <c r="EDJ357" s="8"/>
      <c r="EDK357" s="8"/>
      <c r="EDL357" s="8"/>
      <c r="EDM357" s="8"/>
      <c r="EDN357" s="8"/>
      <c r="EDO357" s="8"/>
      <c r="EDP357" s="8"/>
      <c r="EDQ357" s="8"/>
      <c r="EDR357" s="8"/>
      <c r="EDS357" s="8"/>
      <c r="EDT357" s="8"/>
      <c r="EDU357" s="8"/>
      <c r="EDV357" s="8"/>
      <c r="EDW357" s="8"/>
      <c r="EDX357" s="8"/>
      <c r="EDY357" s="8"/>
      <c r="EDZ357" s="8"/>
      <c r="EEA357" s="8"/>
      <c r="EEB357" s="8"/>
      <c r="EEC357" s="8"/>
      <c r="EED357" s="8"/>
      <c r="EEE357" s="8"/>
      <c r="EEF357" s="8"/>
      <c r="EEG357" s="8"/>
      <c r="EEH357" s="8"/>
      <c r="EEI357" s="8"/>
      <c r="EEJ357" s="8"/>
      <c r="EEK357" s="8"/>
      <c r="EEL357" s="8"/>
      <c r="EEM357" s="8"/>
      <c r="EEN357" s="8"/>
      <c r="EEO357" s="8"/>
      <c r="EEP357" s="8"/>
      <c r="EEQ357" s="8"/>
      <c r="EER357" s="8"/>
      <c r="EES357" s="8"/>
      <c r="EET357" s="8"/>
      <c r="EEU357" s="8"/>
      <c r="EEV357" s="8"/>
      <c r="EEW357" s="8"/>
      <c r="EEX357" s="8"/>
      <c r="EEY357" s="8"/>
      <c r="EEZ357" s="8"/>
      <c r="EFA357" s="8"/>
      <c r="EFB357" s="8"/>
      <c r="EFC357" s="8"/>
      <c r="EFD357" s="8"/>
      <c r="EFE357" s="8"/>
      <c r="EFF357" s="8"/>
      <c r="EFG357" s="8"/>
      <c r="EFH357" s="8"/>
      <c r="EFI357" s="8"/>
      <c r="EFJ357" s="8"/>
      <c r="EFK357" s="8"/>
      <c r="EFL357" s="8"/>
      <c r="EFM357" s="8"/>
      <c r="EFN357" s="8"/>
      <c r="EFO357" s="8"/>
      <c r="EFP357" s="8"/>
      <c r="EFQ357" s="8"/>
      <c r="EFR357" s="8"/>
      <c r="EFS357" s="8"/>
      <c r="EFT357" s="8"/>
      <c r="EFU357" s="8"/>
      <c r="EFV357" s="8"/>
      <c r="EFW357" s="8"/>
      <c r="EFX357" s="8"/>
      <c r="EFY357" s="8"/>
      <c r="EFZ357" s="8"/>
      <c r="EGA357" s="8"/>
      <c r="EGB357" s="8"/>
      <c r="EGC357" s="8"/>
      <c r="EGD357" s="8"/>
      <c r="EGE357" s="8"/>
      <c r="EGF357" s="8"/>
      <c r="EGG357" s="8"/>
      <c r="EGH357" s="8"/>
      <c r="EGI357" s="8"/>
      <c r="EGJ357" s="8"/>
      <c r="EGK357" s="8"/>
      <c r="EGL357" s="8"/>
      <c r="EGM357" s="8"/>
      <c r="EGN357" s="8"/>
      <c r="EGO357" s="8"/>
      <c r="EGP357" s="8"/>
      <c r="EGQ357" s="8"/>
      <c r="EGR357" s="8"/>
      <c r="EGS357" s="8"/>
      <c r="EGT357" s="8"/>
      <c r="EGU357" s="8"/>
      <c r="EGV357" s="8"/>
      <c r="EGW357" s="8"/>
      <c r="EGX357" s="8"/>
      <c r="EGY357" s="8"/>
      <c r="EGZ357" s="8"/>
      <c r="EHA357" s="8"/>
      <c r="EHB357" s="8"/>
      <c r="EHC357" s="8"/>
      <c r="EHD357" s="8"/>
      <c r="EHE357" s="8"/>
      <c r="EHF357" s="8"/>
      <c r="EHG357" s="8"/>
      <c r="EHH357" s="8"/>
      <c r="EHI357" s="8"/>
      <c r="EHJ357" s="8"/>
      <c r="EHK357" s="8"/>
      <c r="EHL357" s="8"/>
      <c r="EHM357" s="8"/>
      <c r="EHN357" s="8"/>
      <c r="EHO357" s="8"/>
      <c r="EHP357" s="8"/>
      <c r="EHQ357" s="8"/>
      <c r="EHR357" s="8"/>
      <c r="EHS357" s="8"/>
      <c r="EHT357" s="8"/>
      <c r="EHU357" s="8"/>
      <c r="EHV357" s="8"/>
      <c r="EHW357" s="8"/>
      <c r="EHX357" s="8"/>
      <c r="EHY357" s="8"/>
      <c r="EHZ357" s="8"/>
      <c r="EIA357" s="8"/>
      <c r="EIB357" s="8"/>
      <c r="EIC357" s="8"/>
      <c r="EID357" s="8"/>
      <c r="EIE357" s="8"/>
      <c r="EIF357" s="8"/>
      <c r="EIG357" s="8"/>
      <c r="EIH357" s="8"/>
      <c r="EII357" s="8"/>
      <c r="EIJ357" s="8"/>
      <c r="EIK357" s="8"/>
      <c r="EIL357" s="8"/>
      <c r="EIM357" s="8"/>
      <c r="EIN357" s="8"/>
      <c r="EIO357" s="8"/>
      <c r="EIP357" s="8"/>
      <c r="EIQ357" s="8"/>
      <c r="EIR357" s="8"/>
      <c r="EIS357" s="8"/>
      <c r="EIT357" s="8"/>
      <c r="EIU357" s="8"/>
      <c r="EIV357" s="8"/>
      <c r="EIW357" s="8"/>
      <c r="EIX357" s="8"/>
      <c r="EIY357" s="8"/>
      <c r="EIZ357" s="8"/>
      <c r="EJA357" s="8"/>
      <c r="EJB357" s="8"/>
      <c r="EJC357" s="8"/>
      <c r="EJD357" s="8"/>
      <c r="EJE357" s="8"/>
      <c r="EJF357" s="8"/>
      <c r="EJG357" s="8"/>
      <c r="EJH357" s="8"/>
      <c r="EJI357" s="8"/>
      <c r="EJJ357" s="8"/>
      <c r="EJK357" s="8"/>
      <c r="EJL357" s="8"/>
      <c r="EJM357" s="8"/>
      <c r="EJN357" s="8"/>
      <c r="EJO357" s="8"/>
      <c r="EJP357" s="8"/>
      <c r="EJQ357" s="8"/>
      <c r="EJR357" s="8"/>
      <c r="EJS357" s="8"/>
      <c r="EJT357" s="8"/>
      <c r="EJU357" s="8"/>
      <c r="EJV357" s="8"/>
      <c r="EJW357" s="8"/>
      <c r="EJX357" s="8"/>
      <c r="EJY357" s="8"/>
      <c r="EJZ357" s="8"/>
      <c r="EKA357" s="8"/>
      <c r="EKB357" s="8"/>
      <c r="EKC357" s="8"/>
      <c r="EKD357" s="8"/>
      <c r="EKE357" s="8"/>
      <c r="EKF357" s="8"/>
      <c r="EKG357" s="8"/>
      <c r="EKH357" s="8"/>
      <c r="EKI357" s="8"/>
      <c r="EKJ357" s="8"/>
      <c r="EKK357" s="8"/>
      <c r="EKL357" s="8"/>
      <c r="EKM357" s="8"/>
      <c r="EKN357" s="8"/>
      <c r="EKO357" s="8"/>
      <c r="EKP357" s="8"/>
      <c r="EKQ357" s="8"/>
      <c r="EKR357" s="8"/>
      <c r="EKS357" s="8"/>
      <c r="EKT357" s="8"/>
      <c r="EKU357" s="8"/>
      <c r="EKV357" s="8"/>
      <c r="EKW357" s="8"/>
      <c r="EKX357" s="8"/>
      <c r="EKY357" s="8"/>
      <c r="EKZ357" s="8"/>
      <c r="ELA357" s="8"/>
      <c r="ELB357" s="8"/>
      <c r="ELC357" s="8"/>
      <c r="ELD357" s="8"/>
      <c r="ELE357" s="8"/>
      <c r="ELF357" s="8"/>
      <c r="ELG357" s="8"/>
      <c r="ELH357" s="8"/>
      <c r="ELI357" s="8"/>
      <c r="ELJ357" s="8"/>
      <c r="ELK357" s="8"/>
      <c r="ELL357" s="8"/>
      <c r="ELM357" s="8"/>
      <c r="ELN357" s="8"/>
      <c r="ELO357" s="8"/>
      <c r="ELP357" s="8"/>
      <c r="ELQ357" s="8"/>
      <c r="ELR357" s="8"/>
      <c r="ELS357" s="8"/>
      <c r="ELT357" s="8"/>
      <c r="ELU357" s="8"/>
      <c r="ELV357" s="8"/>
      <c r="ELW357" s="8"/>
      <c r="ELX357" s="8"/>
      <c r="ELY357" s="8"/>
      <c r="ELZ357" s="8"/>
      <c r="EMA357" s="8"/>
      <c r="EMB357" s="8"/>
      <c r="EMC357" s="8"/>
      <c r="EMD357" s="8"/>
      <c r="EME357" s="8"/>
      <c r="EMF357" s="8"/>
      <c r="EMG357" s="8"/>
      <c r="EMH357" s="8"/>
      <c r="EMI357" s="8"/>
      <c r="EMJ357" s="8"/>
      <c r="EMK357" s="8"/>
      <c r="EML357" s="8"/>
      <c r="EMM357" s="8"/>
      <c r="EMN357" s="8"/>
      <c r="EMO357" s="8"/>
      <c r="EMP357" s="8"/>
      <c r="EMQ357" s="8"/>
      <c r="EMR357" s="8"/>
      <c r="EMS357" s="8"/>
      <c r="EMT357" s="8"/>
      <c r="EMU357" s="8"/>
      <c r="EMV357" s="8"/>
      <c r="EMW357" s="8"/>
      <c r="EMX357" s="8"/>
      <c r="EMY357" s="8"/>
      <c r="EMZ357" s="8"/>
      <c r="ENA357" s="8"/>
      <c r="ENB357" s="8"/>
      <c r="ENC357" s="8"/>
      <c r="END357" s="8"/>
      <c r="ENE357" s="8"/>
      <c r="ENF357" s="8"/>
      <c r="ENG357" s="8"/>
      <c r="ENH357" s="8"/>
      <c r="ENI357" s="8"/>
      <c r="ENJ357" s="8"/>
      <c r="ENK357" s="8"/>
      <c r="ENL357" s="8"/>
      <c r="ENM357" s="8"/>
      <c r="ENN357" s="8"/>
      <c r="ENO357" s="8"/>
      <c r="ENP357" s="8"/>
      <c r="ENQ357" s="8"/>
      <c r="ENR357" s="8"/>
      <c r="ENS357" s="8"/>
      <c r="ENT357" s="8"/>
      <c r="ENU357" s="8"/>
      <c r="ENV357" s="8"/>
      <c r="ENW357" s="8"/>
      <c r="ENX357" s="8"/>
      <c r="ENY357" s="8"/>
      <c r="ENZ357" s="8"/>
      <c r="EOA357" s="8"/>
      <c r="EOB357" s="8"/>
      <c r="EOC357" s="8"/>
      <c r="EOD357" s="8"/>
      <c r="EOE357" s="8"/>
      <c r="EOF357" s="8"/>
      <c r="EOG357" s="8"/>
      <c r="EOH357" s="8"/>
      <c r="EOI357" s="8"/>
      <c r="EOJ357" s="8"/>
      <c r="EOK357" s="8"/>
      <c r="EOL357" s="8"/>
      <c r="EOM357" s="8"/>
      <c r="EON357" s="8"/>
      <c r="EOO357" s="8"/>
      <c r="EOP357" s="8"/>
      <c r="EOQ357" s="8"/>
      <c r="EOR357" s="8"/>
      <c r="EOS357" s="8"/>
      <c r="EOT357" s="8"/>
      <c r="EOU357" s="8"/>
      <c r="EOV357" s="8"/>
      <c r="EOW357" s="8"/>
      <c r="EOX357" s="8"/>
      <c r="EOY357" s="8"/>
      <c r="EOZ357" s="8"/>
      <c r="EPA357" s="8"/>
      <c r="EPB357" s="8"/>
      <c r="EPC357" s="8"/>
      <c r="EPD357" s="8"/>
      <c r="EPE357" s="8"/>
      <c r="EPF357" s="8"/>
      <c r="EPG357" s="8"/>
      <c r="EPH357" s="8"/>
      <c r="EPI357" s="8"/>
      <c r="EPJ357" s="8"/>
      <c r="EPK357" s="8"/>
      <c r="EPL357" s="8"/>
      <c r="EPM357" s="8"/>
      <c r="EPN357" s="8"/>
      <c r="EPO357" s="8"/>
      <c r="EPP357" s="8"/>
      <c r="EPQ357" s="8"/>
      <c r="EPR357" s="8"/>
      <c r="EPS357" s="8"/>
      <c r="EPT357" s="8"/>
      <c r="EPU357" s="8"/>
      <c r="EPV357" s="8"/>
      <c r="EPW357" s="8"/>
      <c r="EPX357" s="8"/>
      <c r="EPY357" s="8"/>
      <c r="EPZ357" s="8"/>
      <c r="EQA357" s="8"/>
      <c r="EQB357" s="8"/>
      <c r="EQC357" s="8"/>
      <c r="EQD357" s="8"/>
      <c r="EQE357" s="8"/>
      <c r="EQF357" s="8"/>
      <c r="EQG357" s="8"/>
      <c r="EQH357" s="8"/>
      <c r="EQI357" s="8"/>
      <c r="EQJ357" s="8"/>
      <c r="EQK357" s="8"/>
      <c r="EQL357" s="8"/>
      <c r="EQM357" s="8"/>
      <c r="EQN357" s="8"/>
      <c r="EQO357" s="8"/>
      <c r="EQP357" s="8"/>
      <c r="EQQ357" s="8"/>
      <c r="EQR357" s="8"/>
      <c r="EQS357" s="8"/>
      <c r="EQT357" s="8"/>
      <c r="EQU357" s="8"/>
      <c r="EQV357" s="8"/>
      <c r="EQW357" s="8"/>
      <c r="EQX357" s="8"/>
      <c r="EQY357" s="8"/>
      <c r="EQZ357" s="8"/>
      <c r="ERA357" s="8"/>
      <c r="ERB357" s="8"/>
      <c r="ERC357" s="8"/>
      <c r="ERD357" s="8"/>
      <c r="ERE357" s="8"/>
      <c r="ERF357" s="8"/>
      <c r="ERG357" s="8"/>
      <c r="ERH357" s="8"/>
      <c r="ERI357" s="8"/>
      <c r="ERJ357" s="8"/>
      <c r="ERK357" s="8"/>
      <c r="ERL357" s="8"/>
      <c r="ERM357" s="8"/>
      <c r="ERN357" s="8"/>
      <c r="ERO357" s="8"/>
      <c r="ERP357" s="8"/>
      <c r="ERQ357" s="8"/>
      <c r="ERR357" s="8"/>
      <c r="ERS357" s="8"/>
      <c r="ERT357" s="8"/>
      <c r="ERU357" s="8"/>
      <c r="ERV357" s="8"/>
      <c r="ERW357" s="8"/>
      <c r="ERX357" s="8"/>
      <c r="ERY357" s="8"/>
      <c r="ERZ357" s="8"/>
      <c r="ESA357" s="8"/>
      <c r="ESB357" s="8"/>
      <c r="ESC357" s="8"/>
      <c r="ESD357" s="8"/>
      <c r="ESE357" s="8"/>
      <c r="ESF357" s="8"/>
      <c r="ESG357" s="8"/>
      <c r="ESH357" s="8"/>
      <c r="ESI357" s="8"/>
      <c r="ESJ357" s="8"/>
      <c r="ESK357" s="8"/>
      <c r="ESL357" s="8"/>
      <c r="ESM357" s="8"/>
      <c r="ESN357" s="8"/>
      <c r="ESO357" s="8"/>
      <c r="ESP357" s="8"/>
      <c r="ESQ357" s="8"/>
      <c r="ESR357" s="8"/>
      <c r="ESS357" s="8"/>
      <c r="EST357" s="8"/>
      <c r="ESU357" s="8"/>
      <c r="ESV357" s="8"/>
      <c r="ESW357" s="8"/>
      <c r="ESX357" s="8"/>
      <c r="ESY357" s="8"/>
      <c r="ESZ357" s="8"/>
      <c r="ETA357" s="8"/>
      <c r="ETB357" s="8"/>
      <c r="ETC357" s="8"/>
      <c r="ETD357" s="8"/>
      <c r="ETE357" s="8"/>
      <c r="ETF357" s="8"/>
      <c r="ETG357" s="8"/>
      <c r="ETH357" s="8"/>
      <c r="ETI357" s="8"/>
      <c r="ETJ357" s="8"/>
      <c r="ETK357" s="8"/>
      <c r="ETL357" s="8"/>
      <c r="ETM357" s="8"/>
      <c r="ETN357" s="8"/>
      <c r="ETO357" s="8"/>
      <c r="ETP357" s="8"/>
      <c r="ETQ357" s="8"/>
      <c r="ETR357" s="8"/>
      <c r="ETS357" s="8"/>
      <c r="ETT357" s="8"/>
      <c r="ETU357" s="8"/>
      <c r="ETV357" s="8"/>
      <c r="ETW357" s="8"/>
      <c r="ETX357" s="8"/>
      <c r="ETY357" s="8"/>
      <c r="ETZ357" s="8"/>
      <c r="EUA357" s="8"/>
      <c r="EUB357" s="8"/>
      <c r="EUC357" s="8"/>
      <c r="EUD357" s="8"/>
      <c r="EUE357" s="8"/>
      <c r="EUF357" s="8"/>
      <c r="EUG357" s="8"/>
      <c r="EUH357" s="8"/>
      <c r="EUI357" s="8"/>
      <c r="EUJ357" s="8"/>
      <c r="EUK357" s="8"/>
      <c r="EUL357" s="8"/>
      <c r="EUM357" s="8"/>
      <c r="EUN357" s="8"/>
      <c r="EUO357" s="8"/>
      <c r="EUP357" s="8"/>
      <c r="EUQ357" s="8"/>
      <c r="EUR357" s="8"/>
      <c r="EUS357" s="8"/>
      <c r="EUT357" s="8"/>
      <c r="EUU357" s="8"/>
      <c r="EUV357" s="8"/>
      <c r="EUW357" s="8"/>
      <c r="EUX357" s="8"/>
      <c r="EUY357" s="8"/>
      <c r="EUZ357" s="8"/>
      <c r="EVA357" s="8"/>
      <c r="EVB357" s="8"/>
      <c r="EVC357" s="8"/>
      <c r="EVD357" s="8"/>
      <c r="EVE357" s="8"/>
      <c r="EVF357" s="8"/>
      <c r="EVG357" s="8"/>
      <c r="EVH357" s="8"/>
      <c r="EVI357" s="8"/>
      <c r="EVJ357" s="8"/>
      <c r="EVK357" s="8"/>
      <c r="EVL357" s="8"/>
      <c r="EVM357" s="8"/>
      <c r="EVN357" s="8"/>
      <c r="EVO357" s="8"/>
      <c r="EVP357" s="8"/>
      <c r="EVQ357" s="8"/>
      <c r="EVR357" s="8"/>
      <c r="EVS357" s="8"/>
      <c r="EVT357" s="8"/>
      <c r="EVU357" s="8"/>
      <c r="EVV357" s="8"/>
      <c r="EVW357" s="8"/>
      <c r="EVX357" s="8"/>
      <c r="EVY357" s="8"/>
      <c r="EVZ357" s="8"/>
      <c r="EWA357" s="8"/>
      <c r="EWB357" s="8"/>
      <c r="EWC357" s="8"/>
      <c r="EWD357" s="8"/>
      <c r="EWE357" s="8"/>
      <c r="EWF357" s="8"/>
      <c r="EWG357" s="8"/>
      <c r="EWH357" s="8"/>
      <c r="EWI357" s="8"/>
      <c r="EWJ357" s="8"/>
      <c r="EWK357" s="8"/>
      <c r="EWL357" s="8"/>
      <c r="EWM357" s="8"/>
      <c r="EWN357" s="8"/>
      <c r="EWO357" s="8"/>
      <c r="EWP357" s="8"/>
      <c r="EWQ357" s="8"/>
      <c r="EWR357" s="8"/>
      <c r="EWS357" s="8"/>
      <c r="EWT357" s="8"/>
      <c r="EWU357" s="8"/>
      <c r="EWV357" s="8"/>
      <c r="EWW357" s="8"/>
      <c r="EWX357" s="8"/>
      <c r="EWY357" s="8"/>
      <c r="EWZ357" s="8"/>
      <c r="EXA357" s="8"/>
      <c r="EXB357" s="8"/>
      <c r="EXC357" s="8"/>
      <c r="EXD357" s="8"/>
      <c r="EXE357" s="8"/>
      <c r="EXF357" s="8"/>
      <c r="EXG357" s="8"/>
      <c r="EXH357" s="8"/>
      <c r="EXI357" s="8"/>
      <c r="EXJ357" s="8"/>
      <c r="EXK357" s="8"/>
      <c r="EXL357" s="8"/>
      <c r="EXM357" s="8"/>
      <c r="EXN357" s="8"/>
      <c r="EXO357" s="8"/>
      <c r="EXP357" s="8"/>
      <c r="EXQ357" s="8"/>
      <c r="EXR357" s="8"/>
      <c r="EXS357" s="8"/>
      <c r="EXT357" s="8"/>
      <c r="EXU357" s="8"/>
      <c r="EXV357" s="8"/>
      <c r="EXW357" s="8"/>
      <c r="EXX357" s="8"/>
      <c r="EXY357" s="8"/>
      <c r="EXZ357" s="8"/>
      <c r="EYA357" s="8"/>
      <c r="EYB357" s="8"/>
      <c r="EYC357" s="8"/>
      <c r="EYD357" s="8"/>
      <c r="EYE357" s="8"/>
      <c r="EYF357" s="8"/>
      <c r="EYG357" s="8"/>
      <c r="EYH357" s="8"/>
      <c r="EYI357" s="8"/>
      <c r="EYJ357" s="8"/>
      <c r="EYK357" s="8"/>
      <c r="EYL357" s="8"/>
      <c r="EYM357" s="8"/>
      <c r="EYN357" s="8"/>
      <c r="EYO357" s="8"/>
      <c r="EYP357" s="8"/>
      <c r="EYQ357" s="8"/>
      <c r="EYR357" s="8"/>
      <c r="EYS357" s="8"/>
      <c r="EYT357" s="8"/>
      <c r="EYU357" s="8"/>
      <c r="EYV357" s="8"/>
      <c r="EYW357" s="8"/>
      <c r="EYX357" s="8"/>
      <c r="EYY357" s="8"/>
      <c r="EYZ357" s="8"/>
      <c r="EZA357" s="8"/>
      <c r="EZB357" s="8"/>
      <c r="EZC357" s="8"/>
      <c r="EZD357" s="8"/>
      <c r="EZE357" s="8"/>
      <c r="EZF357" s="8"/>
      <c r="EZG357" s="8"/>
      <c r="EZH357" s="8"/>
      <c r="EZI357" s="8"/>
      <c r="EZJ357" s="8"/>
      <c r="EZK357" s="8"/>
      <c r="EZL357" s="8"/>
      <c r="EZM357" s="8"/>
      <c r="EZN357" s="8"/>
      <c r="EZO357" s="8"/>
      <c r="EZP357" s="8"/>
      <c r="EZQ357" s="8"/>
      <c r="EZR357" s="8"/>
      <c r="EZS357" s="8"/>
      <c r="EZT357" s="8"/>
      <c r="EZU357" s="8"/>
      <c r="EZV357" s="8"/>
      <c r="EZW357" s="8"/>
      <c r="EZX357" s="8"/>
      <c r="EZY357" s="8"/>
      <c r="EZZ357" s="8"/>
      <c r="FAA357" s="8"/>
      <c r="FAB357" s="8"/>
      <c r="FAC357" s="8"/>
      <c r="FAD357" s="8"/>
      <c r="FAE357" s="8"/>
      <c r="FAF357" s="8"/>
      <c r="FAG357" s="8"/>
      <c r="FAH357" s="8"/>
      <c r="FAI357" s="8"/>
      <c r="FAJ357" s="8"/>
      <c r="FAK357" s="8"/>
      <c r="FAL357" s="8"/>
      <c r="FAM357" s="8"/>
      <c r="FAN357" s="8"/>
      <c r="FAO357" s="8"/>
      <c r="FAP357" s="8"/>
      <c r="FAQ357" s="8"/>
      <c r="FAR357" s="8"/>
      <c r="FAS357" s="8"/>
      <c r="FAT357" s="8"/>
      <c r="FAU357" s="8"/>
      <c r="FAV357" s="8"/>
      <c r="FAW357" s="8"/>
      <c r="FAX357" s="8"/>
      <c r="FAY357" s="8"/>
      <c r="FAZ357" s="8"/>
      <c r="FBA357" s="8"/>
      <c r="FBB357" s="8"/>
      <c r="FBC357" s="8"/>
      <c r="FBD357" s="8"/>
      <c r="FBE357" s="8"/>
      <c r="FBF357" s="8"/>
      <c r="FBG357" s="8"/>
      <c r="FBH357" s="8"/>
      <c r="FBI357" s="8"/>
      <c r="FBJ357" s="8"/>
      <c r="FBK357" s="8"/>
      <c r="FBL357" s="8"/>
      <c r="FBM357" s="8"/>
      <c r="FBN357" s="8"/>
      <c r="FBO357" s="8"/>
      <c r="FBP357" s="8"/>
      <c r="FBQ357" s="8"/>
      <c r="FBR357" s="8"/>
      <c r="FBS357" s="8"/>
      <c r="FBT357" s="8"/>
      <c r="FBU357" s="8"/>
      <c r="FBV357" s="8"/>
      <c r="FBW357" s="8"/>
      <c r="FBX357" s="8"/>
      <c r="FBY357" s="8"/>
      <c r="FBZ357" s="8"/>
      <c r="FCA357" s="8"/>
      <c r="FCB357" s="8"/>
      <c r="FCC357" s="8"/>
      <c r="FCD357" s="8"/>
      <c r="FCE357" s="8"/>
      <c r="FCF357" s="8"/>
      <c r="FCG357" s="8"/>
      <c r="FCH357" s="8"/>
      <c r="FCI357" s="8"/>
      <c r="FCJ357" s="8"/>
      <c r="FCK357" s="8"/>
      <c r="FCL357" s="8"/>
      <c r="FCM357" s="8"/>
      <c r="FCN357" s="8"/>
      <c r="FCO357" s="8"/>
      <c r="FCP357" s="8"/>
      <c r="FCQ357" s="8"/>
      <c r="FCR357" s="8"/>
      <c r="FCS357" s="8"/>
      <c r="FCT357" s="8"/>
      <c r="FCU357" s="8"/>
      <c r="FCV357" s="8"/>
      <c r="FCW357" s="8"/>
      <c r="FCX357" s="8"/>
      <c r="FCY357" s="8"/>
      <c r="FCZ357" s="8"/>
      <c r="FDA357" s="8"/>
      <c r="FDB357" s="8"/>
      <c r="FDC357" s="8"/>
      <c r="FDD357" s="8"/>
      <c r="FDE357" s="8"/>
      <c r="FDF357" s="8"/>
      <c r="FDG357" s="8"/>
      <c r="FDH357" s="8"/>
      <c r="FDI357" s="8"/>
      <c r="FDJ357" s="8"/>
      <c r="FDK357" s="8"/>
      <c r="FDL357" s="8"/>
      <c r="FDM357" s="8"/>
      <c r="FDN357" s="8"/>
      <c r="FDO357" s="8"/>
      <c r="FDP357" s="8"/>
      <c r="FDQ357" s="8"/>
      <c r="FDR357" s="8"/>
      <c r="FDS357" s="8"/>
      <c r="FDT357" s="8"/>
      <c r="FDU357" s="8"/>
      <c r="FDV357" s="8"/>
      <c r="FDW357" s="8"/>
      <c r="FDX357" s="8"/>
      <c r="FDY357" s="8"/>
      <c r="FDZ357" s="8"/>
      <c r="FEA357" s="8"/>
      <c r="FEB357" s="8"/>
      <c r="FEC357" s="8"/>
      <c r="FED357" s="8"/>
      <c r="FEE357" s="8"/>
      <c r="FEF357" s="8"/>
      <c r="FEG357" s="8"/>
      <c r="FEH357" s="8"/>
      <c r="FEI357" s="8"/>
      <c r="FEJ357" s="8"/>
      <c r="FEK357" s="8"/>
      <c r="FEL357" s="8"/>
      <c r="FEM357" s="8"/>
      <c r="FEN357" s="8"/>
      <c r="FEO357" s="8"/>
      <c r="FEP357" s="8"/>
      <c r="FEQ357" s="8"/>
      <c r="FER357" s="8"/>
      <c r="FES357" s="8"/>
      <c r="FET357" s="8"/>
      <c r="FEU357" s="8"/>
      <c r="FEV357" s="8"/>
      <c r="FEW357" s="8"/>
      <c r="FEX357" s="8"/>
      <c r="FEY357" s="8"/>
      <c r="FEZ357" s="8"/>
      <c r="FFA357" s="8"/>
      <c r="FFB357" s="8"/>
      <c r="FFC357" s="8"/>
      <c r="FFD357" s="8"/>
      <c r="FFE357" s="8"/>
      <c r="FFF357" s="8"/>
      <c r="FFG357" s="8"/>
      <c r="FFH357" s="8"/>
      <c r="FFI357" s="8"/>
      <c r="FFJ357" s="8"/>
      <c r="FFK357" s="8"/>
      <c r="FFL357" s="8"/>
      <c r="FFM357" s="8"/>
      <c r="FFN357" s="8"/>
      <c r="FFO357" s="8"/>
      <c r="FFP357" s="8"/>
      <c r="FFQ357" s="8"/>
      <c r="FFR357" s="8"/>
      <c r="FFS357" s="8"/>
      <c r="FFT357" s="8"/>
      <c r="FFU357" s="8"/>
      <c r="FFV357" s="8"/>
      <c r="FFW357" s="8"/>
      <c r="FFX357" s="8"/>
      <c r="FFY357" s="8"/>
      <c r="FFZ357" s="8"/>
      <c r="FGA357" s="8"/>
      <c r="FGB357" s="8"/>
      <c r="FGC357" s="8"/>
      <c r="FGD357" s="8"/>
      <c r="FGE357" s="8"/>
      <c r="FGF357" s="8"/>
      <c r="FGG357" s="8"/>
      <c r="FGH357" s="8"/>
      <c r="FGI357" s="8"/>
      <c r="FGJ357" s="8"/>
      <c r="FGK357" s="8"/>
      <c r="FGL357" s="8"/>
      <c r="FGM357" s="8"/>
      <c r="FGN357" s="8"/>
      <c r="FGO357" s="8"/>
      <c r="FGP357" s="8"/>
      <c r="FGQ357" s="8"/>
      <c r="FGR357" s="8"/>
      <c r="FGS357" s="8"/>
      <c r="FGT357" s="8"/>
      <c r="FGU357" s="8"/>
      <c r="FGV357" s="8"/>
      <c r="FGW357" s="8"/>
      <c r="FGX357" s="8"/>
      <c r="FGY357" s="8"/>
      <c r="FGZ357" s="8"/>
      <c r="FHA357" s="8"/>
      <c r="FHB357" s="8"/>
      <c r="FHC357" s="8"/>
      <c r="FHD357" s="8"/>
      <c r="FHE357" s="8"/>
      <c r="FHF357" s="8"/>
      <c r="FHG357" s="8"/>
      <c r="FHH357" s="8"/>
      <c r="FHI357" s="8"/>
      <c r="FHJ357" s="8"/>
      <c r="FHK357" s="8"/>
      <c r="FHL357" s="8"/>
      <c r="FHM357" s="8"/>
      <c r="FHN357" s="8"/>
      <c r="FHO357" s="8"/>
      <c r="FHP357" s="8"/>
      <c r="FHQ357" s="8"/>
      <c r="FHR357" s="8"/>
      <c r="FHS357" s="8"/>
      <c r="FHT357" s="8"/>
      <c r="FHU357" s="8"/>
      <c r="FHV357" s="8"/>
      <c r="FHW357" s="8"/>
      <c r="FHX357" s="8"/>
      <c r="FHY357" s="8"/>
      <c r="FHZ357" s="8"/>
      <c r="FIA357" s="8"/>
      <c r="FIB357" s="8"/>
      <c r="FIC357" s="8"/>
      <c r="FID357" s="8"/>
      <c r="FIE357" s="8"/>
      <c r="FIF357" s="8"/>
      <c r="FIG357" s="8"/>
      <c r="FIH357" s="8"/>
      <c r="FII357" s="8"/>
      <c r="FIJ357" s="8"/>
      <c r="FIK357" s="8"/>
      <c r="FIL357" s="8"/>
      <c r="FIM357" s="8"/>
      <c r="FIN357" s="8"/>
      <c r="FIO357" s="8"/>
      <c r="FIP357" s="8"/>
      <c r="FIQ357" s="8"/>
      <c r="FIR357" s="8"/>
      <c r="FIS357" s="8"/>
      <c r="FIT357" s="8"/>
      <c r="FIU357" s="8"/>
      <c r="FIV357" s="8"/>
      <c r="FIW357" s="8"/>
      <c r="FIX357" s="8"/>
      <c r="FIY357" s="8"/>
      <c r="FIZ357" s="8"/>
      <c r="FJA357" s="8"/>
      <c r="FJB357" s="8"/>
      <c r="FJC357" s="8"/>
      <c r="FJD357" s="8"/>
      <c r="FJE357" s="8"/>
      <c r="FJF357" s="8"/>
      <c r="FJG357" s="8"/>
      <c r="FJH357" s="8"/>
      <c r="FJI357" s="8"/>
      <c r="FJJ357" s="8"/>
      <c r="FJK357" s="8"/>
      <c r="FJL357" s="8"/>
      <c r="FJM357" s="8"/>
      <c r="FJN357" s="8"/>
      <c r="FJO357" s="8"/>
      <c r="FJP357" s="8"/>
      <c r="FJQ357" s="8"/>
      <c r="FJR357" s="8"/>
      <c r="FJS357" s="8"/>
      <c r="FJT357" s="8"/>
      <c r="FJU357" s="8"/>
      <c r="FJV357" s="8"/>
      <c r="FJW357" s="8"/>
      <c r="FJX357" s="8"/>
      <c r="FJY357" s="8"/>
      <c r="FJZ357" s="8"/>
      <c r="FKA357" s="8"/>
      <c r="FKB357" s="8"/>
      <c r="FKC357" s="8"/>
      <c r="FKD357" s="8"/>
      <c r="FKE357" s="8"/>
      <c r="FKF357" s="8"/>
      <c r="FKG357" s="8"/>
      <c r="FKH357" s="8"/>
      <c r="FKI357" s="8"/>
      <c r="FKJ357" s="8"/>
      <c r="FKK357" s="8"/>
      <c r="FKL357" s="8"/>
      <c r="FKM357" s="8"/>
      <c r="FKN357" s="8"/>
      <c r="FKO357" s="8"/>
      <c r="FKP357" s="8"/>
      <c r="FKQ357" s="8"/>
      <c r="FKR357" s="8"/>
      <c r="FKS357" s="8"/>
      <c r="FKT357" s="8"/>
      <c r="FKU357" s="8"/>
      <c r="FKV357" s="8"/>
      <c r="FKW357" s="8"/>
      <c r="FKX357" s="8"/>
      <c r="FKY357" s="8"/>
      <c r="FKZ357" s="8"/>
      <c r="FLA357" s="8"/>
      <c r="FLB357" s="8"/>
      <c r="FLC357" s="8"/>
      <c r="FLD357" s="8"/>
      <c r="FLE357" s="8"/>
      <c r="FLF357" s="8"/>
      <c r="FLG357" s="8"/>
      <c r="FLH357" s="8"/>
      <c r="FLI357" s="8"/>
      <c r="FLJ357" s="8"/>
      <c r="FLK357" s="8"/>
      <c r="FLL357" s="8"/>
      <c r="FLM357" s="8"/>
      <c r="FLN357" s="8"/>
      <c r="FLO357" s="8"/>
      <c r="FLP357" s="8"/>
      <c r="FLQ357" s="8"/>
      <c r="FLR357" s="8"/>
      <c r="FLS357" s="8"/>
      <c r="FLT357" s="8"/>
      <c r="FLU357" s="8"/>
      <c r="FLV357" s="8"/>
      <c r="FLW357" s="8"/>
      <c r="FLX357" s="8"/>
      <c r="FLY357" s="8"/>
      <c r="FLZ357" s="8"/>
      <c r="FMA357" s="8"/>
      <c r="FMB357" s="8"/>
      <c r="FMC357" s="8"/>
      <c r="FMD357" s="8"/>
      <c r="FME357" s="8"/>
      <c r="FMF357" s="8"/>
      <c r="FMG357" s="8"/>
      <c r="FMH357" s="8"/>
      <c r="FMI357" s="8"/>
      <c r="FMJ357" s="8"/>
      <c r="FMK357" s="8"/>
      <c r="FML357" s="8"/>
      <c r="FMM357" s="8"/>
      <c r="FMN357" s="8"/>
      <c r="FMO357" s="8"/>
      <c r="FMP357" s="8"/>
      <c r="FMQ357" s="8"/>
      <c r="FMR357" s="8"/>
      <c r="FMS357" s="8"/>
      <c r="FMT357" s="8"/>
      <c r="FMU357" s="8"/>
      <c r="FMV357" s="8"/>
      <c r="FMW357" s="8"/>
      <c r="FMX357" s="8"/>
      <c r="FMY357" s="8"/>
      <c r="FMZ357" s="8"/>
      <c r="FNA357" s="8"/>
      <c r="FNB357" s="8"/>
      <c r="FNC357" s="8"/>
      <c r="FND357" s="8"/>
      <c r="FNE357" s="8"/>
      <c r="FNF357" s="8"/>
      <c r="FNG357" s="8"/>
      <c r="FNH357" s="8"/>
      <c r="FNI357" s="8"/>
      <c r="FNJ357" s="8"/>
      <c r="FNK357" s="8"/>
      <c r="FNL357" s="8"/>
      <c r="FNM357" s="8"/>
      <c r="FNN357" s="8"/>
      <c r="FNO357" s="8"/>
      <c r="FNP357" s="8"/>
      <c r="FNQ357" s="8"/>
      <c r="FNR357" s="8"/>
      <c r="FNS357" s="8"/>
      <c r="FNT357" s="8"/>
      <c r="FNU357" s="8"/>
      <c r="FNV357" s="8"/>
      <c r="FNW357" s="8"/>
      <c r="FNX357" s="8"/>
      <c r="FNY357" s="8"/>
      <c r="FNZ357" s="8"/>
      <c r="FOA357" s="8"/>
      <c r="FOB357" s="8"/>
      <c r="FOC357" s="8"/>
      <c r="FOD357" s="8"/>
      <c r="FOE357" s="8"/>
      <c r="FOF357" s="8"/>
      <c r="FOG357" s="8"/>
      <c r="FOH357" s="8"/>
      <c r="FOI357" s="8"/>
      <c r="FOJ357" s="8"/>
      <c r="FOK357" s="8"/>
      <c r="FOL357" s="8"/>
      <c r="FOM357" s="8"/>
      <c r="FON357" s="8"/>
      <c r="FOO357" s="8"/>
      <c r="FOP357" s="8"/>
      <c r="FOQ357" s="8"/>
      <c r="FOR357" s="8"/>
      <c r="FOS357" s="8"/>
      <c r="FOT357" s="8"/>
      <c r="FOU357" s="8"/>
      <c r="FOV357" s="8"/>
      <c r="FOW357" s="8"/>
      <c r="FOX357" s="8"/>
      <c r="FOY357" s="8"/>
      <c r="FOZ357" s="8"/>
      <c r="FPA357" s="8"/>
      <c r="FPB357" s="8"/>
      <c r="FPC357" s="8"/>
      <c r="FPD357" s="8"/>
      <c r="FPE357" s="8"/>
      <c r="FPF357" s="8"/>
      <c r="FPG357" s="8"/>
      <c r="FPH357" s="8"/>
      <c r="FPI357" s="8"/>
      <c r="FPJ357" s="8"/>
      <c r="FPK357" s="8"/>
      <c r="FPL357" s="8"/>
      <c r="FPM357" s="8"/>
      <c r="FPN357" s="8"/>
      <c r="FPO357" s="8"/>
      <c r="FPP357" s="8"/>
      <c r="FPQ357" s="8"/>
      <c r="FPR357" s="8"/>
      <c r="FPS357" s="8"/>
      <c r="FPT357" s="8"/>
      <c r="FPU357" s="8"/>
      <c r="FPV357" s="8"/>
      <c r="FPW357" s="8"/>
      <c r="FPX357" s="8"/>
      <c r="FPY357" s="8"/>
      <c r="FPZ357" s="8"/>
      <c r="FQA357" s="8"/>
      <c r="FQB357" s="8"/>
      <c r="FQC357" s="8"/>
      <c r="FQD357" s="8"/>
      <c r="FQE357" s="8"/>
      <c r="FQF357" s="8"/>
      <c r="FQG357" s="8"/>
      <c r="FQH357" s="8"/>
      <c r="FQI357" s="8"/>
      <c r="FQJ357" s="8"/>
      <c r="FQK357" s="8"/>
      <c r="FQL357" s="8"/>
      <c r="FQM357" s="8"/>
      <c r="FQN357" s="8"/>
      <c r="FQO357" s="8"/>
      <c r="FQP357" s="8"/>
      <c r="FQQ357" s="8"/>
      <c r="FQR357" s="8"/>
      <c r="FQS357" s="8"/>
      <c r="FQT357" s="8"/>
      <c r="FQU357" s="8"/>
      <c r="FQV357" s="8"/>
      <c r="FQW357" s="8"/>
      <c r="FQX357" s="8"/>
      <c r="FQY357" s="8"/>
      <c r="FQZ357" s="8"/>
      <c r="FRA357" s="8"/>
      <c r="FRB357" s="8"/>
      <c r="FRC357" s="8"/>
      <c r="FRD357" s="8"/>
      <c r="FRE357" s="8"/>
      <c r="FRF357" s="8"/>
      <c r="FRG357" s="8"/>
      <c r="FRH357" s="8"/>
      <c r="FRI357" s="8"/>
      <c r="FRJ357" s="8"/>
      <c r="FRK357" s="8"/>
      <c r="FRL357" s="8"/>
      <c r="FRM357" s="8"/>
      <c r="FRN357" s="8"/>
      <c r="FRO357" s="8"/>
      <c r="FRP357" s="8"/>
      <c r="FRQ357" s="8"/>
      <c r="FRR357" s="8"/>
      <c r="FRS357" s="8"/>
      <c r="FRT357" s="8"/>
      <c r="FRU357" s="8"/>
      <c r="FRV357" s="8"/>
      <c r="FRW357" s="8"/>
      <c r="FRX357" s="8"/>
      <c r="FRY357" s="8"/>
      <c r="FRZ357" s="8"/>
      <c r="FSA357" s="8"/>
      <c r="FSB357" s="8"/>
      <c r="FSC357" s="8"/>
      <c r="FSD357" s="8"/>
      <c r="FSE357" s="8"/>
      <c r="FSF357" s="8"/>
      <c r="FSG357" s="8"/>
      <c r="FSH357" s="8"/>
      <c r="FSI357" s="8"/>
      <c r="FSJ357" s="8"/>
      <c r="FSK357" s="8"/>
      <c r="FSL357" s="8"/>
      <c r="FSM357" s="8"/>
      <c r="FSN357" s="8"/>
      <c r="FSO357" s="8"/>
      <c r="FSP357" s="8"/>
      <c r="FSQ357" s="8"/>
      <c r="FSR357" s="8"/>
      <c r="FSS357" s="8"/>
      <c r="FST357" s="8"/>
      <c r="FSU357" s="8"/>
      <c r="FSV357" s="8"/>
      <c r="FSW357" s="8"/>
      <c r="FSX357" s="8"/>
      <c r="FSY357" s="8"/>
      <c r="FSZ357" s="8"/>
      <c r="FTA357" s="8"/>
      <c r="FTB357" s="8"/>
      <c r="FTC357" s="8"/>
      <c r="FTD357" s="8"/>
      <c r="FTE357" s="8"/>
      <c r="FTF357" s="8"/>
      <c r="FTG357" s="8"/>
      <c r="FTH357" s="8"/>
      <c r="FTI357" s="8"/>
      <c r="FTJ357" s="8"/>
      <c r="FTK357" s="8"/>
      <c r="FTL357" s="8"/>
      <c r="FTM357" s="8"/>
      <c r="FTN357" s="8"/>
      <c r="FTO357" s="8"/>
      <c r="FTP357" s="8"/>
      <c r="FTQ357" s="8"/>
      <c r="FTR357" s="8"/>
      <c r="FTS357" s="8"/>
      <c r="FTT357" s="8"/>
      <c r="FTU357" s="8"/>
      <c r="FTV357" s="8"/>
      <c r="FTW357" s="8"/>
      <c r="FTX357" s="8"/>
      <c r="FTY357" s="8"/>
      <c r="FTZ357" s="8"/>
      <c r="FUA357" s="8"/>
      <c r="FUB357" s="8"/>
      <c r="FUC357" s="8"/>
      <c r="FUD357" s="8"/>
      <c r="FUE357" s="8"/>
      <c r="FUF357" s="8"/>
      <c r="FUG357" s="8"/>
      <c r="FUH357" s="8"/>
      <c r="FUI357" s="8"/>
      <c r="FUJ357" s="8"/>
      <c r="FUK357" s="8"/>
      <c r="FUL357" s="8"/>
      <c r="FUM357" s="8"/>
      <c r="FUN357" s="8"/>
      <c r="FUO357" s="8"/>
      <c r="FUP357" s="8"/>
      <c r="FUQ357" s="8"/>
      <c r="FUR357" s="8"/>
      <c r="FUS357" s="8"/>
      <c r="FUT357" s="8"/>
      <c r="FUU357" s="8"/>
      <c r="FUV357" s="8"/>
      <c r="FUW357" s="8"/>
      <c r="FUX357" s="8"/>
      <c r="FUY357" s="8"/>
      <c r="FUZ357" s="8"/>
      <c r="FVA357" s="8"/>
      <c r="FVB357" s="8"/>
      <c r="FVC357" s="8"/>
      <c r="FVD357" s="8"/>
      <c r="FVE357" s="8"/>
      <c r="FVF357" s="8"/>
      <c r="FVG357" s="8"/>
      <c r="FVH357" s="8"/>
      <c r="FVI357" s="8"/>
      <c r="FVJ357" s="8"/>
      <c r="FVK357" s="8"/>
      <c r="FVL357" s="8"/>
      <c r="FVM357" s="8"/>
      <c r="FVN357" s="8"/>
      <c r="FVO357" s="8"/>
      <c r="FVP357" s="8"/>
      <c r="FVQ357" s="8"/>
      <c r="FVR357" s="8"/>
      <c r="FVS357" s="8"/>
      <c r="FVT357" s="8"/>
      <c r="FVU357" s="8"/>
      <c r="FVV357" s="8"/>
      <c r="FVW357" s="8"/>
      <c r="FVX357" s="8"/>
      <c r="FVY357" s="8"/>
      <c r="FVZ357" s="8"/>
      <c r="FWA357" s="8"/>
      <c r="FWB357" s="8"/>
      <c r="FWC357" s="8"/>
      <c r="FWD357" s="8"/>
      <c r="FWE357" s="8"/>
      <c r="FWF357" s="8"/>
      <c r="FWG357" s="8"/>
      <c r="FWH357" s="8"/>
      <c r="FWI357" s="8"/>
      <c r="FWJ357" s="8"/>
      <c r="FWK357" s="8"/>
      <c r="FWL357" s="8"/>
      <c r="FWM357" s="8"/>
      <c r="FWN357" s="8"/>
      <c r="FWO357" s="8"/>
      <c r="FWP357" s="8"/>
      <c r="FWQ357" s="8"/>
      <c r="FWR357" s="8"/>
      <c r="FWS357" s="8"/>
      <c r="FWT357" s="8"/>
      <c r="FWU357" s="8"/>
      <c r="FWV357" s="8"/>
      <c r="FWW357" s="8"/>
      <c r="FWX357" s="8"/>
      <c r="FWY357" s="8"/>
      <c r="FWZ357" s="8"/>
      <c r="FXA357" s="8"/>
      <c r="FXB357" s="8"/>
      <c r="FXC357" s="8"/>
      <c r="FXD357" s="8"/>
      <c r="FXE357" s="8"/>
      <c r="FXF357" s="8"/>
      <c r="FXG357" s="8"/>
      <c r="FXH357" s="8"/>
      <c r="FXI357" s="8"/>
      <c r="FXJ357" s="8"/>
      <c r="FXK357" s="8"/>
      <c r="FXL357" s="8"/>
      <c r="FXM357" s="8"/>
      <c r="FXN357" s="8"/>
      <c r="FXO357" s="8"/>
      <c r="FXP357" s="8"/>
      <c r="FXQ357" s="8"/>
      <c r="FXR357" s="8"/>
      <c r="FXS357" s="8"/>
      <c r="FXT357" s="8"/>
      <c r="FXU357" s="8"/>
      <c r="FXV357" s="8"/>
      <c r="FXW357" s="8"/>
      <c r="FXX357" s="8"/>
      <c r="FXY357" s="8"/>
      <c r="FXZ357" s="8"/>
      <c r="FYA357" s="8"/>
      <c r="FYB357" s="8"/>
      <c r="FYC357" s="8"/>
      <c r="FYD357" s="8"/>
      <c r="FYE357" s="8"/>
      <c r="FYF357" s="8"/>
      <c r="FYG357" s="8"/>
      <c r="FYH357" s="8"/>
      <c r="FYI357" s="8"/>
      <c r="FYJ357" s="8"/>
      <c r="FYK357" s="8"/>
      <c r="FYL357" s="8"/>
      <c r="FYM357" s="8"/>
      <c r="FYN357" s="8"/>
      <c r="FYO357" s="8"/>
      <c r="FYP357" s="8"/>
      <c r="FYQ357" s="8"/>
      <c r="FYR357" s="8"/>
      <c r="FYS357" s="8"/>
      <c r="FYT357" s="8"/>
      <c r="FYU357" s="8"/>
      <c r="FYV357" s="8"/>
      <c r="FYW357" s="8"/>
      <c r="FYX357" s="8"/>
      <c r="FYY357" s="8"/>
      <c r="FYZ357" s="8"/>
      <c r="FZA357" s="8"/>
      <c r="FZB357" s="8"/>
      <c r="FZC357" s="8"/>
      <c r="FZD357" s="8"/>
      <c r="FZE357" s="8"/>
      <c r="FZF357" s="8"/>
      <c r="FZG357" s="8"/>
      <c r="FZH357" s="8"/>
      <c r="FZI357" s="8"/>
      <c r="FZJ357" s="8"/>
      <c r="FZK357" s="8"/>
      <c r="FZL357" s="8"/>
      <c r="FZM357" s="8"/>
      <c r="FZN357" s="8"/>
      <c r="FZO357" s="8"/>
      <c r="FZP357" s="8"/>
      <c r="FZQ357" s="8"/>
      <c r="FZR357" s="8"/>
      <c r="FZS357" s="8"/>
      <c r="FZT357" s="8"/>
      <c r="FZU357" s="8"/>
      <c r="FZV357" s="8"/>
      <c r="FZW357" s="8"/>
      <c r="FZX357" s="8"/>
      <c r="FZY357" s="8"/>
      <c r="FZZ357" s="8"/>
      <c r="GAA357" s="8"/>
      <c r="GAB357" s="8"/>
      <c r="GAC357" s="8"/>
      <c r="GAD357" s="8"/>
      <c r="GAE357" s="8"/>
      <c r="GAF357" s="8"/>
      <c r="GAG357" s="8"/>
      <c r="GAH357" s="8"/>
      <c r="GAI357" s="8"/>
      <c r="GAJ357" s="8"/>
      <c r="GAK357" s="8"/>
      <c r="GAL357" s="8"/>
      <c r="GAM357" s="8"/>
      <c r="GAN357" s="8"/>
      <c r="GAO357" s="8"/>
      <c r="GAP357" s="8"/>
      <c r="GAQ357" s="8"/>
      <c r="GAR357" s="8"/>
      <c r="GAS357" s="8"/>
      <c r="GAT357" s="8"/>
      <c r="GAU357" s="8"/>
      <c r="GAV357" s="8"/>
      <c r="GAW357" s="8"/>
      <c r="GAX357" s="8"/>
      <c r="GAY357" s="8"/>
      <c r="GAZ357" s="8"/>
      <c r="GBA357" s="8"/>
      <c r="GBB357" s="8"/>
      <c r="GBC357" s="8"/>
      <c r="GBD357" s="8"/>
      <c r="GBE357" s="8"/>
      <c r="GBF357" s="8"/>
      <c r="GBG357" s="8"/>
      <c r="GBH357" s="8"/>
      <c r="GBI357" s="8"/>
      <c r="GBJ357" s="8"/>
      <c r="GBK357" s="8"/>
      <c r="GBL357" s="8"/>
      <c r="GBM357" s="8"/>
      <c r="GBN357" s="8"/>
      <c r="GBO357" s="8"/>
      <c r="GBP357" s="8"/>
      <c r="GBQ357" s="8"/>
      <c r="GBR357" s="8"/>
      <c r="GBS357" s="8"/>
      <c r="GBT357" s="8"/>
      <c r="GBU357" s="8"/>
      <c r="GBV357" s="8"/>
      <c r="GBW357" s="8"/>
      <c r="GBX357" s="8"/>
      <c r="GBY357" s="8"/>
      <c r="GBZ357" s="8"/>
      <c r="GCA357" s="8"/>
      <c r="GCB357" s="8"/>
      <c r="GCC357" s="8"/>
      <c r="GCD357" s="8"/>
      <c r="GCE357" s="8"/>
      <c r="GCF357" s="8"/>
      <c r="GCG357" s="8"/>
      <c r="GCH357" s="8"/>
      <c r="GCI357" s="8"/>
      <c r="GCJ357" s="8"/>
      <c r="GCK357" s="8"/>
      <c r="GCL357" s="8"/>
      <c r="GCM357" s="8"/>
      <c r="GCN357" s="8"/>
      <c r="GCO357" s="8"/>
      <c r="GCP357" s="8"/>
      <c r="GCQ357" s="8"/>
      <c r="GCR357" s="8"/>
      <c r="GCS357" s="8"/>
      <c r="GCT357" s="8"/>
      <c r="GCU357" s="8"/>
      <c r="GCV357" s="8"/>
      <c r="GCW357" s="8"/>
      <c r="GCX357" s="8"/>
      <c r="GCY357" s="8"/>
      <c r="GCZ357" s="8"/>
      <c r="GDA357" s="8"/>
      <c r="GDB357" s="8"/>
      <c r="GDC357" s="8"/>
      <c r="GDD357" s="8"/>
      <c r="GDE357" s="8"/>
      <c r="GDF357" s="8"/>
      <c r="GDG357" s="8"/>
      <c r="GDH357" s="8"/>
      <c r="GDI357" s="8"/>
      <c r="GDJ357" s="8"/>
      <c r="GDK357" s="8"/>
      <c r="GDL357" s="8"/>
      <c r="GDM357" s="8"/>
      <c r="GDN357" s="8"/>
      <c r="GDO357" s="8"/>
      <c r="GDP357" s="8"/>
      <c r="GDQ357" s="8"/>
      <c r="GDR357" s="8"/>
      <c r="GDS357" s="8"/>
      <c r="GDT357" s="8"/>
      <c r="GDU357" s="8"/>
      <c r="GDV357" s="8"/>
      <c r="GDW357" s="8"/>
      <c r="GDX357" s="8"/>
      <c r="GDY357" s="8"/>
      <c r="GDZ357" s="8"/>
      <c r="GEA357" s="8"/>
      <c r="GEB357" s="8"/>
      <c r="GEC357" s="8"/>
      <c r="GED357" s="8"/>
      <c r="GEE357" s="8"/>
      <c r="GEF357" s="8"/>
      <c r="GEG357" s="8"/>
      <c r="GEH357" s="8"/>
      <c r="GEI357" s="8"/>
      <c r="GEJ357" s="8"/>
      <c r="GEK357" s="8"/>
      <c r="GEL357" s="8"/>
      <c r="GEM357" s="8"/>
      <c r="GEN357" s="8"/>
      <c r="GEO357" s="8"/>
      <c r="GEP357" s="8"/>
      <c r="GEQ357" s="8"/>
      <c r="GER357" s="8"/>
      <c r="GES357" s="8"/>
      <c r="GET357" s="8"/>
      <c r="GEU357" s="8"/>
      <c r="GEV357" s="8"/>
      <c r="GEW357" s="8"/>
      <c r="GEX357" s="8"/>
      <c r="GEY357" s="8"/>
      <c r="GEZ357" s="8"/>
      <c r="GFA357" s="8"/>
      <c r="GFB357" s="8"/>
      <c r="GFC357" s="8"/>
      <c r="GFD357" s="8"/>
      <c r="GFE357" s="8"/>
      <c r="GFF357" s="8"/>
      <c r="GFG357" s="8"/>
      <c r="GFH357" s="8"/>
      <c r="GFI357" s="8"/>
      <c r="GFJ357" s="8"/>
      <c r="GFK357" s="8"/>
      <c r="GFL357" s="8"/>
      <c r="GFM357" s="8"/>
      <c r="GFN357" s="8"/>
      <c r="GFO357" s="8"/>
      <c r="GFP357" s="8"/>
      <c r="GFQ357" s="8"/>
      <c r="GFR357" s="8"/>
      <c r="GFS357" s="8"/>
      <c r="GFT357" s="8"/>
      <c r="GFU357" s="8"/>
      <c r="GFV357" s="8"/>
      <c r="GFW357" s="8"/>
      <c r="GFX357" s="8"/>
      <c r="GFY357" s="8"/>
      <c r="GFZ357" s="8"/>
      <c r="GGA357" s="8"/>
      <c r="GGB357" s="8"/>
      <c r="GGC357" s="8"/>
      <c r="GGD357" s="8"/>
      <c r="GGE357" s="8"/>
      <c r="GGF357" s="8"/>
      <c r="GGG357" s="8"/>
      <c r="GGH357" s="8"/>
      <c r="GGI357" s="8"/>
      <c r="GGJ357" s="8"/>
      <c r="GGK357" s="8"/>
      <c r="GGL357" s="8"/>
      <c r="GGM357" s="8"/>
      <c r="GGN357" s="8"/>
      <c r="GGO357" s="8"/>
      <c r="GGP357" s="8"/>
      <c r="GGQ357" s="8"/>
      <c r="GGR357" s="8"/>
      <c r="GGS357" s="8"/>
      <c r="GGT357" s="8"/>
      <c r="GGU357" s="8"/>
      <c r="GGV357" s="8"/>
      <c r="GGW357" s="8"/>
      <c r="GGX357" s="8"/>
      <c r="GGY357" s="8"/>
      <c r="GGZ357" s="8"/>
      <c r="GHA357" s="8"/>
      <c r="GHB357" s="8"/>
      <c r="GHC357" s="8"/>
      <c r="GHD357" s="8"/>
      <c r="GHE357" s="8"/>
      <c r="GHF357" s="8"/>
      <c r="GHG357" s="8"/>
      <c r="GHH357" s="8"/>
      <c r="GHI357" s="8"/>
      <c r="GHJ357" s="8"/>
      <c r="GHK357" s="8"/>
      <c r="GHL357" s="8"/>
      <c r="GHM357" s="8"/>
      <c r="GHN357" s="8"/>
      <c r="GHO357" s="8"/>
      <c r="GHP357" s="8"/>
      <c r="GHQ357" s="8"/>
      <c r="GHR357" s="8"/>
      <c r="GHS357" s="8"/>
      <c r="GHT357" s="8"/>
      <c r="GHU357" s="8"/>
      <c r="GHV357" s="8"/>
      <c r="GHW357" s="8"/>
      <c r="GHX357" s="8"/>
      <c r="GHY357" s="8"/>
      <c r="GHZ357" s="8"/>
      <c r="GIA357" s="8"/>
      <c r="GIB357" s="8"/>
      <c r="GIC357" s="8"/>
      <c r="GID357" s="8"/>
      <c r="GIE357" s="8"/>
      <c r="GIF357" s="8"/>
      <c r="GIG357" s="8"/>
      <c r="GIH357" s="8"/>
      <c r="GII357" s="8"/>
      <c r="GIJ357" s="8"/>
      <c r="GIK357" s="8"/>
      <c r="GIL357" s="8"/>
      <c r="GIM357" s="8"/>
      <c r="GIN357" s="8"/>
      <c r="GIO357" s="8"/>
      <c r="GIP357" s="8"/>
      <c r="GIQ357" s="8"/>
      <c r="GIR357" s="8"/>
      <c r="GIS357" s="8"/>
      <c r="GIT357" s="8"/>
      <c r="GIU357" s="8"/>
      <c r="GIV357" s="8"/>
      <c r="GIW357" s="8"/>
      <c r="GIX357" s="8"/>
      <c r="GIY357" s="8"/>
      <c r="GIZ357" s="8"/>
      <c r="GJA357" s="8"/>
      <c r="GJB357" s="8"/>
      <c r="GJC357" s="8"/>
      <c r="GJD357" s="8"/>
      <c r="GJE357" s="8"/>
      <c r="GJF357" s="8"/>
      <c r="GJG357" s="8"/>
      <c r="GJH357" s="8"/>
      <c r="GJI357" s="8"/>
      <c r="GJJ357" s="8"/>
      <c r="GJK357" s="8"/>
      <c r="GJL357" s="8"/>
      <c r="GJM357" s="8"/>
      <c r="GJN357" s="8"/>
      <c r="GJO357" s="8"/>
      <c r="GJP357" s="8"/>
      <c r="GJQ357" s="8"/>
      <c r="GJR357" s="8"/>
      <c r="GJS357" s="8"/>
      <c r="GJT357" s="8"/>
      <c r="GJU357" s="8"/>
      <c r="GJV357" s="8"/>
      <c r="GJW357" s="8"/>
      <c r="GJX357" s="8"/>
      <c r="GJY357" s="8"/>
      <c r="GJZ357" s="8"/>
      <c r="GKA357" s="8"/>
      <c r="GKB357" s="8"/>
      <c r="GKC357" s="8"/>
      <c r="GKD357" s="8"/>
      <c r="GKE357" s="8"/>
      <c r="GKF357" s="8"/>
      <c r="GKG357" s="8"/>
      <c r="GKH357" s="8"/>
      <c r="GKI357" s="8"/>
      <c r="GKJ357" s="8"/>
      <c r="GKK357" s="8"/>
      <c r="GKL357" s="8"/>
      <c r="GKM357" s="8"/>
      <c r="GKN357" s="8"/>
      <c r="GKO357" s="8"/>
      <c r="GKP357" s="8"/>
      <c r="GKQ357" s="8"/>
      <c r="GKR357" s="8"/>
      <c r="GKS357" s="8"/>
      <c r="GKT357" s="8"/>
      <c r="GKU357" s="8"/>
      <c r="GKV357" s="8"/>
      <c r="GKW357" s="8"/>
      <c r="GKX357" s="8"/>
      <c r="GKY357" s="8"/>
      <c r="GKZ357" s="8"/>
      <c r="GLA357" s="8"/>
      <c r="GLB357" s="8"/>
      <c r="GLC357" s="8"/>
      <c r="GLD357" s="8"/>
      <c r="GLE357" s="8"/>
      <c r="GLF357" s="8"/>
      <c r="GLG357" s="8"/>
      <c r="GLH357" s="8"/>
      <c r="GLI357" s="8"/>
      <c r="GLJ357" s="8"/>
      <c r="GLK357" s="8"/>
      <c r="GLL357" s="8"/>
      <c r="GLM357" s="8"/>
      <c r="GLN357" s="8"/>
      <c r="GLO357" s="8"/>
      <c r="GLP357" s="8"/>
      <c r="GLQ357" s="8"/>
      <c r="GLR357" s="8"/>
      <c r="GLS357" s="8"/>
      <c r="GLT357" s="8"/>
      <c r="GLU357" s="8"/>
      <c r="GLV357" s="8"/>
      <c r="GLW357" s="8"/>
      <c r="GLX357" s="8"/>
      <c r="GLY357" s="8"/>
      <c r="GLZ357" s="8"/>
      <c r="GMA357" s="8"/>
      <c r="GMB357" s="8"/>
      <c r="GMC357" s="8"/>
      <c r="GMD357" s="8"/>
      <c r="GME357" s="8"/>
      <c r="GMF357" s="8"/>
      <c r="GMG357" s="8"/>
      <c r="GMH357" s="8"/>
      <c r="GMI357" s="8"/>
      <c r="GMJ357" s="8"/>
      <c r="GMK357" s="8"/>
      <c r="GML357" s="8"/>
      <c r="GMM357" s="8"/>
      <c r="GMN357" s="8"/>
      <c r="GMO357" s="8"/>
      <c r="GMP357" s="8"/>
      <c r="GMQ357" s="8"/>
      <c r="GMR357" s="8"/>
      <c r="GMS357" s="8"/>
      <c r="GMT357" s="8"/>
      <c r="GMU357" s="8"/>
      <c r="GMV357" s="8"/>
      <c r="GMW357" s="8"/>
      <c r="GMX357" s="8"/>
      <c r="GMY357" s="8"/>
      <c r="GMZ357" s="8"/>
      <c r="GNA357" s="8"/>
      <c r="GNB357" s="8"/>
      <c r="GNC357" s="8"/>
      <c r="GND357" s="8"/>
      <c r="GNE357" s="8"/>
      <c r="GNF357" s="8"/>
      <c r="GNG357" s="8"/>
      <c r="GNH357" s="8"/>
      <c r="GNI357" s="8"/>
      <c r="GNJ357" s="8"/>
      <c r="GNK357" s="8"/>
      <c r="GNL357" s="8"/>
      <c r="GNM357" s="8"/>
      <c r="GNN357" s="8"/>
      <c r="GNO357" s="8"/>
      <c r="GNP357" s="8"/>
      <c r="GNQ357" s="8"/>
      <c r="GNR357" s="8"/>
      <c r="GNS357" s="8"/>
      <c r="GNT357" s="8"/>
      <c r="GNU357" s="8"/>
      <c r="GNV357" s="8"/>
      <c r="GNW357" s="8"/>
      <c r="GNX357" s="8"/>
      <c r="GNY357" s="8"/>
      <c r="GNZ357" s="8"/>
      <c r="GOA357" s="8"/>
      <c r="GOB357" s="8"/>
      <c r="GOC357" s="8"/>
      <c r="GOD357" s="8"/>
      <c r="GOE357" s="8"/>
      <c r="GOF357" s="8"/>
      <c r="GOG357" s="8"/>
      <c r="GOH357" s="8"/>
      <c r="GOI357" s="8"/>
      <c r="GOJ357" s="8"/>
      <c r="GOK357" s="8"/>
      <c r="GOL357" s="8"/>
      <c r="GOM357" s="8"/>
      <c r="GON357" s="8"/>
      <c r="GOO357" s="8"/>
      <c r="GOP357" s="8"/>
      <c r="GOQ357" s="8"/>
      <c r="GOR357" s="8"/>
      <c r="GOS357" s="8"/>
      <c r="GOT357" s="8"/>
      <c r="GOU357" s="8"/>
      <c r="GOV357" s="8"/>
      <c r="GOW357" s="8"/>
      <c r="GOX357" s="8"/>
      <c r="GOY357" s="8"/>
      <c r="GOZ357" s="8"/>
      <c r="GPA357" s="8"/>
      <c r="GPB357" s="8"/>
      <c r="GPC357" s="8"/>
      <c r="GPD357" s="8"/>
      <c r="GPE357" s="8"/>
      <c r="GPF357" s="8"/>
      <c r="GPG357" s="8"/>
      <c r="GPH357" s="8"/>
      <c r="GPI357" s="8"/>
      <c r="GPJ357" s="8"/>
      <c r="GPK357" s="8"/>
      <c r="GPL357" s="8"/>
      <c r="GPM357" s="8"/>
      <c r="GPN357" s="8"/>
      <c r="GPO357" s="8"/>
      <c r="GPP357" s="8"/>
      <c r="GPQ357" s="8"/>
      <c r="GPR357" s="8"/>
      <c r="GPS357" s="8"/>
      <c r="GPT357" s="8"/>
      <c r="GPU357" s="8"/>
      <c r="GPV357" s="8"/>
      <c r="GPW357" s="8"/>
      <c r="GPX357" s="8"/>
      <c r="GPY357" s="8"/>
      <c r="GPZ357" s="8"/>
      <c r="GQA357" s="8"/>
      <c r="GQB357" s="8"/>
      <c r="GQC357" s="8"/>
      <c r="GQD357" s="8"/>
      <c r="GQE357" s="8"/>
      <c r="GQF357" s="8"/>
      <c r="GQG357" s="8"/>
      <c r="GQH357" s="8"/>
      <c r="GQI357" s="8"/>
      <c r="GQJ357" s="8"/>
      <c r="GQK357" s="8"/>
      <c r="GQL357" s="8"/>
      <c r="GQM357" s="8"/>
      <c r="GQN357" s="8"/>
      <c r="GQO357" s="8"/>
      <c r="GQP357" s="8"/>
      <c r="GQQ357" s="8"/>
      <c r="GQR357" s="8"/>
      <c r="GQS357" s="8"/>
      <c r="GQT357" s="8"/>
      <c r="GQU357" s="8"/>
      <c r="GQV357" s="8"/>
      <c r="GQW357" s="8"/>
      <c r="GQX357" s="8"/>
      <c r="GQY357" s="8"/>
      <c r="GQZ357" s="8"/>
      <c r="GRA357" s="8"/>
      <c r="GRB357" s="8"/>
      <c r="GRC357" s="8"/>
      <c r="GRD357" s="8"/>
      <c r="GRE357" s="8"/>
      <c r="GRF357" s="8"/>
      <c r="GRG357" s="8"/>
      <c r="GRH357" s="8"/>
      <c r="GRI357" s="8"/>
      <c r="GRJ357" s="8"/>
      <c r="GRK357" s="8"/>
      <c r="GRL357" s="8"/>
      <c r="GRM357" s="8"/>
      <c r="GRN357" s="8"/>
      <c r="GRO357" s="8"/>
      <c r="GRP357" s="8"/>
      <c r="GRQ357" s="8"/>
      <c r="GRR357" s="8"/>
      <c r="GRS357" s="8"/>
      <c r="GRT357" s="8"/>
      <c r="GRU357" s="8"/>
      <c r="GRV357" s="8"/>
      <c r="GRW357" s="8"/>
      <c r="GRX357" s="8"/>
      <c r="GRY357" s="8"/>
      <c r="GRZ357" s="8"/>
      <c r="GSA357" s="8"/>
      <c r="GSB357" s="8"/>
      <c r="GSC357" s="8"/>
      <c r="GSD357" s="8"/>
      <c r="GSE357" s="8"/>
      <c r="GSF357" s="8"/>
      <c r="GSG357" s="8"/>
      <c r="GSH357" s="8"/>
      <c r="GSI357" s="8"/>
      <c r="GSJ357" s="8"/>
      <c r="GSK357" s="8"/>
      <c r="GSL357" s="8"/>
      <c r="GSM357" s="8"/>
      <c r="GSN357" s="8"/>
      <c r="GSO357" s="8"/>
      <c r="GSP357" s="8"/>
      <c r="GSQ357" s="8"/>
      <c r="GSR357" s="8"/>
      <c r="GSS357" s="8"/>
      <c r="GST357" s="8"/>
      <c r="GSU357" s="8"/>
      <c r="GSV357" s="8"/>
      <c r="GSW357" s="8"/>
      <c r="GSX357" s="8"/>
      <c r="GSY357" s="8"/>
      <c r="GSZ357" s="8"/>
      <c r="GTA357" s="8"/>
      <c r="GTB357" s="8"/>
      <c r="GTC357" s="8"/>
      <c r="GTD357" s="8"/>
      <c r="GTE357" s="8"/>
      <c r="GTF357" s="8"/>
      <c r="GTG357" s="8"/>
      <c r="GTH357" s="8"/>
      <c r="GTI357" s="8"/>
      <c r="GTJ357" s="8"/>
      <c r="GTK357" s="8"/>
      <c r="GTL357" s="8"/>
      <c r="GTM357" s="8"/>
      <c r="GTN357" s="8"/>
      <c r="GTO357" s="8"/>
      <c r="GTP357" s="8"/>
      <c r="GTQ357" s="8"/>
      <c r="GTR357" s="8"/>
      <c r="GTS357" s="8"/>
      <c r="GTT357" s="8"/>
      <c r="GTU357" s="8"/>
      <c r="GTV357" s="8"/>
      <c r="GTW357" s="8"/>
      <c r="GTX357" s="8"/>
      <c r="GTY357" s="8"/>
      <c r="GTZ357" s="8"/>
      <c r="GUA357" s="8"/>
      <c r="GUB357" s="8"/>
      <c r="GUC357" s="8"/>
      <c r="GUD357" s="8"/>
      <c r="GUE357" s="8"/>
      <c r="GUF357" s="8"/>
      <c r="GUG357" s="8"/>
      <c r="GUH357" s="8"/>
      <c r="GUI357" s="8"/>
      <c r="GUJ357" s="8"/>
      <c r="GUK357" s="8"/>
      <c r="GUL357" s="8"/>
      <c r="GUM357" s="8"/>
      <c r="GUN357" s="8"/>
      <c r="GUO357" s="8"/>
      <c r="GUP357" s="8"/>
      <c r="GUQ357" s="8"/>
      <c r="GUR357" s="8"/>
      <c r="GUS357" s="8"/>
      <c r="GUT357" s="8"/>
      <c r="GUU357" s="8"/>
      <c r="GUV357" s="8"/>
      <c r="GUW357" s="8"/>
      <c r="GUX357" s="8"/>
      <c r="GUY357" s="8"/>
      <c r="GUZ357" s="8"/>
      <c r="GVA357" s="8"/>
      <c r="GVB357" s="8"/>
      <c r="GVC357" s="8"/>
      <c r="GVD357" s="8"/>
      <c r="GVE357" s="8"/>
      <c r="GVF357" s="8"/>
      <c r="GVG357" s="8"/>
      <c r="GVH357" s="8"/>
      <c r="GVI357" s="8"/>
      <c r="GVJ357" s="8"/>
      <c r="GVK357" s="8"/>
      <c r="GVL357" s="8"/>
      <c r="GVM357" s="8"/>
      <c r="GVN357" s="8"/>
      <c r="GVO357" s="8"/>
      <c r="GVP357" s="8"/>
      <c r="GVQ357" s="8"/>
      <c r="GVR357" s="8"/>
      <c r="GVS357" s="8"/>
      <c r="GVT357" s="8"/>
      <c r="GVU357" s="8"/>
      <c r="GVV357" s="8"/>
      <c r="GVW357" s="8"/>
      <c r="GVX357" s="8"/>
      <c r="GVY357" s="8"/>
      <c r="GVZ357" s="8"/>
      <c r="GWA357" s="8"/>
      <c r="GWB357" s="8"/>
      <c r="GWC357" s="8"/>
      <c r="GWD357" s="8"/>
      <c r="GWE357" s="8"/>
      <c r="GWF357" s="8"/>
      <c r="GWG357" s="8"/>
      <c r="GWH357" s="8"/>
      <c r="GWI357" s="8"/>
      <c r="GWJ357" s="8"/>
      <c r="GWK357" s="8"/>
      <c r="GWL357" s="8"/>
      <c r="GWM357" s="8"/>
      <c r="GWN357" s="8"/>
      <c r="GWO357" s="8"/>
      <c r="GWP357" s="8"/>
      <c r="GWQ357" s="8"/>
      <c r="GWR357" s="8"/>
      <c r="GWS357" s="8"/>
      <c r="GWT357" s="8"/>
      <c r="GWU357" s="8"/>
      <c r="GWV357" s="8"/>
      <c r="GWW357" s="8"/>
      <c r="GWX357" s="8"/>
      <c r="GWY357" s="8"/>
      <c r="GWZ357" s="8"/>
      <c r="GXA357" s="8"/>
      <c r="GXB357" s="8"/>
      <c r="GXC357" s="8"/>
      <c r="GXD357" s="8"/>
      <c r="GXE357" s="8"/>
      <c r="GXF357" s="8"/>
      <c r="GXG357" s="8"/>
      <c r="GXH357" s="8"/>
      <c r="GXI357" s="8"/>
      <c r="GXJ357" s="8"/>
      <c r="GXK357" s="8"/>
      <c r="GXL357" s="8"/>
      <c r="GXM357" s="8"/>
      <c r="GXN357" s="8"/>
      <c r="GXO357" s="8"/>
      <c r="GXP357" s="8"/>
      <c r="GXQ357" s="8"/>
      <c r="GXR357" s="8"/>
      <c r="GXS357" s="8"/>
      <c r="GXT357" s="8"/>
      <c r="GXU357" s="8"/>
      <c r="GXV357" s="8"/>
      <c r="GXW357" s="8"/>
      <c r="GXX357" s="8"/>
      <c r="GXY357" s="8"/>
      <c r="GXZ357" s="8"/>
      <c r="GYA357" s="8"/>
      <c r="GYB357" s="8"/>
      <c r="GYC357" s="8"/>
      <c r="GYD357" s="8"/>
      <c r="GYE357" s="8"/>
      <c r="GYF357" s="8"/>
      <c r="GYG357" s="8"/>
      <c r="GYH357" s="8"/>
      <c r="GYI357" s="8"/>
      <c r="GYJ357" s="8"/>
      <c r="GYK357" s="8"/>
      <c r="GYL357" s="8"/>
      <c r="GYM357" s="8"/>
      <c r="GYN357" s="8"/>
      <c r="GYO357" s="8"/>
      <c r="GYP357" s="8"/>
      <c r="GYQ357" s="8"/>
      <c r="GYR357" s="8"/>
      <c r="GYS357" s="8"/>
      <c r="GYT357" s="8"/>
      <c r="GYU357" s="8"/>
      <c r="GYV357" s="8"/>
      <c r="GYW357" s="8"/>
      <c r="GYX357" s="8"/>
      <c r="GYY357" s="8"/>
      <c r="GYZ357" s="8"/>
      <c r="GZA357" s="8"/>
      <c r="GZB357" s="8"/>
      <c r="GZC357" s="8"/>
      <c r="GZD357" s="8"/>
      <c r="GZE357" s="8"/>
      <c r="GZF357" s="8"/>
      <c r="GZG357" s="8"/>
      <c r="GZH357" s="8"/>
      <c r="GZI357" s="8"/>
      <c r="GZJ357" s="8"/>
      <c r="GZK357" s="8"/>
      <c r="GZL357" s="8"/>
      <c r="GZM357" s="8"/>
      <c r="GZN357" s="8"/>
      <c r="GZO357" s="8"/>
      <c r="GZP357" s="8"/>
      <c r="GZQ357" s="8"/>
      <c r="GZR357" s="8"/>
      <c r="GZS357" s="8"/>
      <c r="GZT357" s="8"/>
      <c r="GZU357" s="8"/>
      <c r="GZV357" s="8"/>
      <c r="GZW357" s="8"/>
      <c r="GZX357" s="8"/>
      <c r="GZY357" s="8"/>
      <c r="GZZ357" s="8"/>
      <c r="HAA357" s="8"/>
      <c r="HAB357" s="8"/>
      <c r="HAC357" s="8"/>
      <c r="HAD357" s="8"/>
      <c r="HAE357" s="8"/>
      <c r="HAF357" s="8"/>
      <c r="HAG357" s="8"/>
      <c r="HAH357" s="8"/>
      <c r="HAI357" s="8"/>
      <c r="HAJ357" s="8"/>
      <c r="HAK357" s="8"/>
      <c r="HAL357" s="8"/>
      <c r="HAM357" s="8"/>
      <c r="HAN357" s="8"/>
      <c r="HAO357" s="8"/>
      <c r="HAP357" s="8"/>
      <c r="HAQ357" s="8"/>
      <c r="HAR357" s="8"/>
      <c r="HAS357" s="8"/>
      <c r="HAT357" s="8"/>
      <c r="HAU357" s="8"/>
      <c r="HAV357" s="8"/>
      <c r="HAW357" s="8"/>
      <c r="HAX357" s="8"/>
      <c r="HAY357" s="8"/>
      <c r="HAZ357" s="8"/>
      <c r="HBA357" s="8"/>
      <c r="HBB357" s="8"/>
      <c r="HBC357" s="8"/>
      <c r="HBD357" s="8"/>
      <c r="HBE357" s="8"/>
      <c r="HBF357" s="8"/>
      <c r="HBG357" s="8"/>
      <c r="HBH357" s="8"/>
      <c r="HBI357" s="8"/>
      <c r="HBJ357" s="8"/>
      <c r="HBK357" s="8"/>
      <c r="HBL357" s="8"/>
      <c r="HBM357" s="8"/>
      <c r="HBN357" s="8"/>
      <c r="HBO357" s="8"/>
      <c r="HBP357" s="8"/>
      <c r="HBQ357" s="8"/>
      <c r="HBR357" s="8"/>
      <c r="HBS357" s="8"/>
      <c r="HBT357" s="8"/>
      <c r="HBU357" s="8"/>
      <c r="HBV357" s="8"/>
      <c r="HBW357" s="8"/>
      <c r="HBX357" s="8"/>
      <c r="HBY357" s="8"/>
      <c r="HBZ357" s="8"/>
      <c r="HCA357" s="8"/>
      <c r="HCB357" s="8"/>
      <c r="HCC357" s="8"/>
      <c r="HCD357" s="8"/>
      <c r="HCE357" s="8"/>
      <c r="HCF357" s="8"/>
      <c r="HCG357" s="8"/>
      <c r="HCH357" s="8"/>
      <c r="HCI357" s="8"/>
      <c r="HCJ357" s="8"/>
      <c r="HCK357" s="8"/>
      <c r="HCL357" s="8"/>
      <c r="HCM357" s="8"/>
      <c r="HCN357" s="8"/>
      <c r="HCO357" s="8"/>
      <c r="HCP357" s="8"/>
      <c r="HCQ357" s="8"/>
      <c r="HCR357" s="8"/>
      <c r="HCS357" s="8"/>
      <c r="HCT357" s="8"/>
      <c r="HCU357" s="8"/>
      <c r="HCV357" s="8"/>
      <c r="HCW357" s="8"/>
      <c r="HCX357" s="8"/>
      <c r="HCY357" s="8"/>
      <c r="HCZ357" s="8"/>
      <c r="HDA357" s="8"/>
      <c r="HDB357" s="8"/>
      <c r="HDC357" s="8"/>
      <c r="HDD357" s="8"/>
      <c r="HDE357" s="8"/>
      <c r="HDF357" s="8"/>
      <c r="HDG357" s="8"/>
      <c r="HDH357" s="8"/>
      <c r="HDI357" s="8"/>
      <c r="HDJ357" s="8"/>
      <c r="HDK357" s="8"/>
      <c r="HDL357" s="8"/>
      <c r="HDM357" s="8"/>
      <c r="HDN357" s="8"/>
      <c r="HDO357" s="8"/>
      <c r="HDP357" s="8"/>
      <c r="HDQ357" s="8"/>
      <c r="HDR357" s="8"/>
      <c r="HDS357" s="8"/>
      <c r="HDT357" s="8"/>
      <c r="HDU357" s="8"/>
      <c r="HDV357" s="8"/>
      <c r="HDW357" s="8"/>
      <c r="HDX357" s="8"/>
      <c r="HDY357" s="8"/>
      <c r="HDZ357" s="8"/>
      <c r="HEA357" s="8"/>
      <c r="HEB357" s="8"/>
      <c r="HEC357" s="8"/>
      <c r="HED357" s="8"/>
      <c r="HEE357" s="8"/>
      <c r="HEF357" s="8"/>
      <c r="HEG357" s="8"/>
      <c r="HEH357" s="8"/>
      <c r="HEI357" s="8"/>
      <c r="HEJ357" s="8"/>
      <c r="HEK357" s="8"/>
      <c r="HEL357" s="8"/>
      <c r="HEM357" s="8"/>
      <c r="HEN357" s="8"/>
      <c r="HEO357" s="8"/>
      <c r="HEP357" s="8"/>
      <c r="HEQ357" s="8"/>
      <c r="HER357" s="8"/>
      <c r="HES357" s="8"/>
      <c r="HET357" s="8"/>
      <c r="HEU357" s="8"/>
      <c r="HEV357" s="8"/>
      <c r="HEW357" s="8"/>
      <c r="HEX357" s="8"/>
      <c r="HEY357" s="8"/>
      <c r="HEZ357" s="8"/>
      <c r="HFA357" s="8"/>
      <c r="HFB357" s="8"/>
      <c r="HFC357" s="8"/>
      <c r="HFD357" s="8"/>
      <c r="HFE357" s="8"/>
      <c r="HFF357" s="8"/>
      <c r="HFG357" s="8"/>
      <c r="HFH357" s="8"/>
      <c r="HFI357" s="8"/>
      <c r="HFJ357" s="8"/>
      <c r="HFK357" s="8"/>
      <c r="HFL357" s="8"/>
      <c r="HFM357" s="8"/>
      <c r="HFN357" s="8"/>
      <c r="HFO357" s="8"/>
      <c r="HFP357" s="8"/>
      <c r="HFQ357" s="8"/>
      <c r="HFR357" s="8"/>
      <c r="HFS357" s="8"/>
      <c r="HFT357" s="8"/>
      <c r="HFU357" s="8"/>
      <c r="HFV357" s="8"/>
      <c r="HFW357" s="8"/>
      <c r="HFX357" s="8"/>
      <c r="HFY357" s="8"/>
      <c r="HFZ357" s="8"/>
      <c r="HGA357" s="8"/>
      <c r="HGB357" s="8"/>
      <c r="HGC357" s="8"/>
      <c r="HGD357" s="8"/>
      <c r="HGE357" s="8"/>
      <c r="HGF357" s="8"/>
      <c r="HGG357" s="8"/>
      <c r="HGH357" s="8"/>
      <c r="HGI357" s="8"/>
      <c r="HGJ357" s="8"/>
      <c r="HGK357" s="8"/>
      <c r="HGL357" s="8"/>
      <c r="HGM357" s="8"/>
      <c r="HGN357" s="8"/>
      <c r="HGO357" s="8"/>
      <c r="HGP357" s="8"/>
      <c r="HGQ357" s="8"/>
      <c r="HGR357" s="8"/>
      <c r="HGS357" s="8"/>
      <c r="HGT357" s="8"/>
      <c r="HGU357" s="8"/>
      <c r="HGV357" s="8"/>
      <c r="HGW357" s="8"/>
      <c r="HGX357" s="8"/>
      <c r="HGY357" s="8"/>
      <c r="HGZ357" s="8"/>
      <c r="HHA357" s="8"/>
      <c r="HHB357" s="8"/>
      <c r="HHC357" s="8"/>
      <c r="HHD357" s="8"/>
      <c r="HHE357" s="8"/>
      <c r="HHF357" s="8"/>
      <c r="HHG357" s="8"/>
      <c r="HHH357" s="8"/>
      <c r="HHI357" s="8"/>
      <c r="HHJ357" s="8"/>
      <c r="HHK357" s="8"/>
      <c r="HHL357" s="8"/>
      <c r="HHM357" s="8"/>
      <c r="HHN357" s="8"/>
      <c r="HHO357" s="8"/>
      <c r="HHP357" s="8"/>
      <c r="HHQ357" s="8"/>
      <c r="HHR357" s="8"/>
      <c r="HHS357" s="8"/>
      <c r="HHT357" s="8"/>
      <c r="HHU357" s="8"/>
      <c r="HHV357" s="8"/>
      <c r="HHW357" s="8"/>
      <c r="HHX357" s="8"/>
      <c r="HHY357" s="8"/>
      <c r="HHZ357" s="8"/>
      <c r="HIA357" s="8"/>
      <c r="HIB357" s="8"/>
      <c r="HIC357" s="8"/>
      <c r="HID357" s="8"/>
      <c r="HIE357" s="8"/>
      <c r="HIF357" s="8"/>
      <c r="HIG357" s="8"/>
      <c r="HIH357" s="8"/>
      <c r="HII357" s="8"/>
      <c r="HIJ357" s="8"/>
      <c r="HIK357" s="8"/>
      <c r="HIL357" s="8"/>
      <c r="HIM357" s="8"/>
      <c r="HIN357" s="8"/>
      <c r="HIO357" s="8"/>
      <c r="HIP357" s="8"/>
      <c r="HIQ357" s="8"/>
      <c r="HIR357" s="8"/>
      <c r="HIS357" s="8"/>
      <c r="HIT357" s="8"/>
      <c r="HIU357" s="8"/>
      <c r="HIV357" s="8"/>
      <c r="HIW357" s="8"/>
      <c r="HIX357" s="8"/>
      <c r="HIY357" s="8"/>
      <c r="HIZ357" s="8"/>
      <c r="HJA357" s="8"/>
      <c r="HJB357" s="8"/>
      <c r="HJC357" s="8"/>
      <c r="HJD357" s="8"/>
      <c r="HJE357" s="8"/>
      <c r="HJF357" s="8"/>
      <c r="HJG357" s="8"/>
      <c r="HJH357" s="8"/>
      <c r="HJI357" s="8"/>
      <c r="HJJ357" s="8"/>
      <c r="HJK357" s="8"/>
      <c r="HJL357" s="8"/>
      <c r="HJM357" s="8"/>
      <c r="HJN357" s="8"/>
      <c r="HJO357" s="8"/>
      <c r="HJP357" s="8"/>
      <c r="HJQ357" s="8"/>
      <c r="HJR357" s="8"/>
      <c r="HJS357" s="8"/>
      <c r="HJT357" s="8"/>
      <c r="HJU357" s="8"/>
      <c r="HJV357" s="8"/>
      <c r="HJW357" s="8"/>
      <c r="HJX357" s="8"/>
      <c r="HJY357" s="8"/>
      <c r="HJZ357" s="8"/>
      <c r="HKA357" s="8"/>
      <c r="HKB357" s="8"/>
      <c r="HKC357" s="8"/>
      <c r="HKD357" s="8"/>
      <c r="HKE357" s="8"/>
      <c r="HKF357" s="8"/>
      <c r="HKG357" s="8"/>
      <c r="HKH357" s="8"/>
      <c r="HKI357" s="8"/>
      <c r="HKJ357" s="8"/>
      <c r="HKK357" s="8"/>
      <c r="HKL357" s="8"/>
      <c r="HKM357" s="8"/>
      <c r="HKN357" s="8"/>
      <c r="HKO357" s="8"/>
      <c r="HKP357" s="8"/>
      <c r="HKQ357" s="8"/>
      <c r="HKR357" s="8"/>
      <c r="HKS357" s="8"/>
      <c r="HKT357" s="8"/>
      <c r="HKU357" s="8"/>
      <c r="HKV357" s="8"/>
      <c r="HKW357" s="8"/>
      <c r="HKX357" s="8"/>
      <c r="HKY357" s="8"/>
      <c r="HKZ357" s="8"/>
      <c r="HLA357" s="8"/>
      <c r="HLB357" s="8"/>
      <c r="HLC357" s="8"/>
      <c r="HLD357" s="8"/>
      <c r="HLE357" s="8"/>
      <c r="HLF357" s="8"/>
      <c r="HLG357" s="8"/>
      <c r="HLH357" s="8"/>
      <c r="HLI357" s="8"/>
      <c r="HLJ357" s="8"/>
      <c r="HLK357" s="8"/>
      <c r="HLL357" s="8"/>
      <c r="HLM357" s="8"/>
      <c r="HLN357" s="8"/>
      <c r="HLO357" s="8"/>
      <c r="HLP357" s="8"/>
      <c r="HLQ357" s="8"/>
      <c r="HLR357" s="8"/>
      <c r="HLS357" s="8"/>
      <c r="HLT357" s="8"/>
      <c r="HLU357" s="8"/>
      <c r="HLV357" s="8"/>
      <c r="HLW357" s="8"/>
      <c r="HLX357" s="8"/>
      <c r="HLY357" s="8"/>
      <c r="HLZ357" s="8"/>
      <c r="HMA357" s="8"/>
      <c r="HMB357" s="8"/>
      <c r="HMC357" s="8"/>
      <c r="HMD357" s="8"/>
      <c r="HME357" s="8"/>
      <c r="HMF357" s="8"/>
      <c r="HMG357" s="8"/>
      <c r="HMH357" s="8"/>
      <c r="HMI357" s="8"/>
      <c r="HMJ357" s="8"/>
      <c r="HMK357" s="8"/>
      <c r="HML357" s="8"/>
      <c r="HMM357" s="8"/>
      <c r="HMN357" s="8"/>
      <c r="HMO357" s="8"/>
      <c r="HMP357" s="8"/>
      <c r="HMQ357" s="8"/>
      <c r="HMR357" s="8"/>
      <c r="HMS357" s="8"/>
      <c r="HMT357" s="8"/>
      <c r="HMU357" s="8"/>
      <c r="HMV357" s="8"/>
      <c r="HMW357" s="8"/>
      <c r="HMX357" s="8"/>
      <c r="HMY357" s="8"/>
      <c r="HMZ357" s="8"/>
      <c r="HNA357" s="8"/>
      <c r="HNB357" s="8"/>
      <c r="HNC357" s="8"/>
      <c r="HND357" s="8"/>
      <c r="HNE357" s="8"/>
      <c r="HNF357" s="8"/>
      <c r="HNG357" s="8"/>
      <c r="HNH357" s="8"/>
      <c r="HNI357" s="8"/>
      <c r="HNJ357" s="8"/>
      <c r="HNK357" s="8"/>
      <c r="HNL357" s="8"/>
      <c r="HNM357" s="8"/>
      <c r="HNN357" s="8"/>
      <c r="HNO357" s="8"/>
      <c r="HNP357" s="8"/>
      <c r="HNQ357" s="8"/>
      <c r="HNR357" s="8"/>
      <c r="HNS357" s="8"/>
      <c r="HNT357" s="8"/>
      <c r="HNU357" s="8"/>
      <c r="HNV357" s="8"/>
      <c r="HNW357" s="8"/>
      <c r="HNX357" s="8"/>
      <c r="HNY357" s="8"/>
      <c r="HNZ357" s="8"/>
      <c r="HOA357" s="8"/>
      <c r="HOB357" s="8"/>
      <c r="HOC357" s="8"/>
      <c r="HOD357" s="8"/>
      <c r="HOE357" s="8"/>
      <c r="HOF357" s="8"/>
      <c r="HOG357" s="8"/>
      <c r="HOH357" s="8"/>
      <c r="HOI357" s="8"/>
      <c r="HOJ357" s="8"/>
      <c r="HOK357" s="8"/>
      <c r="HOL357" s="8"/>
      <c r="HOM357" s="8"/>
      <c r="HON357" s="8"/>
      <c r="HOO357" s="8"/>
      <c r="HOP357" s="8"/>
      <c r="HOQ357" s="8"/>
      <c r="HOR357" s="8"/>
      <c r="HOS357" s="8"/>
      <c r="HOT357" s="8"/>
      <c r="HOU357" s="8"/>
      <c r="HOV357" s="8"/>
      <c r="HOW357" s="8"/>
      <c r="HOX357" s="8"/>
      <c r="HOY357" s="8"/>
      <c r="HOZ357" s="8"/>
      <c r="HPA357" s="8"/>
      <c r="HPB357" s="8"/>
      <c r="HPC357" s="8"/>
      <c r="HPD357" s="8"/>
      <c r="HPE357" s="8"/>
      <c r="HPF357" s="8"/>
      <c r="HPG357" s="8"/>
      <c r="HPH357" s="8"/>
      <c r="HPI357" s="8"/>
      <c r="HPJ357" s="8"/>
      <c r="HPK357" s="8"/>
      <c r="HPL357" s="8"/>
      <c r="HPM357" s="8"/>
      <c r="HPN357" s="8"/>
      <c r="HPO357" s="8"/>
      <c r="HPP357" s="8"/>
      <c r="HPQ357" s="8"/>
      <c r="HPR357" s="8"/>
      <c r="HPS357" s="8"/>
      <c r="HPT357" s="8"/>
      <c r="HPU357" s="8"/>
      <c r="HPV357" s="8"/>
      <c r="HPW357" s="8"/>
      <c r="HPX357" s="8"/>
      <c r="HPY357" s="8"/>
      <c r="HPZ357" s="8"/>
      <c r="HQA357" s="8"/>
      <c r="HQB357" s="8"/>
      <c r="HQC357" s="8"/>
      <c r="HQD357" s="8"/>
      <c r="HQE357" s="8"/>
      <c r="HQF357" s="8"/>
      <c r="HQG357" s="8"/>
      <c r="HQH357" s="8"/>
      <c r="HQI357" s="8"/>
      <c r="HQJ357" s="8"/>
      <c r="HQK357" s="8"/>
      <c r="HQL357" s="8"/>
      <c r="HQM357" s="8"/>
      <c r="HQN357" s="8"/>
      <c r="HQO357" s="8"/>
      <c r="HQP357" s="8"/>
      <c r="HQQ357" s="8"/>
      <c r="HQR357" s="8"/>
      <c r="HQS357" s="8"/>
      <c r="HQT357" s="8"/>
      <c r="HQU357" s="8"/>
      <c r="HQV357" s="8"/>
      <c r="HQW357" s="8"/>
      <c r="HQX357" s="8"/>
      <c r="HQY357" s="8"/>
      <c r="HQZ357" s="8"/>
      <c r="HRA357" s="8"/>
      <c r="HRB357" s="8"/>
      <c r="HRC357" s="8"/>
      <c r="HRD357" s="8"/>
      <c r="HRE357" s="8"/>
      <c r="HRF357" s="8"/>
      <c r="HRG357" s="8"/>
      <c r="HRH357" s="8"/>
      <c r="HRI357" s="8"/>
      <c r="HRJ357" s="8"/>
      <c r="HRK357" s="8"/>
      <c r="HRL357" s="8"/>
      <c r="HRM357" s="8"/>
      <c r="HRN357" s="8"/>
      <c r="HRO357" s="8"/>
      <c r="HRP357" s="8"/>
      <c r="HRQ357" s="8"/>
      <c r="HRR357" s="8"/>
      <c r="HRS357" s="8"/>
      <c r="HRT357" s="8"/>
      <c r="HRU357" s="8"/>
      <c r="HRV357" s="8"/>
      <c r="HRW357" s="8"/>
      <c r="HRX357" s="8"/>
      <c r="HRY357" s="8"/>
      <c r="HRZ357" s="8"/>
      <c r="HSA357" s="8"/>
      <c r="HSB357" s="8"/>
      <c r="HSC357" s="8"/>
      <c r="HSD357" s="8"/>
      <c r="HSE357" s="8"/>
      <c r="HSF357" s="8"/>
      <c r="HSG357" s="8"/>
      <c r="HSH357" s="8"/>
      <c r="HSI357" s="8"/>
      <c r="HSJ357" s="8"/>
      <c r="HSK357" s="8"/>
      <c r="HSL357" s="8"/>
      <c r="HSM357" s="8"/>
      <c r="HSN357" s="8"/>
      <c r="HSO357" s="8"/>
      <c r="HSP357" s="8"/>
      <c r="HSQ357" s="8"/>
      <c r="HSR357" s="8"/>
      <c r="HSS357" s="8"/>
      <c r="HST357" s="8"/>
      <c r="HSU357" s="8"/>
      <c r="HSV357" s="8"/>
      <c r="HSW357" s="8"/>
      <c r="HSX357" s="8"/>
      <c r="HSY357" s="8"/>
      <c r="HSZ357" s="8"/>
      <c r="HTA357" s="8"/>
      <c r="HTB357" s="8"/>
      <c r="HTC357" s="8"/>
      <c r="HTD357" s="8"/>
      <c r="HTE357" s="8"/>
      <c r="HTF357" s="8"/>
      <c r="HTG357" s="8"/>
      <c r="HTH357" s="8"/>
      <c r="HTI357" s="8"/>
      <c r="HTJ357" s="8"/>
      <c r="HTK357" s="8"/>
      <c r="HTL357" s="8"/>
      <c r="HTM357" s="8"/>
      <c r="HTN357" s="8"/>
      <c r="HTO357" s="8"/>
      <c r="HTP357" s="8"/>
      <c r="HTQ357" s="8"/>
      <c r="HTR357" s="8"/>
      <c r="HTS357" s="8"/>
      <c r="HTT357" s="8"/>
      <c r="HTU357" s="8"/>
      <c r="HTV357" s="8"/>
      <c r="HTW357" s="8"/>
      <c r="HTX357" s="8"/>
      <c r="HTY357" s="8"/>
      <c r="HTZ357" s="8"/>
      <c r="HUA357" s="8"/>
      <c r="HUB357" s="8"/>
      <c r="HUC357" s="8"/>
      <c r="HUD357" s="8"/>
      <c r="HUE357" s="8"/>
      <c r="HUF357" s="8"/>
      <c r="HUG357" s="8"/>
      <c r="HUH357" s="8"/>
      <c r="HUI357" s="8"/>
      <c r="HUJ357" s="8"/>
      <c r="HUK357" s="8"/>
      <c r="HUL357" s="8"/>
      <c r="HUM357" s="8"/>
      <c r="HUN357" s="8"/>
      <c r="HUO357" s="8"/>
      <c r="HUP357" s="8"/>
      <c r="HUQ357" s="8"/>
      <c r="HUR357" s="8"/>
      <c r="HUS357" s="8"/>
      <c r="HUT357" s="8"/>
      <c r="HUU357" s="8"/>
      <c r="HUV357" s="8"/>
      <c r="HUW357" s="8"/>
      <c r="HUX357" s="8"/>
      <c r="HUY357" s="8"/>
      <c r="HUZ357" s="8"/>
      <c r="HVA357" s="8"/>
      <c r="HVB357" s="8"/>
      <c r="HVC357" s="8"/>
      <c r="HVD357" s="8"/>
      <c r="HVE357" s="8"/>
      <c r="HVF357" s="8"/>
      <c r="HVG357" s="8"/>
      <c r="HVH357" s="8"/>
      <c r="HVI357" s="8"/>
      <c r="HVJ357" s="8"/>
      <c r="HVK357" s="8"/>
      <c r="HVL357" s="8"/>
      <c r="HVM357" s="8"/>
      <c r="HVN357" s="8"/>
      <c r="HVO357" s="8"/>
      <c r="HVP357" s="8"/>
      <c r="HVQ357" s="8"/>
      <c r="HVR357" s="8"/>
      <c r="HVS357" s="8"/>
      <c r="HVT357" s="8"/>
      <c r="HVU357" s="8"/>
      <c r="HVV357" s="8"/>
      <c r="HVW357" s="8"/>
      <c r="HVX357" s="8"/>
      <c r="HVY357" s="8"/>
      <c r="HVZ357" s="8"/>
      <c r="HWA357" s="8"/>
      <c r="HWB357" s="8"/>
      <c r="HWC357" s="8"/>
      <c r="HWD357" s="8"/>
      <c r="HWE357" s="8"/>
      <c r="HWF357" s="8"/>
      <c r="HWG357" s="8"/>
      <c r="HWH357" s="8"/>
      <c r="HWI357" s="8"/>
      <c r="HWJ357" s="8"/>
      <c r="HWK357" s="8"/>
      <c r="HWL357" s="8"/>
      <c r="HWM357" s="8"/>
      <c r="HWN357" s="8"/>
      <c r="HWO357" s="8"/>
      <c r="HWP357" s="8"/>
      <c r="HWQ357" s="8"/>
      <c r="HWR357" s="8"/>
      <c r="HWS357" s="8"/>
      <c r="HWT357" s="8"/>
      <c r="HWU357" s="8"/>
      <c r="HWV357" s="8"/>
      <c r="HWW357" s="8"/>
      <c r="HWX357" s="8"/>
      <c r="HWY357" s="8"/>
      <c r="HWZ357" s="8"/>
      <c r="HXA357" s="8"/>
      <c r="HXB357" s="8"/>
      <c r="HXC357" s="8"/>
      <c r="HXD357" s="8"/>
      <c r="HXE357" s="8"/>
      <c r="HXF357" s="8"/>
      <c r="HXG357" s="8"/>
      <c r="HXH357" s="8"/>
      <c r="HXI357" s="8"/>
      <c r="HXJ357" s="8"/>
      <c r="HXK357" s="8"/>
      <c r="HXL357" s="8"/>
      <c r="HXM357" s="8"/>
      <c r="HXN357" s="8"/>
      <c r="HXO357" s="8"/>
      <c r="HXP357" s="8"/>
      <c r="HXQ357" s="8"/>
      <c r="HXR357" s="8"/>
      <c r="HXS357" s="8"/>
      <c r="HXT357" s="8"/>
      <c r="HXU357" s="8"/>
      <c r="HXV357" s="8"/>
      <c r="HXW357" s="8"/>
      <c r="HXX357" s="8"/>
      <c r="HXY357" s="8"/>
      <c r="HXZ357" s="8"/>
      <c r="HYA357" s="8"/>
      <c r="HYB357" s="8"/>
      <c r="HYC357" s="8"/>
      <c r="HYD357" s="8"/>
      <c r="HYE357" s="8"/>
      <c r="HYF357" s="8"/>
      <c r="HYG357" s="8"/>
      <c r="HYH357" s="8"/>
      <c r="HYI357" s="8"/>
      <c r="HYJ357" s="8"/>
      <c r="HYK357" s="8"/>
      <c r="HYL357" s="8"/>
      <c r="HYM357" s="8"/>
      <c r="HYN357" s="8"/>
      <c r="HYO357" s="8"/>
      <c r="HYP357" s="8"/>
      <c r="HYQ357" s="8"/>
      <c r="HYR357" s="8"/>
      <c r="HYS357" s="8"/>
      <c r="HYT357" s="8"/>
      <c r="HYU357" s="8"/>
      <c r="HYV357" s="8"/>
      <c r="HYW357" s="8"/>
      <c r="HYX357" s="8"/>
      <c r="HYY357" s="8"/>
      <c r="HYZ357" s="8"/>
      <c r="HZA357" s="8"/>
      <c r="HZB357" s="8"/>
      <c r="HZC357" s="8"/>
      <c r="HZD357" s="8"/>
      <c r="HZE357" s="8"/>
      <c r="HZF357" s="8"/>
      <c r="HZG357" s="8"/>
      <c r="HZH357" s="8"/>
      <c r="HZI357" s="8"/>
      <c r="HZJ357" s="8"/>
      <c r="HZK357" s="8"/>
      <c r="HZL357" s="8"/>
      <c r="HZM357" s="8"/>
      <c r="HZN357" s="8"/>
      <c r="HZO357" s="8"/>
      <c r="HZP357" s="8"/>
      <c r="HZQ357" s="8"/>
      <c r="HZR357" s="8"/>
      <c r="HZS357" s="8"/>
      <c r="HZT357" s="8"/>
      <c r="HZU357" s="8"/>
      <c r="HZV357" s="8"/>
      <c r="HZW357" s="8"/>
      <c r="HZX357" s="8"/>
      <c r="HZY357" s="8"/>
      <c r="HZZ357" s="8"/>
      <c r="IAA357" s="8"/>
      <c r="IAB357" s="8"/>
      <c r="IAC357" s="8"/>
      <c r="IAD357" s="8"/>
      <c r="IAE357" s="8"/>
      <c r="IAF357" s="8"/>
      <c r="IAG357" s="8"/>
      <c r="IAH357" s="8"/>
      <c r="IAI357" s="8"/>
      <c r="IAJ357" s="8"/>
      <c r="IAK357" s="8"/>
      <c r="IAL357" s="8"/>
      <c r="IAM357" s="8"/>
      <c r="IAN357" s="8"/>
      <c r="IAO357" s="8"/>
      <c r="IAP357" s="8"/>
      <c r="IAQ357" s="8"/>
      <c r="IAR357" s="8"/>
      <c r="IAS357" s="8"/>
      <c r="IAT357" s="8"/>
      <c r="IAU357" s="8"/>
      <c r="IAV357" s="8"/>
      <c r="IAW357" s="8"/>
      <c r="IAX357" s="8"/>
      <c r="IAY357" s="8"/>
      <c r="IAZ357" s="8"/>
      <c r="IBA357" s="8"/>
      <c r="IBB357" s="8"/>
      <c r="IBC357" s="8"/>
      <c r="IBD357" s="8"/>
      <c r="IBE357" s="8"/>
      <c r="IBF357" s="8"/>
      <c r="IBG357" s="8"/>
      <c r="IBH357" s="8"/>
      <c r="IBI357" s="8"/>
      <c r="IBJ357" s="8"/>
      <c r="IBK357" s="8"/>
      <c r="IBL357" s="8"/>
      <c r="IBM357" s="8"/>
      <c r="IBN357" s="8"/>
      <c r="IBO357" s="8"/>
      <c r="IBP357" s="8"/>
      <c r="IBQ357" s="8"/>
      <c r="IBR357" s="8"/>
      <c r="IBS357" s="8"/>
      <c r="IBT357" s="8"/>
      <c r="IBU357" s="8"/>
      <c r="IBV357" s="8"/>
      <c r="IBW357" s="8"/>
      <c r="IBX357" s="8"/>
      <c r="IBY357" s="8"/>
      <c r="IBZ357" s="8"/>
      <c r="ICA357" s="8"/>
      <c r="ICB357" s="8"/>
      <c r="ICC357" s="8"/>
      <c r="ICD357" s="8"/>
      <c r="ICE357" s="8"/>
      <c r="ICF357" s="8"/>
      <c r="ICG357" s="8"/>
      <c r="ICH357" s="8"/>
      <c r="ICI357" s="8"/>
      <c r="ICJ357" s="8"/>
      <c r="ICK357" s="8"/>
      <c r="ICL357" s="8"/>
      <c r="ICM357" s="8"/>
      <c r="ICN357" s="8"/>
      <c r="ICO357" s="8"/>
      <c r="ICP357" s="8"/>
      <c r="ICQ357" s="8"/>
      <c r="ICR357" s="8"/>
      <c r="ICS357" s="8"/>
      <c r="ICT357" s="8"/>
      <c r="ICU357" s="8"/>
      <c r="ICV357" s="8"/>
      <c r="ICW357" s="8"/>
      <c r="ICX357" s="8"/>
      <c r="ICY357" s="8"/>
      <c r="ICZ357" s="8"/>
      <c r="IDA357" s="8"/>
      <c r="IDB357" s="8"/>
      <c r="IDC357" s="8"/>
      <c r="IDD357" s="8"/>
      <c r="IDE357" s="8"/>
      <c r="IDF357" s="8"/>
      <c r="IDG357" s="8"/>
      <c r="IDH357" s="8"/>
      <c r="IDI357" s="8"/>
      <c r="IDJ357" s="8"/>
      <c r="IDK357" s="8"/>
      <c r="IDL357" s="8"/>
      <c r="IDM357" s="8"/>
      <c r="IDN357" s="8"/>
      <c r="IDO357" s="8"/>
      <c r="IDP357" s="8"/>
      <c r="IDQ357" s="8"/>
      <c r="IDR357" s="8"/>
      <c r="IDS357" s="8"/>
      <c r="IDT357" s="8"/>
      <c r="IDU357" s="8"/>
      <c r="IDV357" s="8"/>
      <c r="IDW357" s="8"/>
      <c r="IDX357" s="8"/>
      <c r="IDY357" s="8"/>
      <c r="IDZ357" s="8"/>
      <c r="IEA357" s="8"/>
      <c r="IEB357" s="8"/>
      <c r="IEC357" s="8"/>
      <c r="IED357" s="8"/>
      <c r="IEE357" s="8"/>
      <c r="IEF357" s="8"/>
      <c r="IEG357" s="8"/>
      <c r="IEH357" s="8"/>
      <c r="IEI357" s="8"/>
      <c r="IEJ357" s="8"/>
      <c r="IEK357" s="8"/>
      <c r="IEL357" s="8"/>
      <c r="IEM357" s="8"/>
      <c r="IEN357" s="8"/>
      <c r="IEO357" s="8"/>
      <c r="IEP357" s="8"/>
      <c r="IEQ357" s="8"/>
      <c r="IER357" s="8"/>
      <c r="IES357" s="8"/>
      <c r="IET357" s="8"/>
      <c r="IEU357" s="8"/>
      <c r="IEV357" s="8"/>
      <c r="IEW357" s="8"/>
      <c r="IEX357" s="8"/>
      <c r="IEY357" s="8"/>
      <c r="IEZ357" s="8"/>
      <c r="IFA357" s="8"/>
      <c r="IFB357" s="8"/>
      <c r="IFC357" s="8"/>
      <c r="IFD357" s="8"/>
      <c r="IFE357" s="8"/>
      <c r="IFF357" s="8"/>
      <c r="IFG357" s="8"/>
      <c r="IFH357" s="8"/>
      <c r="IFI357" s="8"/>
      <c r="IFJ357" s="8"/>
      <c r="IFK357" s="8"/>
      <c r="IFL357" s="8"/>
      <c r="IFM357" s="8"/>
      <c r="IFN357" s="8"/>
      <c r="IFO357" s="8"/>
      <c r="IFP357" s="8"/>
      <c r="IFQ357" s="8"/>
      <c r="IFR357" s="8"/>
      <c r="IFS357" s="8"/>
      <c r="IFT357" s="8"/>
      <c r="IFU357" s="8"/>
      <c r="IFV357" s="8"/>
      <c r="IFW357" s="8"/>
      <c r="IFX357" s="8"/>
      <c r="IFY357" s="8"/>
      <c r="IFZ357" s="8"/>
      <c r="IGA357" s="8"/>
      <c r="IGB357" s="8"/>
      <c r="IGC357" s="8"/>
      <c r="IGD357" s="8"/>
      <c r="IGE357" s="8"/>
      <c r="IGF357" s="8"/>
      <c r="IGG357" s="8"/>
      <c r="IGH357" s="8"/>
      <c r="IGI357" s="8"/>
      <c r="IGJ357" s="8"/>
      <c r="IGK357" s="8"/>
      <c r="IGL357" s="8"/>
      <c r="IGM357" s="8"/>
      <c r="IGN357" s="8"/>
      <c r="IGO357" s="8"/>
      <c r="IGP357" s="8"/>
      <c r="IGQ357" s="8"/>
      <c r="IGR357" s="8"/>
      <c r="IGS357" s="8"/>
      <c r="IGT357" s="8"/>
      <c r="IGU357" s="8"/>
      <c r="IGV357" s="8"/>
      <c r="IGW357" s="8"/>
      <c r="IGX357" s="8"/>
      <c r="IGY357" s="8"/>
      <c r="IGZ357" s="8"/>
      <c r="IHA357" s="8"/>
      <c r="IHB357" s="8"/>
      <c r="IHC357" s="8"/>
      <c r="IHD357" s="8"/>
      <c r="IHE357" s="8"/>
      <c r="IHF357" s="8"/>
      <c r="IHG357" s="8"/>
      <c r="IHH357" s="8"/>
      <c r="IHI357" s="8"/>
      <c r="IHJ357" s="8"/>
      <c r="IHK357" s="8"/>
      <c r="IHL357" s="8"/>
      <c r="IHM357" s="8"/>
      <c r="IHN357" s="8"/>
      <c r="IHO357" s="8"/>
      <c r="IHP357" s="8"/>
      <c r="IHQ357" s="8"/>
      <c r="IHR357" s="8"/>
      <c r="IHS357" s="8"/>
      <c r="IHT357" s="8"/>
      <c r="IHU357" s="8"/>
      <c r="IHV357" s="8"/>
      <c r="IHW357" s="8"/>
      <c r="IHX357" s="8"/>
      <c r="IHY357" s="8"/>
      <c r="IHZ357" s="8"/>
      <c r="IIA357" s="8"/>
      <c r="IIB357" s="8"/>
      <c r="IIC357" s="8"/>
      <c r="IID357" s="8"/>
      <c r="IIE357" s="8"/>
      <c r="IIF357" s="8"/>
      <c r="IIG357" s="8"/>
      <c r="IIH357" s="8"/>
      <c r="III357" s="8"/>
      <c r="IIJ357" s="8"/>
      <c r="IIK357" s="8"/>
      <c r="IIL357" s="8"/>
      <c r="IIM357" s="8"/>
      <c r="IIN357" s="8"/>
      <c r="IIO357" s="8"/>
      <c r="IIP357" s="8"/>
      <c r="IIQ357" s="8"/>
      <c r="IIR357" s="8"/>
      <c r="IIS357" s="8"/>
      <c r="IIT357" s="8"/>
      <c r="IIU357" s="8"/>
      <c r="IIV357" s="8"/>
      <c r="IIW357" s="8"/>
      <c r="IIX357" s="8"/>
      <c r="IIY357" s="8"/>
      <c r="IIZ357" s="8"/>
      <c r="IJA357" s="8"/>
      <c r="IJB357" s="8"/>
      <c r="IJC357" s="8"/>
      <c r="IJD357" s="8"/>
      <c r="IJE357" s="8"/>
      <c r="IJF357" s="8"/>
      <c r="IJG357" s="8"/>
      <c r="IJH357" s="8"/>
      <c r="IJI357" s="8"/>
      <c r="IJJ357" s="8"/>
      <c r="IJK357" s="8"/>
      <c r="IJL357" s="8"/>
      <c r="IJM357" s="8"/>
      <c r="IJN357" s="8"/>
      <c r="IJO357" s="8"/>
      <c r="IJP357" s="8"/>
      <c r="IJQ357" s="8"/>
      <c r="IJR357" s="8"/>
      <c r="IJS357" s="8"/>
      <c r="IJT357" s="8"/>
      <c r="IJU357" s="8"/>
      <c r="IJV357" s="8"/>
      <c r="IJW357" s="8"/>
      <c r="IJX357" s="8"/>
      <c r="IJY357" s="8"/>
      <c r="IJZ357" s="8"/>
      <c r="IKA357" s="8"/>
      <c r="IKB357" s="8"/>
      <c r="IKC357" s="8"/>
      <c r="IKD357" s="8"/>
      <c r="IKE357" s="8"/>
      <c r="IKF357" s="8"/>
      <c r="IKG357" s="8"/>
      <c r="IKH357" s="8"/>
      <c r="IKI357" s="8"/>
      <c r="IKJ357" s="8"/>
      <c r="IKK357" s="8"/>
      <c r="IKL357" s="8"/>
      <c r="IKM357" s="8"/>
      <c r="IKN357" s="8"/>
      <c r="IKO357" s="8"/>
      <c r="IKP357" s="8"/>
      <c r="IKQ357" s="8"/>
      <c r="IKR357" s="8"/>
      <c r="IKS357" s="8"/>
      <c r="IKT357" s="8"/>
      <c r="IKU357" s="8"/>
      <c r="IKV357" s="8"/>
      <c r="IKW357" s="8"/>
      <c r="IKX357" s="8"/>
      <c r="IKY357" s="8"/>
      <c r="IKZ357" s="8"/>
      <c r="ILA357" s="8"/>
      <c r="ILB357" s="8"/>
      <c r="ILC357" s="8"/>
      <c r="ILD357" s="8"/>
      <c r="ILE357" s="8"/>
      <c r="ILF357" s="8"/>
      <c r="ILG357" s="8"/>
      <c r="ILH357" s="8"/>
      <c r="ILI357" s="8"/>
      <c r="ILJ357" s="8"/>
      <c r="ILK357" s="8"/>
      <c r="ILL357" s="8"/>
      <c r="ILM357" s="8"/>
      <c r="ILN357" s="8"/>
      <c r="ILO357" s="8"/>
      <c r="ILP357" s="8"/>
      <c r="ILQ357" s="8"/>
      <c r="ILR357" s="8"/>
      <c r="ILS357" s="8"/>
      <c r="ILT357" s="8"/>
      <c r="ILU357" s="8"/>
      <c r="ILV357" s="8"/>
      <c r="ILW357" s="8"/>
      <c r="ILX357" s="8"/>
      <c r="ILY357" s="8"/>
      <c r="ILZ357" s="8"/>
      <c r="IMA357" s="8"/>
      <c r="IMB357" s="8"/>
      <c r="IMC357" s="8"/>
      <c r="IMD357" s="8"/>
      <c r="IME357" s="8"/>
      <c r="IMF357" s="8"/>
      <c r="IMG357" s="8"/>
      <c r="IMH357" s="8"/>
      <c r="IMI357" s="8"/>
      <c r="IMJ357" s="8"/>
      <c r="IMK357" s="8"/>
      <c r="IML357" s="8"/>
      <c r="IMM357" s="8"/>
      <c r="IMN357" s="8"/>
      <c r="IMO357" s="8"/>
      <c r="IMP357" s="8"/>
      <c r="IMQ357" s="8"/>
      <c r="IMR357" s="8"/>
      <c r="IMS357" s="8"/>
      <c r="IMT357" s="8"/>
      <c r="IMU357" s="8"/>
      <c r="IMV357" s="8"/>
      <c r="IMW357" s="8"/>
      <c r="IMX357" s="8"/>
      <c r="IMY357" s="8"/>
      <c r="IMZ357" s="8"/>
      <c r="INA357" s="8"/>
      <c r="INB357" s="8"/>
      <c r="INC357" s="8"/>
      <c r="IND357" s="8"/>
      <c r="INE357" s="8"/>
      <c r="INF357" s="8"/>
      <c r="ING357" s="8"/>
      <c r="INH357" s="8"/>
      <c r="INI357" s="8"/>
      <c r="INJ357" s="8"/>
      <c r="INK357" s="8"/>
      <c r="INL357" s="8"/>
      <c r="INM357" s="8"/>
      <c r="INN357" s="8"/>
      <c r="INO357" s="8"/>
      <c r="INP357" s="8"/>
      <c r="INQ357" s="8"/>
      <c r="INR357" s="8"/>
      <c r="INS357" s="8"/>
      <c r="INT357" s="8"/>
      <c r="INU357" s="8"/>
      <c r="INV357" s="8"/>
      <c r="INW357" s="8"/>
      <c r="INX357" s="8"/>
      <c r="INY357" s="8"/>
      <c r="INZ357" s="8"/>
      <c r="IOA357" s="8"/>
      <c r="IOB357" s="8"/>
      <c r="IOC357" s="8"/>
      <c r="IOD357" s="8"/>
      <c r="IOE357" s="8"/>
      <c r="IOF357" s="8"/>
      <c r="IOG357" s="8"/>
      <c r="IOH357" s="8"/>
      <c r="IOI357" s="8"/>
      <c r="IOJ357" s="8"/>
      <c r="IOK357" s="8"/>
      <c r="IOL357" s="8"/>
      <c r="IOM357" s="8"/>
      <c r="ION357" s="8"/>
      <c r="IOO357" s="8"/>
      <c r="IOP357" s="8"/>
      <c r="IOQ357" s="8"/>
      <c r="IOR357" s="8"/>
      <c r="IOS357" s="8"/>
      <c r="IOT357" s="8"/>
      <c r="IOU357" s="8"/>
      <c r="IOV357" s="8"/>
      <c r="IOW357" s="8"/>
      <c r="IOX357" s="8"/>
      <c r="IOY357" s="8"/>
      <c r="IOZ357" s="8"/>
      <c r="IPA357" s="8"/>
      <c r="IPB357" s="8"/>
      <c r="IPC357" s="8"/>
      <c r="IPD357" s="8"/>
      <c r="IPE357" s="8"/>
      <c r="IPF357" s="8"/>
      <c r="IPG357" s="8"/>
      <c r="IPH357" s="8"/>
      <c r="IPI357" s="8"/>
      <c r="IPJ357" s="8"/>
      <c r="IPK357" s="8"/>
      <c r="IPL357" s="8"/>
      <c r="IPM357" s="8"/>
      <c r="IPN357" s="8"/>
      <c r="IPO357" s="8"/>
      <c r="IPP357" s="8"/>
      <c r="IPQ357" s="8"/>
      <c r="IPR357" s="8"/>
      <c r="IPS357" s="8"/>
      <c r="IPT357" s="8"/>
      <c r="IPU357" s="8"/>
      <c r="IPV357" s="8"/>
      <c r="IPW357" s="8"/>
      <c r="IPX357" s="8"/>
      <c r="IPY357" s="8"/>
      <c r="IPZ357" s="8"/>
      <c r="IQA357" s="8"/>
      <c r="IQB357" s="8"/>
      <c r="IQC357" s="8"/>
      <c r="IQD357" s="8"/>
      <c r="IQE357" s="8"/>
      <c r="IQF357" s="8"/>
      <c r="IQG357" s="8"/>
      <c r="IQH357" s="8"/>
      <c r="IQI357" s="8"/>
      <c r="IQJ357" s="8"/>
      <c r="IQK357" s="8"/>
      <c r="IQL357" s="8"/>
      <c r="IQM357" s="8"/>
      <c r="IQN357" s="8"/>
      <c r="IQO357" s="8"/>
      <c r="IQP357" s="8"/>
      <c r="IQQ357" s="8"/>
      <c r="IQR357" s="8"/>
      <c r="IQS357" s="8"/>
      <c r="IQT357" s="8"/>
      <c r="IQU357" s="8"/>
      <c r="IQV357" s="8"/>
      <c r="IQW357" s="8"/>
      <c r="IQX357" s="8"/>
      <c r="IQY357" s="8"/>
      <c r="IQZ357" s="8"/>
      <c r="IRA357" s="8"/>
      <c r="IRB357" s="8"/>
      <c r="IRC357" s="8"/>
      <c r="IRD357" s="8"/>
      <c r="IRE357" s="8"/>
      <c r="IRF357" s="8"/>
      <c r="IRG357" s="8"/>
      <c r="IRH357" s="8"/>
      <c r="IRI357" s="8"/>
      <c r="IRJ357" s="8"/>
      <c r="IRK357" s="8"/>
      <c r="IRL357" s="8"/>
      <c r="IRM357" s="8"/>
      <c r="IRN357" s="8"/>
      <c r="IRO357" s="8"/>
      <c r="IRP357" s="8"/>
      <c r="IRQ357" s="8"/>
      <c r="IRR357" s="8"/>
      <c r="IRS357" s="8"/>
      <c r="IRT357" s="8"/>
      <c r="IRU357" s="8"/>
      <c r="IRV357" s="8"/>
      <c r="IRW357" s="8"/>
      <c r="IRX357" s="8"/>
      <c r="IRY357" s="8"/>
      <c r="IRZ357" s="8"/>
      <c r="ISA357" s="8"/>
      <c r="ISB357" s="8"/>
      <c r="ISC357" s="8"/>
      <c r="ISD357" s="8"/>
      <c r="ISE357" s="8"/>
      <c r="ISF357" s="8"/>
      <c r="ISG357" s="8"/>
      <c r="ISH357" s="8"/>
      <c r="ISI357" s="8"/>
      <c r="ISJ357" s="8"/>
      <c r="ISK357" s="8"/>
      <c r="ISL357" s="8"/>
      <c r="ISM357" s="8"/>
      <c r="ISN357" s="8"/>
      <c r="ISO357" s="8"/>
      <c r="ISP357" s="8"/>
      <c r="ISQ357" s="8"/>
      <c r="ISR357" s="8"/>
      <c r="ISS357" s="8"/>
      <c r="IST357" s="8"/>
      <c r="ISU357" s="8"/>
      <c r="ISV357" s="8"/>
      <c r="ISW357" s="8"/>
      <c r="ISX357" s="8"/>
      <c r="ISY357" s="8"/>
      <c r="ISZ357" s="8"/>
      <c r="ITA357" s="8"/>
      <c r="ITB357" s="8"/>
      <c r="ITC357" s="8"/>
      <c r="ITD357" s="8"/>
      <c r="ITE357" s="8"/>
      <c r="ITF357" s="8"/>
      <c r="ITG357" s="8"/>
      <c r="ITH357" s="8"/>
      <c r="ITI357" s="8"/>
      <c r="ITJ357" s="8"/>
      <c r="ITK357" s="8"/>
      <c r="ITL357" s="8"/>
      <c r="ITM357" s="8"/>
      <c r="ITN357" s="8"/>
      <c r="ITO357" s="8"/>
      <c r="ITP357" s="8"/>
      <c r="ITQ357" s="8"/>
      <c r="ITR357" s="8"/>
      <c r="ITS357" s="8"/>
      <c r="ITT357" s="8"/>
      <c r="ITU357" s="8"/>
      <c r="ITV357" s="8"/>
      <c r="ITW357" s="8"/>
      <c r="ITX357" s="8"/>
      <c r="ITY357" s="8"/>
      <c r="ITZ357" s="8"/>
      <c r="IUA357" s="8"/>
      <c r="IUB357" s="8"/>
      <c r="IUC357" s="8"/>
      <c r="IUD357" s="8"/>
      <c r="IUE357" s="8"/>
      <c r="IUF357" s="8"/>
      <c r="IUG357" s="8"/>
      <c r="IUH357" s="8"/>
      <c r="IUI357" s="8"/>
      <c r="IUJ357" s="8"/>
      <c r="IUK357" s="8"/>
      <c r="IUL357" s="8"/>
      <c r="IUM357" s="8"/>
      <c r="IUN357" s="8"/>
      <c r="IUO357" s="8"/>
      <c r="IUP357" s="8"/>
      <c r="IUQ357" s="8"/>
      <c r="IUR357" s="8"/>
      <c r="IUS357" s="8"/>
      <c r="IUT357" s="8"/>
      <c r="IUU357" s="8"/>
      <c r="IUV357" s="8"/>
      <c r="IUW357" s="8"/>
      <c r="IUX357" s="8"/>
      <c r="IUY357" s="8"/>
      <c r="IUZ357" s="8"/>
      <c r="IVA357" s="8"/>
      <c r="IVB357" s="8"/>
      <c r="IVC357" s="8"/>
      <c r="IVD357" s="8"/>
      <c r="IVE357" s="8"/>
      <c r="IVF357" s="8"/>
      <c r="IVG357" s="8"/>
      <c r="IVH357" s="8"/>
      <c r="IVI357" s="8"/>
      <c r="IVJ357" s="8"/>
      <c r="IVK357" s="8"/>
      <c r="IVL357" s="8"/>
      <c r="IVM357" s="8"/>
      <c r="IVN357" s="8"/>
      <c r="IVO357" s="8"/>
      <c r="IVP357" s="8"/>
      <c r="IVQ357" s="8"/>
      <c r="IVR357" s="8"/>
      <c r="IVS357" s="8"/>
      <c r="IVT357" s="8"/>
      <c r="IVU357" s="8"/>
      <c r="IVV357" s="8"/>
      <c r="IVW357" s="8"/>
      <c r="IVX357" s="8"/>
      <c r="IVY357" s="8"/>
      <c r="IVZ357" s="8"/>
      <c r="IWA357" s="8"/>
      <c r="IWB357" s="8"/>
      <c r="IWC357" s="8"/>
      <c r="IWD357" s="8"/>
      <c r="IWE357" s="8"/>
      <c r="IWF357" s="8"/>
      <c r="IWG357" s="8"/>
      <c r="IWH357" s="8"/>
      <c r="IWI357" s="8"/>
      <c r="IWJ357" s="8"/>
      <c r="IWK357" s="8"/>
      <c r="IWL357" s="8"/>
      <c r="IWM357" s="8"/>
      <c r="IWN357" s="8"/>
      <c r="IWO357" s="8"/>
      <c r="IWP357" s="8"/>
      <c r="IWQ357" s="8"/>
      <c r="IWR357" s="8"/>
      <c r="IWS357" s="8"/>
      <c r="IWT357" s="8"/>
      <c r="IWU357" s="8"/>
      <c r="IWV357" s="8"/>
      <c r="IWW357" s="8"/>
      <c r="IWX357" s="8"/>
      <c r="IWY357" s="8"/>
      <c r="IWZ357" s="8"/>
      <c r="IXA357" s="8"/>
      <c r="IXB357" s="8"/>
      <c r="IXC357" s="8"/>
      <c r="IXD357" s="8"/>
      <c r="IXE357" s="8"/>
      <c r="IXF357" s="8"/>
      <c r="IXG357" s="8"/>
      <c r="IXH357" s="8"/>
      <c r="IXI357" s="8"/>
      <c r="IXJ357" s="8"/>
      <c r="IXK357" s="8"/>
      <c r="IXL357" s="8"/>
      <c r="IXM357" s="8"/>
      <c r="IXN357" s="8"/>
      <c r="IXO357" s="8"/>
      <c r="IXP357" s="8"/>
      <c r="IXQ357" s="8"/>
      <c r="IXR357" s="8"/>
      <c r="IXS357" s="8"/>
      <c r="IXT357" s="8"/>
      <c r="IXU357" s="8"/>
      <c r="IXV357" s="8"/>
      <c r="IXW357" s="8"/>
      <c r="IXX357" s="8"/>
      <c r="IXY357" s="8"/>
      <c r="IXZ357" s="8"/>
      <c r="IYA357" s="8"/>
      <c r="IYB357" s="8"/>
      <c r="IYC357" s="8"/>
      <c r="IYD357" s="8"/>
      <c r="IYE357" s="8"/>
      <c r="IYF357" s="8"/>
      <c r="IYG357" s="8"/>
      <c r="IYH357" s="8"/>
      <c r="IYI357" s="8"/>
      <c r="IYJ357" s="8"/>
      <c r="IYK357" s="8"/>
      <c r="IYL357" s="8"/>
      <c r="IYM357" s="8"/>
      <c r="IYN357" s="8"/>
      <c r="IYO357" s="8"/>
      <c r="IYP357" s="8"/>
      <c r="IYQ357" s="8"/>
      <c r="IYR357" s="8"/>
      <c r="IYS357" s="8"/>
      <c r="IYT357" s="8"/>
      <c r="IYU357" s="8"/>
      <c r="IYV357" s="8"/>
      <c r="IYW357" s="8"/>
      <c r="IYX357" s="8"/>
      <c r="IYY357" s="8"/>
      <c r="IYZ357" s="8"/>
      <c r="IZA357" s="8"/>
      <c r="IZB357" s="8"/>
      <c r="IZC357" s="8"/>
      <c r="IZD357" s="8"/>
      <c r="IZE357" s="8"/>
      <c r="IZF357" s="8"/>
      <c r="IZG357" s="8"/>
      <c r="IZH357" s="8"/>
      <c r="IZI357" s="8"/>
      <c r="IZJ357" s="8"/>
      <c r="IZK357" s="8"/>
      <c r="IZL357" s="8"/>
      <c r="IZM357" s="8"/>
      <c r="IZN357" s="8"/>
      <c r="IZO357" s="8"/>
      <c r="IZP357" s="8"/>
      <c r="IZQ357" s="8"/>
      <c r="IZR357" s="8"/>
      <c r="IZS357" s="8"/>
      <c r="IZT357" s="8"/>
      <c r="IZU357" s="8"/>
      <c r="IZV357" s="8"/>
      <c r="IZW357" s="8"/>
      <c r="IZX357" s="8"/>
      <c r="IZY357" s="8"/>
      <c r="IZZ357" s="8"/>
      <c r="JAA357" s="8"/>
      <c r="JAB357" s="8"/>
      <c r="JAC357" s="8"/>
      <c r="JAD357" s="8"/>
      <c r="JAE357" s="8"/>
      <c r="JAF357" s="8"/>
      <c r="JAG357" s="8"/>
      <c r="JAH357" s="8"/>
      <c r="JAI357" s="8"/>
      <c r="JAJ357" s="8"/>
      <c r="JAK357" s="8"/>
      <c r="JAL357" s="8"/>
      <c r="JAM357" s="8"/>
      <c r="JAN357" s="8"/>
      <c r="JAO357" s="8"/>
      <c r="JAP357" s="8"/>
      <c r="JAQ357" s="8"/>
      <c r="JAR357" s="8"/>
      <c r="JAS357" s="8"/>
      <c r="JAT357" s="8"/>
      <c r="JAU357" s="8"/>
      <c r="JAV357" s="8"/>
      <c r="JAW357" s="8"/>
      <c r="JAX357" s="8"/>
      <c r="JAY357" s="8"/>
      <c r="JAZ357" s="8"/>
      <c r="JBA357" s="8"/>
      <c r="JBB357" s="8"/>
      <c r="JBC357" s="8"/>
      <c r="JBD357" s="8"/>
      <c r="JBE357" s="8"/>
      <c r="JBF357" s="8"/>
      <c r="JBG357" s="8"/>
      <c r="JBH357" s="8"/>
      <c r="JBI357" s="8"/>
      <c r="JBJ357" s="8"/>
      <c r="JBK357" s="8"/>
      <c r="JBL357" s="8"/>
      <c r="JBM357" s="8"/>
      <c r="JBN357" s="8"/>
      <c r="JBO357" s="8"/>
      <c r="JBP357" s="8"/>
      <c r="JBQ357" s="8"/>
      <c r="JBR357" s="8"/>
      <c r="JBS357" s="8"/>
      <c r="JBT357" s="8"/>
      <c r="JBU357" s="8"/>
      <c r="JBV357" s="8"/>
      <c r="JBW357" s="8"/>
      <c r="JBX357" s="8"/>
      <c r="JBY357" s="8"/>
      <c r="JBZ357" s="8"/>
      <c r="JCA357" s="8"/>
      <c r="JCB357" s="8"/>
      <c r="JCC357" s="8"/>
      <c r="JCD357" s="8"/>
      <c r="JCE357" s="8"/>
      <c r="JCF357" s="8"/>
      <c r="JCG357" s="8"/>
      <c r="JCH357" s="8"/>
      <c r="JCI357" s="8"/>
      <c r="JCJ357" s="8"/>
      <c r="JCK357" s="8"/>
      <c r="JCL357" s="8"/>
      <c r="JCM357" s="8"/>
      <c r="JCN357" s="8"/>
      <c r="JCO357" s="8"/>
      <c r="JCP357" s="8"/>
      <c r="JCQ357" s="8"/>
      <c r="JCR357" s="8"/>
      <c r="JCS357" s="8"/>
      <c r="JCT357" s="8"/>
      <c r="JCU357" s="8"/>
      <c r="JCV357" s="8"/>
      <c r="JCW357" s="8"/>
      <c r="JCX357" s="8"/>
      <c r="JCY357" s="8"/>
      <c r="JCZ357" s="8"/>
      <c r="JDA357" s="8"/>
      <c r="JDB357" s="8"/>
      <c r="JDC357" s="8"/>
      <c r="JDD357" s="8"/>
      <c r="JDE357" s="8"/>
      <c r="JDF357" s="8"/>
      <c r="JDG357" s="8"/>
      <c r="JDH357" s="8"/>
      <c r="JDI357" s="8"/>
      <c r="JDJ357" s="8"/>
      <c r="JDK357" s="8"/>
      <c r="JDL357" s="8"/>
      <c r="JDM357" s="8"/>
      <c r="JDN357" s="8"/>
      <c r="JDO357" s="8"/>
      <c r="JDP357" s="8"/>
      <c r="JDQ357" s="8"/>
      <c r="JDR357" s="8"/>
      <c r="JDS357" s="8"/>
      <c r="JDT357" s="8"/>
      <c r="JDU357" s="8"/>
      <c r="JDV357" s="8"/>
      <c r="JDW357" s="8"/>
      <c r="JDX357" s="8"/>
      <c r="JDY357" s="8"/>
      <c r="JDZ357" s="8"/>
      <c r="JEA357" s="8"/>
      <c r="JEB357" s="8"/>
      <c r="JEC357" s="8"/>
      <c r="JED357" s="8"/>
      <c r="JEE357" s="8"/>
      <c r="JEF357" s="8"/>
      <c r="JEG357" s="8"/>
      <c r="JEH357" s="8"/>
      <c r="JEI357" s="8"/>
      <c r="JEJ357" s="8"/>
      <c r="JEK357" s="8"/>
      <c r="JEL357" s="8"/>
      <c r="JEM357" s="8"/>
      <c r="JEN357" s="8"/>
      <c r="JEO357" s="8"/>
      <c r="JEP357" s="8"/>
      <c r="JEQ357" s="8"/>
      <c r="JER357" s="8"/>
      <c r="JES357" s="8"/>
      <c r="JET357" s="8"/>
      <c r="JEU357" s="8"/>
      <c r="JEV357" s="8"/>
      <c r="JEW357" s="8"/>
      <c r="JEX357" s="8"/>
      <c r="JEY357" s="8"/>
      <c r="JEZ357" s="8"/>
      <c r="JFA357" s="8"/>
      <c r="JFB357" s="8"/>
      <c r="JFC357" s="8"/>
      <c r="JFD357" s="8"/>
      <c r="JFE357" s="8"/>
      <c r="JFF357" s="8"/>
      <c r="JFG357" s="8"/>
      <c r="JFH357" s="8"/>
      <c r="JFI357" s="8"/>
      <c r="JFJ357" s="8"/>
      <c r="JFK357" s="8"/>
      <c r="JFL357" s="8"/>
      <c r="JFM357" s="8"/>
      <c r="JFN357" s="8"/>
      <c r="JFO357" s="8"/>
      <c r="JFP357" s="8"/>
      <c r="JFQ357" s="8"/>
      <c r="JFR357" s="8"/>
      <c r="JFS357" s="8"/>
      <c r="JFT357" s="8"/>
      <c r="JFU357" s="8"/>
      <c r="JFV357" s="8"/>
      <c r="JFW357" s="8"/>
      <c r="JFX357" s="8"/>
      <c r="JFY357" s="8"/>
      <c r="JFZ357" s="8"/>
      <c r="JGA357" s="8"/>
      <c r="JGB357" s="8"/>
      <c r="JGC357" s="8"/>
      <c r="JGD357" s="8"/>
      <c r="JGE357" s="8"/>
      <c r="JGF357" s="8"/>
      <c r="JGG357" s="8"/>
      <c r="JGH357" s="8"/>
      <c r="JGI357" s="8"/>
      <c r="JGJ357" s="8"/>
      <c r="JGK357" s="8"/>
      <c r="JGL357" s="8"/>
      <c r="JGM357" s="8"/>
      <c r="JGN357" s="8"/>
      <c r="JGO357" s="8"/>
      <c r="JGP357" s="8"/>
      <c r="JGQ357" s="8"/>
      <c r="JGR357" s="8"/>
      <c r="JGS357" s="8"/>
      <c r="JGT357" s="8"/>
      <c r="JGU357" s="8"/>
      <c r="JGV357" s="8"/>
      <c r="JGW357" s="8"/>
      <c r="JGX357" s="8"/>
      <c r="JGY357" s="8"/>
      <c r="JGZ357" s="8"/>
      <c r="JHA357" s="8"/>
      <c r="JHB357" s="8"/>
      <c r="JHC357" s="8"/>
      <c r="JHD357" s="8"/>
      <c r="JHE357" s="8"/>
      <c r="JHF357" s="8"/>
      <c r="JHG357" s="8"/>
      <c r="JHH357" s="8"/>
      <c r="JHI357" s="8"/>
      <c r="JHJ357" s="8"/>
      <c r="JHK357" s="8"/>
      <c r="JHL357" s="8"/>
      <c r="JHM357" s="8"/>
      <c r="JHN357" s="8"/>
      <c r="JHO357" s="8"/>
      <c r="JHP357" s="8"/>
      <c r="JHQ357" s="8"/>
      <c r="JHR357" s="8"/>
      <c r="JHS357" s="8"/>
      <c r="JHT357" s="8"/>
      <c r="JHU357" s="8"/>
      <c r="JHV357" s="8"/>
      <c r="JHW357" s="8"/>
      <c r="JHX357" s="8"/>
      <c r="JHY357" s="8"/>
      <c r="JHZ357" s="8"/>
      <c r="JIA357" s="8"/>
      <c r="JIB357" s="8"/>
      <c r="JIC357" s="8"/>
      <c r="JID357" s="8"/>
      <c r="JIE357" s="8"/>
      <c r="JIF357" s="8"/>
      <c r="JIG357" s="8"/>
      <c r="JIH357" s="8"/>
      <c r="JII357" s="8"/>
      <c r="JIJ357" s="8"/>
      <c r="JIK357" s="8"/>
      <c r="JIL357" s="8"/>
      <c r="JIM357" s="8"/>
      <c r="JIN357" s="8"/>
      <c r="JIO357" s="8"/>
      <c r="JIP357" s="8"/>
      <c r="JIQ357" s="8"/>
      <c r="JIR357" s="8"/>
      <c r="JIS357" s="8"/>
      <c r="JIT357" s="8"/>
      <c r="JIU357" s="8"/>
      <c r="JIV357" s="8"/>
      <c r="JIW357" s="8"/>
      <c r="JIX357" s="8"/>
      <c r="JIY357" s="8"/>
      <c r="JIZ357" s="8"/>
      <c r="JJA357" s="8"/>
      <c r="JJB357" s="8"/>
      <c r="JJC357" s="8"/>
      <c r="JJD357" s="8"/>
      <c r="JJE357" s="8"/>
      <c r="JJF357" s="8"/>
      <c r="JJG357" s="8"/>
      <c r="JJH357" s="8"/>
      <c r="JJI357" s="8"/>
      <c r="JJJ357" s="8"/>
      <c r="JJK357" s="8"/>
      <c r="JJL357" s="8"/>
      <c r="JJM357" s="8"/>
      <c r="JJN357" s="8"/>
      <c r="JJO357" s="8"/>
      <c r="JJP357" s="8"/>
      <c r="JJQ357" s="8"/>
      <c r="JJR357" s="8"/>
      <c r="JJS357" s="8"/>
      <c r="JJT357" s="8"/>
      <c r="JJU357" s="8"/>
      <c r="JJV357" s="8"/>
      <c r="JJW357" s="8"/>
      <c r="JJX357" s="8"/>
      <c r="JJY357" s="8"/>
      <c r="JJZ357" s="8"/>
      <c r="JKA357" s="8"/>
      <c r="JKB357" s="8"/>
      <c r="JKC357" s="8"/>
      <c r="JKD357" s="8"/>
      <c r="JKE357" s="8"/>
      <c r="JKF357" s="8"/>
      <c r="JKG357" s="8"/>
      <c r="JKH357" s="8"/>
      <c r="JKI357" s="8"/>
      <c r="JKJ357" s="8"/>
      <c r="JKK357" s="8"/>
      <c r="JKL357" s="8"/>
      <c r="JKM357" s="8"/>
      <c r="JKN357" s="8"/>
      <c r="JKO357" s="8"/>
      <c r="JKP357" s="8"/>
      <c r="JKQ357" s="8"/>
      <c r="JKR357" s="8"/>
      <c r="JKS357" s="8"/>
      <c r="JKT357" s="8"/>
      <c r="JKU357" s="8"/>
      <c r="JKV357" s="8"/>
      <c r="JKW357" s="8"/>
      <c r="JKX357" s="8"/>
      <c r="JKY357" s="8"/>
      <c r="JKZ357" s="8"/>
      <c r="JLA357" s="8"/>
      <c r="JLB357" s="8"/>
      <c r="JLC357" s="8"/>
      <c r="JLD357" s="8"/>
      <c r="JLE357" s="8"/>
      <c r="JLF357" s="8"/>
      <c r="JLG357" s="8"/>
      <c r="JLH357" s="8"/>
      <c r="JLI357" s="8"/>
      <c r="JLJ357" s="8"/>
      <c r="JLK357" s="8"/>
      <c r="JLL357" s="8"/>
      <c r="JLM357" s="8"/>
      <c r="JLN357" s="8"/>
      <c r="JLO357" s="8"/>
      <c r="JLP357" s="8"/>
      <c r="JLQ357" s="8"/>
      <c r="JLR357" s="8"/>
      <c r="JLS357" s="8"/>
      <c r="JLT357" s="8"/>
      <c r="JLU357" s="8"/>
      <c r="JLV357" s="8"/>
      <c r="JLW357" s="8"/>
      <c r="JLX357" s="8"/>
      <c r="JLY357" s="8"/>
      <c r="JLZ357" s="8"/>
      <c r="JMA357" s="8"/>
      <c r="JMB357" s="8"/>
      <c r="JMC357" s="8"/>
      <c r="JMD357" s="8"/>
      <c r="JME357" s="8"/>
      <c r="JMF357" s="8"/>
      <c r="JMG357" s="8"/>
      <c r="JMH357" s="8"/>
      <c r="JMI357" s="8"/>
      <c r="JMJ357" s="8"/>
      <c r="JMK357" s="8"/>
      <c r="JML357" s="8"/>
      <c r="JMM357" s="8"/>
      <c r="JMN357" s="8"/>
      <c r="JMO357" s="8"/>
      <c r="JMP357" s="8"/>
      <c r="JMQ357" s="8"/>
      <c r="JMR357" s="8"/>
      <c r="JMS357" s="8"/>
      <c r="JMT357" s="8"/>
      <c r="JMU357" s="8"/>
      <c r="JMV357" s="8"/>
      <c r="JMW357" s="8"/>
      <c r="JMX357" s="8"/>
      <c r="JMY357" s="8"/>
      <c r="JMZ357" s="8"/>
      <c r="JNA357" s="8"/>
      <c r="JNB357" s="8"/>
      <c r="JNC357" s="8"/>
      <c r="JND357" s="8"/>
      <c r="JNE357" s="8"/>
      <c r="JNF357" s="8"/>
      <c r="JNG357" s="8"/>
      <c r="JNH357" s="8"/>
      <c r="JNI357" s="8"/>
      <c r="JNJ357" s="8"/>
      <c r="JNK357" s="8"/>
      <c r="JNL357" s="8"/>
      <c r="JNM357" s="8"/>
      <c r="JNN357" s="8"/>
      <c r="JNO357" s="8"/>
      <c r="JNP357" s="8"/>
      <c r="JNQ357" s="8"/>
      <c r="JNR357" s="8"/>
      <c r="JNS357" s="8"/>
      <c r="JNT357" s="8"/>
      <c r="JNU357" s="8"/>
      <c r="JNV357" s="8"/>
      <c r="JNW357" s="8"/>
      <c r="JNX357" s="8"/>
      <c r="JNY357" s="8"/>
      <c r="JNZ357" s="8"/>
      <c r="JOA357" s="8"/>
      <c r="JOB357" s="8"/>
      <c r="JOC357" s="8"/>
      <c r="JOD357" s="8"/>
      <c r="JOE357" s="8"/>
      <c r="JOF357" s="8"/>
      <c r="JOG357" s="8"/>
      <c r="JOH357" s="8"/>
      <c r="JOI357" s="8"/>
      <c r="JOJ357" s="8"/>
      <c r="JOK357" s="8"/>
      <c r="JOL357" s="8"/>
      <c r="JOM357" s="8"/>
      <c r="JON357" s="8"/>
      <c r="JOO357" s="8"/>
      <c r="JOP357" s="8"/>
      <c r="JOQ357" s="8"/>
      <c r="JOR357" s="8"/>
      <c r="JOS357" s="8"/>
      <c r="JOT357" s="8"/>
      <c r="JOU357" s="8"/>
      <c r="JOV357" s="8"/>
      <c r="JOW357" s="8"/>
      <c r="JOX357" s="8"/>
      <c r="JOY357" s="8"/>
      <c r="JOZ357" s="8"/>
      <c r="JPA357" s="8"/>
      <c r="JPB357" s="8"/>
      <c r="JPC357" s="8"/>
      <c r="JPD357" s="8"/>
      <c r="JPE357" s="8"/>
      <c r="JPF357" s="8"/>
      <c r="JPG357" s="8"/>
      <c r="JPH357" s="8"/>
      <c r="JPI357" s="8"/>
      <c r="JPJ357" s="8"/>
      <c r="JPK357" s="8"/>
      <c r="JPL357" s="8"/>
      <c r="JPM357" s="8"/>
      <c r="JPN357" s="8"/>
      <c r="JPO357" s="8"/>
      <c r="JPP357" s="8"/>
      <c r="JPQ357" s="8"/>
      <c r="JPR357" s="8"/>
      <c r="JPS357" s="8"/>
      <c r="JPT357" s="8"/>
      <c r="JPU357" s="8"/>
      <c r="JPV357" s="8"/>
      <c r="JPW357" s="8"/>
      <c r="JPX357" s="8"/>
      <c r="JPY357" s="8"/>
      <c r="JPZ357" s="8"/>
      <c r="JQA357" s="8"/>
      <c r="JQB357" s="8"/>
      <c r="JQC357" s="8"/>
      <c r="JQD357" s="8"/>
      <c r="JQE357" s="8"/>
      <c r="JQF357" s="8"/>
      <c r="JQG357" s="8"/>
      <c r="JQH357" s="8"/>
      <c r="JQI357" s="8"/>
      <c r="JQJ357" s="8"/>
      <c r="JQK357" s="8"/>
      <c r="JQL357" s="8"/>
      <c r="JQM357" s="8"/>
      <c r="JQN357" s="8"/>
      <c r="JQO357" s="8"/>
      <c r="JQP357" s="8"/>
      <c r="JQQ357" s="8"/>
      <c r="JQR357" s="8"/>
      <c r="JQS357" s="8"/>
      <c r="JQT357" s="8"/>
      <c r="JQU357" s="8"/>
      <c r="JQV357" s="8"/>
      <c r="JQW357" s="8"/>
      <c r="JQX357" s="8"/>
      <c r="JQY357" s="8"/>
      <c r="JQZ357" s="8"/>
      <c r="JRA357" s="8"/>
      <c r="JRB357" s="8"/>
      <c r="JRC357" s="8"/>
      <c r="JRD357" s="8"/>
      <c r="JRE357" s="8"/>
      <c r="JRF357" s="8"/>
      <c r="JRG357" s="8"/>
      <c r="JRH357" s="8"/>
      <c r="JRI357" s="8"/>
      <c r="JRJ357" s="8"/>
      <c r="JRK357" s="8"/>
      <c r="JRL357" s="8"/>
      <c r="JRM357" s="8"/>
      <c r="JRN357" s="8"/>
      <c r="JRO357" s="8"/>
      <c r="JRP357" s="8"/>
      <c r="JRQ357" s="8"/>
      <c r="JRR357" s="8"/>
      <c r="JRS357" s="8"/>
      <c r="JRT357" s="8"/>
      <c r="JRU357" s="8"/>
      <c r="JRV357" s="8"/>
      <c r="JRW357" s="8"/>
      <c r="JRX357" s="8"/>
      <c r="JRY357" s="8"/>
      <c r="JRZ357" s="8"/>
      <c r="JSA357" s="8"/>
      <c r="JSB357" s="8"/>
      <c r="JSC357" s="8"/>
      <c r="JSD357" s="8"/>
      <c r="JSE357" s="8"/>
      <c r="JSF357" s="8"/>
      <c r="JSG357" s="8"/>
      <c r="JSH357" s="8"/>
      <c r="JSI357" s="8"/>
      <c r="JSJ357" s="8"/>
      <c r="JSK357" s="8"/>
      <c r="JSL357" s="8"/>
      <c r="JSM357" s="8"/>
      <c r="JSN357" s="8"/>
      <c r="JSO357" s="8"/>
      <c r="JSP357" s="8"/>
      <c r="JSQ357" s="8"/>
      <c r="JSR357" s="8"/>
      <c r="JSS357" s="8"/>
      <c r="JST357" s="8"/>
      <c r="JSU357" s="8"/>
      <c r="JSV357" s="8"/>
      <c r="JSW357" s="8"/>
      <c r="JSX357" s="8"/>
      <c r="JSY357" s="8"/>
      <c r="JSZ357" s="8"/>
      <c r="JTA357" s="8"/>
      <c r="JTB357" s="8"/>
      <c r="JTC357" s="8"/>
      <c r="JTD357" s="8"/>
      <c r="JTE357" s="8"/>
      <c r="JTF357" s="8"/>
      <c r="JTG357" s="8"/>
      <c r="JTH357" s="8"/>
      <c r="JTI357" s="8"/>
      <c r="JTJ357" s="8"/>
      <c r="JTK357" s="8"/>
      <c r="JTL357" s="8"/>
      <c r="JTM357" s="8"/>
      <c r="JTN357" s="8"/>
      <c r="JTO357" s="8"/>
      <c r="JTP357" s="8"/>
      <c r="JTQ357" s="8"/>
      <c r="JTR357" s="8"/>
      <c r="JTS357" s="8"/>
      <c r="JTT357" s="8"/>
      <c r="JTU357" s="8"/>
      <c r="JTV357" s="8"/>
      <c r="JTW357" s="8"/>
      <c r="JTX357" s="8"/>
      <c r="JTY357" s="8"/>
      <c r="JTZ357" s="8"/>
      <c r="JUA357" s="8"/>
      <c r="JUB357" s="8"/>
      <c r="JUC357" s="8"/>
      <c r="JUD357" s="8"/>
      <c r="JUE357" s="8"/>
      <c r="JUF357" s="8"/>
      <c r="JUG357" s="8"/>
      <c r="JUH357" s="8"/>
      <c r="JUI357" s="8"/>
      <c r="JUJ357" s="8"/>
      <c r="JUK357" s="8"/>
      <c r="JUL357" s="8"/>
      <c r="JUM357" s="8"/>
      <c r="JUN357" s="8"/>
      <c r="JUO357" s="8"/>
      <c r="JUP357" s="8"/>
      <c r="JUQ357" s="8"/>
      <c r="JUR357" s="8"/>
      <c r="JUS357" s="8"/>
      <c r="JUT357" s="8"/>
      <c r="JUU357" s="8"/>
      <c r="JUV357" s="8"/>
      <c r="JUW357" s="8"/>
      <c r="JUX357" s="8"/>
      <c r="JUY357" s="8"/>
      <c r="JUZ357" s="8"/>
      <c r="JVA357" s="8"/>
      <c r="JVB357" s="8"/>
      <c r="JVC357" s="8"/>
      <c r="JVD357" s="8"/>
      <c r="JVE357" s="8"/>
      <c r="JVF357" s="8"/>
      <c r="JVG357" s="8"/>
      <c r="JVH357" s="8"/>
      <c r="JVI357" s="8"/>
      <c r="JVJ357" s="8"/>
      <c r="JVK357" s="8"/>
      <c r="JVL357" s="8"/>
      <c r="JVM357" s="8"/>
      <c r="JVN357" s="8"/>
      <c r="JVO357" s="8"/>
      <c r="JVP357" s="8"/>
      <c r="JVQ357" s="8"/>
      <c r="JVR357" s="8"/>
      <c r="JVS357" s="8"/>
      <c r="JVT357" s="8"/>
      <c r="JVU357" s="8"/>
      <c r="JVV357" s="8"/>
      <c r="JVW357" s="8"/>
      <c r="JVX357" s="8"/>
      <c r="JVY357" s="8"/>
      <c r="JVZ357" s="8"/>
      <c r="JWA357" s="8"/>
      <c r="JWB357" s="8"/>
      <c r="JWC357" s="8"/>
      <c r="JWD357" s="8"/>
      <c r="JWE357" s="8"/>
      <c r="JWF357" s="8"/>
      <c r="JWG357" s="8"/>
      <c r="JWH357" s="8"/>
      <c r="JWI357" s="8"/>
      <c r="JWJ357" s="8"/>
      <c r="JWK357" s="8"/>
      <c r="JWL357" s="8"/>
      <c r="JWM357" s="8"/>
      <c r="JWN357" s="8"/>
      <c r="JWO357" s="8"/>
      <c r="JWP357" s="8"/>
      <c r="JWQ357" s="8"/>
      <c r="JWR357" s="8"/>
      <c r="JWS357" s="8"/>
      <c r="JWT357" s="8"/>
      <c r="JWU357" s="8"/>
      <c r="JWV357" s="8"/>
      <c r="JWW357" s="8"/>
      <c r="JWX357" s="8"/>
      <c r="JWY357" s="8"/>
      <c r="JWZ357" s="8"/>
      <c r="JXA357" s="8"/>
      <c r="JXB357" s="8"/>
      <c r="JXC357" s="8"/>
      <c r="JXD357" s="8"/>
      <c r="JXE357" s="8"/>
      <c r="JXF357" s="8"/>
      <c r="JXG357" s="8"/>
      <c r="JXH357" s="8"/>
      <c r="JXI357" s="8"/>
      <c r="JXJ357" s="8"/>
      <c r="JXK357" s="8"/>
      <c r="JXL357" s="8"/>
      <c r="JXM357" s="8"/>
      <c r="JXN357" s="8"/>
      <c r="JXO357" s="8"/>
      <c r="JXP357" s="8"/>
      <c r="JXQ357" s="8"/>
      <c r="JXR357" s="8"/>
      <c r="JXS357" s="8"/>
      <c r="JXT357" s="8"/>
      <c r="JXU357" s="8"/>
      <c r="JXV357" s="8"/>
      <c r="JXW357" s="8"/>
      <c r="JXX357" s="8"/>
      <c r="JXY357" s="8"/>
      <c r="JXZ357" s="8"/>
      <c r="JYA357" s="8"/>
      <c r="JYB357" s="8"/>
      <c r="JYC357" s="8"/>
      <c r="JYD357" s="8"/>
      <c r="JYE357" s="8"/>
      <c r="JYF357" s="8"/>
      <c r="JYG357" s="8"/>
      <c r="JYH357" s="8"/>
      <c r="JYI357" s="8"/>
      <c r="JYJ357" s="8"/>
      <c r="JYK357" s="8"/>
      <c r="JYL357" s="8"/>
      <c r="JYM357" s="8"/>
      <c r="JYN357" s="8"/>
      <c r="JYO357" s="8"/>
      <c r="JYP357" s="8"/>
      <c r="JYQ357" s="8"/>
      <c r="JYR357" s="8"/>
      <c r="JYS357" s="8"/>
      <c r="JYT357" s="8"/>
      <c r="JYU357" s="8"/>
      <c r="JYV357" s="8"/>
      <c r="JYW357" s="8"/>
      <c r="JYX357" s="8"/>
      <c r="JYY357" s="8"/>
      <c r="JYZ357" s="8"/>
      <c r="JZA357" s="8"/>
      <c r="JZB357" s="8"/>
      <c r="JZC357" s="8"/>
      <c r="JZD357" s="8"/>
      <c r="JZE357" s="8"/>
      <c r="JZF357" s="8"/>
      <c r="JZG357" s="8"/>
      <c r="JZH357" s="8"/>
      <c r="JZI357" s="8"/>
      <c r="JZJ357" s="8"/>
      <c r="JZK357" s="8"/>
      <c r="JZL357" s="8"/>
      <c r="JZM357" s="8"/>
      <c r="JZN357" s="8"/>
      <c r="JZO357" s="8"/>
      <c r="JZP357" s="8"/>
      <c r="JZQ357" s="8"/>
      <c r="JZR357" s="8"/>
      <c r="JZS357" s="8"/>
      <c r="JZT357" s="8"/>
      <c r="JZU357" s="8"/>
      <c r="JZV357" s="8"/>
      <c r="JZW357" s="8"/>
      <c r="JZX357" s="8"/>
      <c r="JZY357" s="8"/>
      <c r="JZZ357" s="8"/>
      <c r="KAA357" s="8"/>
      <c r="KAB357" s="8"/>
      <c r="KAC357" s="8"/>
      <c r="KAD357" s="8"/>
      <c r="KAE357" s="8"/>
      <c r="KAF357" s="8"/>
      <c r="KAG357" s="8"/>
      <c r="KAH357" s="8"/>
      <c r="KAI357" s="8"/>
      <c r="KAJ357" s="8"/>
      <c r="KAK357" s="8"/>
      <c r="KAL357" s="8"/>
      <c r="KAM357" s="8"/>
      <c r="KAN357" s="8"/>
      <c r="KAO357" s="8"/>
      <c r="KAP357" s="8"/>
      <c r="KAQ357" s="8"/>
      <c r="KAR357" s="8"/>
      <c r="KAS357" s="8"/>
      <c r="KAT357" s="8"/>
      <c r="KAU357" s="8"/>
      <c r="KAV357" s="8"/>
      <c r="KAW357" s="8"/>
      <c r="KAX357" s="8"/>
      <c r="KAY357" s="8"/>
      <c r="KAZ357" s="8"/>
      <c r="KBA357" s="8"/>
      <c r="KBB357" s="8"/>
      <c r="KBC357" s="8"/>
      <c r="KBD357" s="8"/>
      <c r="KBE357" s="8"/>
      <c r="KBF357" s="8"/>
      <c r="KBG357" s="8"/>
      <c r="KBH357" s="8"/>
      <c r="KBI357" s="8"/>
      <c r="KBJ357" s="8"/>
      <c r="KBK357" s="8"/>
      <c r="KBL357" s="8"/>
      <c r="KBM357" s="8"/>
      <c r="KBN357" s="8"/>
      <c r="KBO357" s="8"/>
      <c r="KBP357" s="8"/>
      <c r="KBQ357" s="8"/>
      <c r="KBR357" s="8"/>
      <c r="KBS357" s="8"/>
      <c r="KBT357" s="8"/>
      <c r="KBU357" s="8"/>
      <c r="KBV357" s="8"/>
      <c r="KBW357" s="8"/>
      <c r="KBX357" s="8"/>
      <c r="KBY357" s="8"/>
      <c r="KBZ357" s="8"/>
      <c r="KCA357" s="8"/>
      <c r="KCB357" s="8"/>
      <c r="KCC357" s="8"/>
      <c r="KCD357" s="8"/>
      <c r="KCE357" s="8"/>
      <c r="KCF357" s="8"/>
      <c r="KCG357" s="8"/>
      <c r="KCH357" s="8"/>
      <c r="KCI357" s="8"/>
      <c r="KCJ357" s="8"/>
      <c r="KCK357" s="8"/>
      <c r="KCL357" s="8"/>
      <c r="KCM357" s="8"/>
      <c r="KCN357" s="8"/>
      <c r="KCO357" s="8"/>
      <c r="KCP357" s="8"/>
      <c r="KCQ357" s="8"/>
      <c r="KCR357" s="8"/>
      <c r="KCS357" s="8"/>
      <c r="KCT357" s="8"/>
      <c r="KCU357" s="8"/>
      <c r="KCV357" s="8"/>
      <c r="KCW357" s="8"/>
      <c r="KCX357" s="8"/>
      <c r="KCY357" s="8"/>
      <c r="KCZ357" s="8"/>
      <c r="KDA357" s="8"/>
      <c r="KDB357" s="8"/>
      <c r="KDC357" s="8"/>
      <c r="KDD357" s="8"/>
      <c r="KDE357" s="8"/>
      <c r="KDF357" s="8"/>
      <c r="KDG357" s="8"/>
      <c r="KDH357" s="8"/>
      <c r="KDI357" s="8"/>
      <c r="KDJ357" s="8"/>
      <c r="KDK357" s="8"/>
      <c r="KDL357" s="8"/>
      <c r="KDM357" s="8"/>
      <c r="KDN357" s="8"/>
      <c r="KDO357" s="8"/>
      <c r="KDP357" s="8"/>
      <c r="KDQ357" s="8"/>
      <c r="KDR357" s="8"/>
      <c r="KDS357" s="8"/>
      <c r="KDT357" s="8"/>
      <c r="KDU357" s="8"/>
      <c r="KDV357" s="8"/>
      <c r="KDW357" s="8"/>
      <c r="KDX357" s="8"/>
      <c r="KDY357" s="8"/>
      <c r="KDZ357" s="8"/>
      <c r="KEA357" s="8"/>
      <c r="KEB357" s="8"/>
      <c r="KEC357" s="8"/>
      <c r="KED357" s="8"/>
      <c r="KEE357" s="8"/>
      <c r="KEF357" s="8"/>
      <c r="KEG357" s="8"/>
      <c r="KEH357" s="8"/>
      <c r="KEI357" s="8"/>
      <c r="KEJ357" s="8"/>
      <c r="KEK357" s="8"/>
      <c r="KEL357" s="8"/>
      <c r="KEM357" s="8"/>
      <c r="KEN357" s="8"/>
      <c r="KEO357" s="8"/>
      <c r="KEP357" s="8"/>
      <c r="KEQ357" s="8"/>
      <c r="KER357" s="8"/>
      <c r="KES357" s="8"/>
      <c r="KET357" s="8"/>
      <c r="KEU357" s="8"/>
      <c r="KEV357" s="8"/>
      <c r="KEW357" s="8"/>
      <c r="KEX357" s="8"/>
      <c r="KEY357" s="8"/>
      <c r="KEZ357" s="8"/>
      <c r="KFA357" s="8"/>
      <c r="KFB357" s="8"/>
      <c r="KFC357" s="8"/>
      <c r="KFD357" s="8"/>
      <c r="KFE357" s="8"/>
      <c r="KFF357" s="8"/>
      <c r="KFG357" s="8"/>
      <c r="KFH357" s="8"/>
      <c r="KFI357" s="8"/>
      <c r="KFJ357" s="8"/>
      <c r="KFK357" s="8"/>
      <c r="KFL357" s="8"/>
      <c r="KFM357" s="8"/>
      <c r="KFN357" s="8"/>
      <c r="KFO357" s="8"/>
      <c r="KFP357" s="8"/>
      <c r="KFQ357" s="8"/>
      <c r="KFR357" s="8"/>
      <c r="KFS357" s="8"/>
      <c r="KFT357" s="8"/>
      <c r="KFU357" s="8"/>
      <c r="KFV357" s="8"/>
      <c r="KFW357" s="8"/>
      <c r="KFX357" s="8"/>
      <c r="KFY357" s="8"/>
      <c r="KFZ357" s="8"/>
      <c r="KGA357" s="8"/>
      <c r="KGB357" s="8"/>
      <c r="KGC357" s="8"/>
      <c r="KGD357" s="8"/>
      <c r="KGE357" s="8"/>
      <c r="KGF357" s="8"/>
      <c r="KGG357" s="8"/>
      <c r="KGH357" s="8"/>
      <c r="KGI357" s="8"/>
      <c r="KGJ357" s="8"/>
      <c r="KGK357" s="8"/>
      <c r="KGL357" s="8"/>
      <c r="KGM357" s="8"/>
      <c r="KGN357" s="8"/>
      <c r="KGO357" s="8"/>
      <c r="KGP357" s="8"/>
      <c r="KGQ357" s="8"/>
      <c r="KGR357" s="8"/>
      <c r="KGS357" s="8"/>
      <c r="KGT357" s="8"/>
      <c r="KGU357" s="8"/>
      <c r="KGV357" s="8"/>
      <c r="KGW357" s="8"/>
      <c r="KGX357" s="8"/>
      <c r="KGY357" s="8"/>
      <c r="KGZ357" s="8"/>
      <c r="KHA357" s="8"/>
      <c r="KHB357" s="8"/>
      <c r="KHC357" s="8"/>
      <c r="KHD357" s="8"/>
      <c r="KHE357" s="8"/>
      <c r="KHF357" s="8"/>
      <c r="KHG357" s="8"/>
      <c r="KHH357" s="8"/>
      <c r="KHI357" s="8"/>
      <c r="KHJ357" s="8"/>
      <c r="KHK357" s="8"/>
      <c r="KHL357" s="8"/>
      <c r="KHM357" s="8"/>
      <c r="KHN357" s="8"/>
      <c r="KHO357" s="8"/>
      <c r="KHP357" s="8"/>
      <c r="KHQ357" s="8"/>
      <c r="KHR357" s="8"/>
      <c r="KHS357" s="8"/>
      <c r="KHT357" s="8"/>
      <c r="KHU357" s="8"/>
      <c r="KHV357" s="8"/>
      <c r="KHW357" s="8"/>
      <c r="KHX357" s="8"/>
      <c r="KHY357" s="8"/>
      <c r="KHZ357" s="8"/>
      <c r="KIA357" s="8"/>
      <c r="KIB357" s="8"/>
      <c r="KIC357" s="8"/>
      <c r="KID357" s="8"/>
      <c r="KIE357" s="8"/>
      <c r="KIF357" s="8"/>
      <c r="KIG357" s="8"/>
      <c r="KIH357" s="8"/>
      <c r="KII357" s="8"/>
      <c r="KIJ357" s="8"/>
      <c r="KIK357" s="8"/>
      <c r="KIL357" s="8"/>
      <c r="KIM357" s="8"/>
      <c r="KIN357" s="8"/>
      <c r="KIO357" s="8"/>
      <c r="KIP357" s="8"/>
      <c r="KIQ357" s="8"/>
      <c r="KIR357" s="8"/>
      <c r="KIS357" s="8"/>
      <c r="KIT357" s="8"/>
      <c r="KIU357" s="8"/>
      <c r="KIV357" s="8"/>
      <c r="KIW357" s="8"/>
      <c r="KIX357" s="8"/>
      <c r="KIY357" s="8"/>
      <c r="KIZ357" s="8"/>
      <c r="KJA357" s="8"/>
      <c r="KJB357" s="8"/>
      <c r="KJC357" s="8"/>
      <c r="KJD357" s="8"/>
      <c r="KJE357" s="8"/>
      <c r="KJF357" s="8"/>
      <c r="KJG357" s="8"/>
      <c r="KJH357" s="8"/>
      <c r="KJI357" s="8"/>
      <c r="KJJ357" s="8"/>
      <c r="KJK357" s="8"/>
      <c r="KJL357" s="8"/>
      <c r="KJM357" s="8"/>
      <c r="KJN357" s="8"/>
      <c r="KJO357" s="8"/>
      <c r="KJP357" s="8"/>
      <c r="KJQ357" s="8"/>
      <c r="KJR357" s="8"/>
      <c r="KJS357" s="8"/>
      <c r="KJT357" s="8"/>
      <c r="KJU357" s="8"/>
      <c r="KJV357" s="8"/>
      <c r="KJW357" s="8"/>
      <c r="KJX357" s="8"/>
      <c r="KJY357" s="8"/>
      <c r="KJZ357" s="8"/>
      <c r="KKA357" s="8"/>
      <c r="KKB357" s="8"/>
      <c r="KKC357" s="8"/>
      <c r="KKD357" s="8"/>
      <c r="KKE357" s="8"/>
      <c r="KKF357" s="8"/>
      <c r="KKG357" s="8"/>
      <c r="KKH357" s="8"/>
      <c r="KKI357" s="8"/>
      <c r="KKJ357" s="8"/>
      <c r="KKK357" s="8"/>
      <c r="KKL357" s="8"/>
      <c r="KKM357" s="8"/>
      <c r="KKN357" s="8"/>
      <c r="KKO357" s="8"/>
      <c r="KKP357" s="8"/>
      <c r="KKQ357" s="8"/>
      <c r="KKR357" s="8"/>
      <c r="KKS357" s="8"/>
      <c r="KKT357" s="8"/>
      <c r="KKU357" s="8"/>
      <c r="KKV357" s="8"/>
      <c r="KKW357" s="8"/>
      <c r="KKX357" s="8"/>
      <c r="KKY357" s="8"/>
      <c r="KKZ357" s="8"/>
      <c r="KLA357" s="8"/>
      <c r="KLB357" s="8"/>
      <c r="KLC357" s="8"/>
      <c r="KLD357" s="8"/>
      <c r="KLE357" s="8"/>
      <c r="KLF357" s="8"/>
      <c r="KLG357" s="8"/>
      <c r="KLH357" s="8"/>
      <c r="KLI357" s="8"/>
      <c r="KLJ357" s="8"/>
      <c r="KLK357" s="8"/>
      <c r="KLL357" s="8"/>
      <c r="KLM357" s="8"/>
      <c r="KLN357" s="8"/>
      <c r="KLO357" s="8"/>
      <c r="KLP357" s="8"/>
      <c r="KLQ357" s="8"/>
      <c r="KLR357" s="8"/>
      <c r="KLS357" s="8"/>
      <c r="KLT357" s="8"/>
      <c r="KLU357" s="8"/>
      <c r="KLV357" s="8"/>
      <c r="KLW357" s="8"/>
      <c r="KLX357" s="8"/>
      <c r="KLY357" s="8"/>
      <c r="KLZ357" s="8"/>
      <c r="KMA357" s="8"/>
      <c r="KMB357" s="8"/>
      <c r="KMC357" s="8"/>
      <c r="KMD357" s="8"/>
      <c r="KME357" s="8"/>
      <c r="KMF357" s="8"/>
      <c r="KMG357" s="8"/>
      <c r="KMH357" s="8"/>
      <c r="KMI357" s="8"/>
      <c r="KMJ357" s="8"/>
      <c r="KMK357" s="8"/>
      <c r="KML357" s="8"/>
      <c r="KMM357" s="8"/>
      <c r="KMN357" s="8"/>
      <c r="KMO357" s="8"/>
      <c r="KMP357" s="8"/>
      <c r="KMQ357" s="8"/>
      <c r="KMR357" s="8"/>
      <c r="KMS357" s="8"/>
      <c r="KMT357" s="8"/>
      <c r="KMU357" s="8"/>
      <c r="KMV357" s="8"/>
      <c r="KMW357" s="8"/>
      <c r="KMX357" s="8"/>
      <c r="KMY357" s="8"/>
      <c r="KMZ357" s="8"/>
      <c r="KNA357" s="8"/>
      <c r="KNB357" s="8"/>
      <c r="KNC357" s="8"/>
      <c r="KND357" s="8"/>
      <c r="KNE357" s="8"/>
      <c r="KNF357" s="8"/>
      <c r="KNG357" s="8"/>
      <c r="KNH357" s="8"/>
      <c r="KNI357" s="8"/>
      <c r="KNJ357" s="8"/>
      <c r="KNK357" s="8"/>
      <c r="KNL357" s="8"/>
      <c r="KNM357" s="8"/>
      <c r="KNN357" s="8"/>
      <c r="KNO357" s="8"/>
      <c r="KNP357" s="8"/>
      <c r="KNQ357" s="8"/>
      <c r="KNR357" s="8"/>
      <c r="KNS357" s="8"/>
      <c r="KNT357" s="8"/>
      <c r="KNU357" s="8"/>
      <c r="KNV357" s="8"/>
      <c r="KNW357" s="8"/>
      <c r="KNX357" s="8"/>
      <c r="KNY357" s="8"/>
      <c r="KNZ357" s="8"/>
      <c r="KOA357" s="8"/>
      <c r="KOB357" s="8"/>
      <c r="KOC357" s="8"/>
      <c r="KOD357" s="8"/>
      <c r="KOE357" s="8"/>
      <c r="KOF357" s="8"/>
      <c r="KOG357" s="8"/>
      <c r="KOH357" s="8"/>
      <c r="KOI357" s="8"/>
      <c r="KOJ357" s="8"/>
      <c r="KOK357" s="8"/>
      <c r="KOL357" s="8"/>
      <c r="KOM357" s="8"/>
      <c r="KON357" s="8"/>
      <c r="KOO357" s="8"/>
      <c r="KOP357" s="8"/>
      <c r="KOQ357" s="8"/>
      <c r="KOR357" s="8"/>
      <c r="KOS357" s="8"/>
      <c r="KOT357" s="8"/>
      <c r="KOU357" s="8"/>
      <c r="KOV357" s="8"/>
      <c r="KOW357" s="8"/>
      <c r="KOX357" s="8"/>
      <c r="KOY357" s="8"/>
      <c r="KOZ357" s="8"/>
      <c r="KPA357" s="8"/>
      <c r="KPB357" s="8"/>
      <c r="KPC357" s="8"/>
      <c r="KPD357" s="8"/>
      <c r="KPE357" s="8"/>
      <c r="KPF357" s="8"/>
      <c r="KPG357" s="8"/>
      <c r="KPH357" s="8"/>
      <c r="KPI357" s="8"/>
      <c r="KPJ357" s="8"/>
      <c r="KPK357" s="8"/>
      <c r="KPL357" s="8"/>
      <c r="KPM357" s="8"/>
      <c r="KPN357" s="8"/>
      <c r="KPO357" s="8"/>
      <c r="KPP357" s="8"/>
      <c r="KPQ357" s="8"/>
      <c r="KPR357" s="8"/>
      <c r="KPS357" s="8"/>
      <c r="KPT357" s="8"/>
      <c r="KPU357" s="8"/>
      <c r="KPV357" s="8"/>
      <c r="KPW357" s="8"/>
      <c r="KPX357" s="8"/>
      <c r="KPY357" s="8"/>
      <c r="KPZ357" s="8"/>
      <c r="KQA357" s="8"/>
      <c r="KQB357" s="8"/>
      <c r="KQC357" s="8"/>
      <c r="KQD357" s="8"/>
      <c r="KQE357" s="8"/>
      <c r="KQF357" s="8"/>
      <c r="KQG357" s="8"/>
      <c r="KQH357" s="8"/>
      <c r="KQI357" s="8"/>
      <c r="KQJ357" s="8"/>
      <c r="KQK357" s="8"/>
      <c r="KQL357" s="8"/>
      <c r="KQM357" s="8"/>
      <c r="KQN357" s="8"/>
      <c r="KQO357" s="8"/>
      <c r="KQP357" s="8"/>
      <c r="KQQ357" s="8"/>
      <c r="KQR357" s="8"/>
      <c r="KQS357" s="8"/>
      <c r="KQT357" s="8"/>
      <c r="KQU357" s="8"/>
      <c r="KQV357" s="8"/>
      <c r="KQW357" s="8"/>
      <c r="KQX357" s="8"/>
      <c r="KQY357" s="8"/>
      <c r="KQZ357" s="8"/>
      <c r="KRA357" s="8"/>
      <c r="KRB357" s="8"/>
      <c r="KRC357" s="8"/>
      <c r="KRD357" s="8"/>
      <c r="KRE357" s="8"/>
      <c r="KRF357" s="8"/>
      <c r="KRG357" s="8"/>
      <c r="KRH357" s="8"/>
      <c r="KRI357" s="8"/>
      <c r="KRJ357" s="8"/>
      <c r="KRK357" s="8"/>
      <c r="KRL357" s="8"/>
      <c r="KRM357" s="8"/>
      <c r="KRN357" s="8"/>
      <c r="KRO357" s="8"/>
      <c r="KRP357" s="8"/>
      <c r="KRQ357" s="8"/>
      <c r="KRR357" s="8"/>
      <c r="KRS357" s="8"/>
      <c r="KRT357" s="8"/>
      <c r="KRU357" s="8"/>
      <c r="KRV357" s="8"/>
      <c r="KRW357" s="8"/>
      <c r="KRX357" s="8"/>
      <c r="KRY357" s="8"/>
      <c r="KRZ357" s="8"/>
      <c r="KSA357" s="8"/>
      <c r="KSB357" s="8"/>
      <c r="KSC357" s="8"/>
      <c r="KSD357" s="8"/>
      <c r="KSE357" s="8"/>
      <c r="KSF357" s="8"/>
      <c r="KSG357" s="8"/>
      <c r="KSH357" s="8"/>
      <c r="KSI357" s="8"/>
      <c r="KSJ357" s="8"/>
      <c r="KSK357" s="8"/>
      <c r="KSL357" s="8"/>
      <c r="KSM357" s="8"/>
      <c r="KSN357" s="8"/>
      <c r="KSO357" s="8"/>
      <c r="KSP357" s="8"/>
      <c r="KSQ357" s="8"/>
      <c r="KSR357" s="8"/>
      <c r="KSS357" s="8"/>
      <c r="KST357" s="8"/>
      <c r="KSU357" s="8"/>
      <c r="KSV357" s="8"/>
      <c r="KSW357" s="8"/>
      <c r="KSX357" s="8"/>
      <c r="KSY357" s="8"/>
      <c r="KSZ357" s="8"/>
      <c r="KTA357" s="8"/>
      <c r="KTB357" s="8"/>
      <c r="KTC357" s="8"/>
      <c r="KTD357" s="8"/>
      <c r="KTE357" s="8"/>
      <c r="KTF357" s="8"/>
      <c r="KTG357" s="8"/>
      <c r="KTH357" s="8"/>
      <c r="KTI357" s="8"/>
      <c r="KTJ357" s="8"/>
      <c r="KTK357" s="8"/>
      <c r="KTL357" s="8"/>
      <c r="KTM357" s="8"/>
      <c r="KTN357" s="8"/>
      <c r="KTO357" s="8"/>
      <c r="KTP357" s="8"/>
      <c r="KTQ357" s="8"/>
      <c r="KTR357" s="8"/>
      <c r="KTS357" s="8"/>
      <c r="KTT357" s="8"/>
      <c r="KTU357" s="8"/>
      <c r="KTV357" s="8"/>
      <c r="KTW357" s="8"/>
      <c r="KTX357" s="8"/>
      <c r="KTY357" s="8"/>
      <c r="KTZ357" s="8"/>
      <c r="KUA357" s="8"/>
      <c r="KUB357" s="8"/>
      <c r="KUC357" s="8"/>
      <c r="KUD357" s="8"/>
      <c r="KUE357" s="8"/>
      <c r="KUF357" s="8"/>
      <c r="KUG357" s="8"/>
      <c r="KUH357" s="8"/>
      <c r="KUI357" s="8"/>
      <c r="KUJ357" s="8"/>
      <c r="KUK357" s="8"/>
      <c r="KUL357" s="8"/>
      <c r="KUM357" s="8"/>
      <c r="KUN357" s="8"/>
      <c r="KUO357" s="8"/>
      <c r="KUP357" s="8"/>
      <c r="KUQ357" s="8"/>
      <c r="KUR357" s="8"/>
      <c r="KUS357" s="8"/>
      <c r="KUT357" s="8"/>
      <c r="KUU357" s="8"/>
      <c r="KUV357" s="8"/>
      <c r="KUW357" s="8"/>
      <c r="KUX357" s="8"/>
      <c r="KUY357" s="8"/>
      <c r="KUZ357" s="8"/>
      <c r="KVA357" s="8"/>
      <c r="KVB357" s="8"/>
      <c r="KVC357" s="8"/>
      <c r="KVD357" s="8"/>
      <c r="KVE357" s="8"/>
      <c r="KVF357" s="8"/>
      <c r="KVG357" s="8"/>
      <c r="KVH357" s="8"/>
      <c r="KVI357" s="8"/>
      <c r="KVJ357" s="8"/>
      <c r="KVK357" s="8"/>
      <c r="KVL357" s="8"/>
      <c r="KVM357" s="8"/>
      <c r="KVN357" s="8"/>
      <c r="KVO357" s="8"/>
      <c r="KVP357" s="8"/>
      <c r="KVQ357" s="8"/>
      <c r="KVR357" s="8"/>
      <c r="KVS357" s="8"/>
      <c r="KVT357" s="8"/>
      <c r="KVU357" s="8"/>
      <c r="KVV357" s="8"/>
      <c r="KVW357" s="8"/>
      <c r="KVX357" s="8"/>
      <c r="KVY357" s="8"/>
      <c r="KVZ357" s="8"/>
      <c r="KWA357" s="8"/>
      <c r="KWB357" s="8"/>
      <c r="KWC357" s="8"/>
      <c r="KWD357" s="8"/>
      <c r="KWE357" s="8"/>
      <c r="KWF357" s="8"/>
      <c r="KWG357" s="8"/>
      <c r="KWH357" s="8"/>
      <c r="KWI357" s="8"/>
      <c r="KWJ357" s="8"/>
      <c r="KWK357" s="8"/>
      <c r="KWL357" s="8"/>
      <c r="KWM357" s="8"/>
      <c r="KWN357" s="8"/>
      <c r="KWO357" s="8"/>
      <c r="KWP357" s="8"/>
      <c r="KWQ357" s="8"/>
      <c r="KWR357" s="8"/>
      <c r="KWS357" s="8"/>
      <c r="KWT357" s="8"/>
      <c r="KWU357" s="8"/>
      <c r="KWV357" s="8"/>
      <c r="KWW357" s="8"/>
      <c r="KWX357" s="8"/>
      <c r="KWY357" s="8"/>
      <c r="KWZ357" s="8"/>
      <c r="KXA357" s="8"/>
      <c r="KXB357" s="8"/>
      <c r="KXC357" s="8"/>
      <c r="KXD357" s="8"/>
      <c r="KXE357" s="8"/>
      <c r="KXF357" s="8"/>
      <c r="KXG357" s="8"/>
      <c r="KXH357" s="8"/>
      <c r="KXI357" s="8"/>
      <c r="KXJ357" s="8"/>
      <c r="KXK357" s="8"/>
      <c r="KXL357" s="8"/>
      <c r="KXM357" s="8"/>
      <c r="KXN357" s="8"/>
      <c r="KXO357" s="8"/>
      <c r="KXP357" s="8"/>
      <c r="KXQ357" s="8"/>
      <c r="KXR357" s="8"/>
      <c r="KXS357" s="8"/>
      <c r="KXT357" s="8"/>
      <c r="KXU357" s="8"/>
      <c r="KXV357" s="8"/>
      <c r="KXW357" s="8"/>
      <c r="KXX357" s="8"/>
      <c r="KXY357" s="8"/>
      <c r="KXZ357" s="8"/>
      <c r="KYA357" s="8"/>
      <c r="KYB357" s="8"/>
      <c r="KYC357" s="8"/>
      <c r="KYD357" s="8"/>
      <c r="KYE357" s="8"/>
      <c r="KYF357" s="8"/>
      <c r="KYG357" s="8"/>
      <c r="KYH357" s="8"/>
      <c r="KYI357" s="8"/>
      <c r="KYJ357" s="8"/>
      <c r="KYK357" s="8"/>
      <c r="KYL357" s="8"/>
      <c r="KYM357" s="8"/>
      <c r="KYN357" s="8"/>
      <c r="KYO357" s="8"/>
      <c r="KYP357" s="8"/>
      <c r="KYQ357" s="8"/>
      <c r="KYR357" s="8"/>
      <c r="KYS357" s="8"/>
      <c r="KYT357" s="8"/>
      <c r="KYU357" s="8"/>
      <c r="KYV357" s="8"/>
      <c r="KYW357" s="8"/>
      <c r="KYX357" s="8"/>
      <c r="KYY357" s="8"/>
      <c r="KYZ357" s="8"/>
      <c r="KZA357" s="8"/>
      <c r="KZB357" s="8"/>
      <c r="KZC357" s="8"/>
      <c r="KZD357" s="8"/>
      <c r="KZE357" s="8"/>
      <c r="KZF357" s="8"/>
      <c r="KZG357" s="8"/>
      <c r="KZH357" s="8"/>
      <c r="KZI357" s="8"/>
      <c r="KZJ357" s="8"/>
      <c r="KZK357" s="8"/>
      <c r="KZL357" s="8"/>
      <c r="KZM357" s="8"/>
      <c r="KZN357" s="8"/>
      <c r="KZO357" s="8"/>
      <c r="KZP357" s="8"/>
      <c r="KZQ357" s="8"/>
      <c r="KZR357" s="8"/>
      <c r="KZS357" s="8"/>
      <c r="KZT357" s="8"/>
      <c r="KZU357" s="8"/>
      <c r="KZV357" s="8"/>
      <c r="KZW357" s="8"/>
      <c r="KZX357" s="8"/>
      <c r="KZY357" s="8"/>
      <c r="KZZ357" s="8"/>
      <c r="LAA357" s="8"/>
      <c r="LAB357" s="8"/>
      <c r="LAC357" s="8"/>
      <c r="LAD357" s="8"/>
      <c r="LAE357" s="8"/>
      <c r="LAF357" s="8"/>
      <c r="LAG357" s="8"/>
      <c r="LAH357" s="8"/>
      <c r="LAI357" s="8"/>
      <c r="LAJ357" s="8"/>
      <c r="LAK357" s="8"/>
      <c r="LAL357" s="8"/>
      <c r="LAM357" s="8"/>
      <c r="LAN357" s="8"/>
      <c r="LAO357" s="8"/>
      <c r="LAP357" s="8"/>
      <c r="LAQ357" s="8"/>
      <c r="LAR357" s="8"/>
      <c r="LAS357" s="8"/>
      <c r="LAT357" s="8"/>
      <c r="LAU357" s="8"/>
      <c r="LAV357" s="8"/>
      <c r="LAW357" s="8"/>
      <c r="LAX357" s="8"/>
      <c r="LAY357" s="8"/>
      <c r="LAZ357" s="8"/>
      <c r="LBA357" s="8"/>
      <c r="LBB357" s="8"/>
      <c r="LBC357" s="8"/>
      <c r="LBD357" s="8"/>
      <c r="LBE357" s="8"/>
      <c r="LBF357" s="8"/>
      <c r="LBG357" s="8"/>
      <c r="LBH357" s="8"/>
      <c r="LBI357" s="8"/>
      <c r="LBJ357" s="8"/>
      <c r="LBK357" s="8"/>
      <c r="LBL357" s="8"/>
      <c r="LBM357" s="8"/>
      <c r="LBN357" s="8"/>
      <c r="LBO357" s="8"/>
      <c r="LBP357" s="8"/>
      <c r="LBQ357" s="8"/>
      <c r="LBR357" s="8"/>
      <c r="LBS357" s="8"/>
      <c r="LBT357" s="8"/>
      <c r="LBU357" s="8"/>
      <c r="LBV357" s="8"/>
      <c r="LBW357" s="8"/>
      <c r="LBX357" s="8"/>
      <c r="LBY357" s="8"/>
      <c r="LBZ357" s="8"/>
      <c r="LCA357" s="8"/>
      <c r="LCB357" s="8"/>
      <c r="LCC357" s="8"/>
      <c r="LCD357" s="8"/>
      <c r="LCE357" s="8"/>
      <c r="LCF357" s="8"/>
      <c r="LCG357" s="8"/>
      <c r="LCH357" s="8"/>
      <c r="LCI357" s="8"/>
      <c r="LCJ357" s="8"/>
      <c r="LCK357" s="8"/>
      <c r="LCL357" s="8"/>
      <c r="LCM357" s="8"/>
      <c r="LCN357" s="8"/>
      <c r="LCO357" s="8"/>
      <c r="LCP357" s="8"/>
      <c r="LCQ357" s="8"/>
      <c r="LCR357" s="8"/>
      <c r="LCS357" s="8"/>
      <c r="LCT357" s="8"/>
      <c r="LCU357" s="8"/>
      <c r="LCV357" s="8"/>
      <c r="LCW357" s="8"/>
      <c r="LCX357" s="8"/>
      <c r="LCY357" s="8"/>
      <c r="LCZ357" s="8"/>
      <c r="LDA357" s="8"/>
      <c r="LDB357" s="8"/>
      <c r="LDC357" s="8"/>
      <c r="LDD357" s="8"/>
      <c r="LDE357" s="8"/>
      <c r="LDF357" s="8"/>
      <c r="LDG357" s="8"/>
      <c r="LDH357" s="8"/>
      <c r="LDI357" s="8"/>
      <c r="LDJ357" s="8"/>
      <c r="LDK357" s="8"/>
      <c r="LDL357" s="8"/>
      <c r="LDM357" s="8"/>
      <c r="LDN357" s="8"/>
      <c r="LDO357" s="8"/>
      <c r="LDP357" s="8"/>
      <c r="LDQ357" s="8"/>
      <c r="LDR357" s="8"/>
      <c r="LDS357" s="8"/>
      <c r="LDT357" s="8"/>
      <c r="LDU357" s="8"/>
      <c r="LDV357" s="8"/>
      <c r="LDW357" s="8"/>
      <c r="LDX357" s="8"/>
      <c r="LDY357" s="8"/>
      <c r="LDZ357" s="8"/>
      <c r="LEA357" s="8"/>
      <c r="LEB357" s="8"/>
      <c r="LEC357" s="8"/>
      <c r="LED357" s="8"/>
      <c r="LEE357" s="8"/>
      <c r="LEF357" s="8"/>
      <c r="LEG357" s="8"/>
      <c r="LEH357" s="8"/>
      <c r="LEI357" s="8"/>
      <c r="LEJ357" s="8"/>
      <c r="LEK357" s="8"/>
      <c r="LEL357" s="8"/>
      <c r="LEM357" s="8"/>
      <c r="LEN357" s="8"/>
      <c r="LEO357" s="8"/>
      <c r="LEP357" s="8"/>
      <c r="LEQ357" s="8"/>
      <c r="LER357" s="8"/>
      <c r="LES357" s="8"/>
      <c r="LET357" s="8"/>
      <c r="LEU357" s="8"/>
      <c r="LEV357" s="8"/>
      <c r="LEW357" s="8"/>
      <c r="LEX357" s="8"/>
      <c r="LEY357" s="8"/>
      <c r="LEZ357" s="8"/>
      <c r="LFA357" s="8"/>
      <c r="LFB357" s="8"/>
      <c r="LFC357" s="8"/>
      <c r="LFD357" s="8"/>
      <c r="LFE357" s="8"/>
      <c r="LFF357" s="8"/>
      <c r="LFG357" s="8"/>
      <c r="LFH357" s="8"/>
      <c r="LFI357" s="8"/>
      <c r="LFJ357" s="8"/>
      <c r="LFK357" s="8"/>
      <c r="LFL357" s="8"/>
      <c r="LFM357" s="8"/>
      <c r="LFN357" s="8"/>
      <c r="LFO357" s="8"/>
      <c r="LFP357" s="8"/>
      <c r="LFQ357" s="8"/>
      <c r="LFR357" s="8"/>
      <c r="LFS357" s="8"/>
      <c r="LFT357" s="8"/>
      <c r="LFU357" s="8"/>
      <c r="LFV357" s="8"/>
      <c r="LFW357" s="8"/>
      <c r="LFX357" s="8"/>
      <c r="LFY357" s="8"/>
      <c r="LFZ357" s="8"/>
      <c r="LGA357" s="8"/>
      <c r="LGB357" s="8"/>
      <c r="LGC357" s="8"/>
      <c r="LGD357" s="8"/>
      <c r="LGE357" s="8"/>
      <c r="LGF357" s="8"/>
      <c r="LGG357" s="8"/>
      <c r="LGH357" s="8"/>
      <c r="LGI357" s="8"/>
      <c r="LGJ357" s="8"/>
      <c r="LGK357" s="8"/>
      <c r="LGL357" s="8"/>
      <c r="LGM357" s="8"/>
      <c r="LGN357" s="8"/>
      <c r="LGO357" s="8"/>
      <c r="LGP357" s="8"/>
      <c r="LGQ357" s="8"/>
      <c r="LGR357" s="8"/>
      <c r="LGS357" s="8"/>
      <c r="LGT357" s="8"/>
      <c r="LGU357" s="8"/>
      <c r="LGV357" s="8"/>
      <c r="LGW357" s="8"/>
      <c r="LGX357" s="8"/>
      <c r="LGY357" s="8"/>
      <c r="LGZ357" s="8"/>
      <c r="LHA357" s="8"/>
      <c r="LHB357" s="8"/>
      <c r="LHC357" s="8"/>
      <c r="LHD357" s="8"/>
      <c r="LHE357" s="8"/>
      <c r="LHF357" s="8"/>
      <c r="LHG357" s="8"/>
      <c r="LHH357" s="8"/>
      <c r="LHI357" s="8"/>
      <c r="LHJ357" s="8"/>
      <c r="LHK357" s="8"/>
      <c r="LHL357" s="8"/>
      <c r="LHM357" s="8"/>
      <c r="LHN357" s="8"/>
      <c r="LHO357" s="8"/>
      <c r="LHP357" s="8"/>
      <c r="LHQ357" s="8"/>
      <c r="LHR357" s="8"/>
      <c r="LHS357" s="8"/>
      <c r="LHT357" s="8"/>
      <c r="LHU357" s="8"/>
      <c r="LHV357" s="8"/>
      <c r="LHW357" s="8"/>
      <c r="LHX357" s="8"/>
      <c r="LHY357" s="8"/>
      <c r="LHZ357" s="8"/>
      <c r="LIA357" s="8"/>
      <c r="LIB357" s="8"/>
      <c r="LIC357" s="8"/>
      <c r="LID357" s="8"/>
      <c r="LIE357" s="8"/>
      <c r="LIF357" s="8"/>
      <c r="LIG357" s="8"/>
      <c r="LIH357" s="8"/>
      <c r="LII357" s="8"/>
      <c r="LIJ357" s="8"/>
      <c r="LIK357" s="8"/>
      <c r="LIL357" s="8"/>
      <c r="LIM357" s="8"/>
      <c r="LIN357" s="8"/>
      <c r="LIO357" s="8"/>
      <c r="LIP357" s="8"/>
      <c r="LIQ357" s="8"/>
      <c r="LIR357" s="8"/>
      <c r="LIS357" s="8"/>
      <c r="LIT357" s="8"/>
      <c r="LIU357" s="8"/>
      <c r="LIV357" s="8"/>
      <c r="LIW357" s="8"/>
      <c r="LIX357" s="8"/>
      <c r="LIY357" s="8"/>
      <c r="LIZ357" s="8"/>
      <c r="LJA357" s="8"/>
      <c r="LJB357" s="8"/>
      <c r="LJC357" s="8"/>
      <c r="LJD357" s="8"/>
      <c r="LJE357" s="8"/>
      <c r="LJF357" s="8"/>
      <c r="LJG357" s="8"/>
      <c r="LJH357" s="8"/>
      <c r="LJI357" s="8"/>
      <c r="LJJ357" s="8"/>
      <c r="LJK357" s="8"/>
      <c r="LJL357" s="8"/>
      <c r="LJM357" s="8"/>
      <c r="LJN357" s="8"/>
      <c r="LJO357" s="8"/>
      <c r="LJP357" s="8"/>
      <c r="LJQ357" s="8"/>
      <c r="LJR357" s="8"/>
      <c r="LJS357" s="8"/>
      <c r="LJT357" s="8"/>
      <c r="LJU357" s="8"/>
      <c r="LJV357" s="8"/>
      <c r="LJW357" s="8"/>
      <c r="LJX357" s="8"/>
      <c r="LJY357" s="8"/>
      <c r="LJZ357" s="8"/>
      <c r="LKA357" s="8"/>
      <c r="LKB357" s="8"/>
      <c r="LKC357" s="8"/>
      <c r="LKD357" s="8"/>
      <c r="LKE357" s="8"/>
      <c r="LKF357" s="8"/>
      <c r="LKG357" s="8"/>
      <c r="LKH357" s="8"/>
      <c r="LKI357" s="8"/>
      <c r="LKJ357" s="8"/>
      <c r="LKK357" s="8"/>
      <c r="LKL357" s="8"/>
      <c r="LKM357" s="8"/>
      <c r="LKN357" s="8"/>
      <c r="LKO357" s="8"/>
      <c r="LKP357" s="8"/>
      <c r="LKQ357" s="8"/>
      <c r="LKR357" s="8"/>
      <c r="LKS357" s="8"/>
      <c r="LKT357" s="8"/>
      <c r="LKU357" s="8"/>
      <c r="LKV357" s="8"/>
      <c r="LKW357" s="8"/>
      <c r="LKX357" s="8"/>
      <c r="LKY357" s="8"/>
      <c r="LKZ357" s="8"/>
      <c r="LLA357" s="8"/>
      <c r="LLB357" s="8"/>
      <c r="LLC357" s="8"/>
      <c r="LLD357" s="8"/>
      <c r="LLE357" s="8"/>
      <c r="LLF357" s="8"/>
      <c r="LLG357" s="8"/>
      <c r="LLH357" s="8"/>
      <c r="LLI357" s="8"/>
      <c r="LLJ357" s="8"/>
      <c r="LLK357" s="8"/>
      <c r="LLL357" s="8"/>
      <c r="LLM357" s="8"/>
      <c r="LLN357" s="8"/>
      <c r="LLO357" s="8"/>
      <c r="LLP357" s="8"/>
      <c r="LLQ357" s="8"/>
      <c r="LLR357" s="8"/>
      <c r="LLS357" s="8"/>
      <c r="LLT357" s="8"/>
      <c r="LLU357" s="8"/>
      <c r="LLV357" s="8"/>
      <c r="LLW357" s="8"/>
      <c r="LLX357" s="8"/>
      <c r="LLY357" s="8"/>
      <c r="LLZ357" s="8"/>
      <c r="LMA357" s="8"/>
      <c r="LMB357" s="8"/>
      <c r="LMC357" s="8"/>
      <c r="LMD357" s="8"/>
      <c r="LME357" s="8"/>
      <c r="LMF357" s="8"/>
      <c r="LMG357" s="8"/>
      <c r="LMH357" s="8"/>
      <c r="LMI357" s="8"/>
      <c r="LMJ357" s="8"/>
      <c r="LMK357" s="8"/>
      <c r="LML357" s="8"/>
      <c r="LMM357" s="8"/>
      <c r="LMN357" s="8"/>
      <c r="LMO357" s="8"/>
      <c r="LMP357" s="8"/>
      <c r="LMQ357" s="8"/>
      <c r="LMR357" s="8"/>
      <c r="LMS357" s="8"/>
      <c r="LMT357" s="8"/>
      <c r="LMU357" s="8"/>
      <c r="LMV357" s="8"/>
      <c r="LMW357" s="8"/>
      <c r="LMX357" s="8"/>
      <c r="LMY357" s="8"/>
      <c r="LMZ357" s="8"/>
      <c r="LNA357" s="8"/>
      <c r="LNB357" s="8"/>
      <c r="LNC357" s="8"/>
      <c r="LND357" s="8"/>
      <c r="LNE357" s="8"/>
      <c r="LNF357" s="8"/>
      <c r="LNG357" s="8"/>
      <c r="LNH357" s="8"/>
      <c r="LNI357" s="8"/>
      <c r="LNJ357" s="8"/>
      <c r="LNK357" s="8"/>
      <c r="LNL357" s="8"/>
      <c r="LNM357" s="8"/>
      <c r="LNN357" s="8"/>
      <c r="LNO357" s="8"/>
      <c r="LNP357" s="8"/>
      <c r="LNQ357" s="8"/>
      <c r="LNR357" s="8"/>
      <c r="LNS357" s="8"/>
      <c r="LNT357" s="8"/>
      <c r="LNU357" s="8"/>
      <c r="LNV357" s="8"/>
      <c r="LNW357" s="8"/>
      <c r="LNX357" s="8"/>
      <c r="LNY357" s="8"/>
      <c r="LNZ357" s="8"/>
      <c r="LOA357" s="8"/>
      <c r="LOB357" s="8"/>
      <c r="LOC357" s="8"/>
      <c r="LOD357" s="8"/>
      <c r="LOE357" s="8"/>
      <c r="LOF357" s="8"/>
      <c r="LOG357" s="8"/>
      <c r="LOH357" s="8"/>
      <c r="LOI357" s="8"/>
      <c r="LOJ357" s="8"/>
      <c r="LOK357" s="8"/>
      <c r="LOL357" s="8"/>
      <c r="LOM357" s="8"/>
      <c r="LON357" s="8"/>
      <c r="LOO357" s="8"/>
      <c r="LOP357" s="8"/>
      <c r="LOQ357" s="8"/>
      <c r="LOR357" s="8"/>
      <c r="LOS357" s="8"/>
      <c r="LOT357" s="8"/>
      <c r="LOU357" s="8"/>
      <c r="LOV357" s="8"/>
      <c r="LOW357" s="8"/>
      <c r="LOX357" s="8"/>
      <c r="LOY357" s="8"/>
      <c r="LOZ357" s="8"/>
      <c r="LPA357" s="8"/>
      <c r="LPB357" s="8"/>
      <c r="LPC357" s="8"/>
      <c r="LPD357" s="8"/>
      <c r="LPE357" s="8"/>
      <c r="LPF357" s="8"/>
      <c r="LPG357" s="8"/>
      <c r="LPH357" s="8"/>
      <c r="LPI357" s="8"/>
      <c r="LPJ357" s="8"/>
      <c r="LPK357" s="8"/>
      <c r="LPL357" s="8"/>
      <c r="LPM357" s="8"/>
      <c r="LPN357" s="8"/>
      <c r="LPO357" s="8"/>
      <c r="LPP357" s="8"/>
      <c r="LPQ357" s="8"/>
      <c r="LPR357" s="8"/>
      <c r="LPS357" s="8"/>
      <c r="LPT357" s="8"/>
      <c r="LPU357" s="8"/>
      <c r="LPV357" s="8"/>
      <c r="LPW357" s="8"/>
      <c r="LPX357" s="8"/>
      <c r="LPY357" s="8"/>
      <c r="LPZ357" s="8"/>
      <c r="LQA357" s="8"/>
      <c r="LQB357" s="8"/>
      <c r="LQC357" s="8"/>
      <c r="LQD357" s="8"/>
      <c r="LQE357" s="8"/>
      <c r="LQF357" s="8"/>
      <c r="LQG357" s="8"/>
      <c r="LQH357" s="8"/>
      <c r="LQI357" s="8"/>
      <c r="LQJ357" s="8"/>
      <c r="LQK357" s="8"/>
      <c r="LQL357" s="8"/>
      <c r="LQM357" s="8"/>
      <c r="LQN357" s="8"/>
      <c r="LQO357" s="8"/>
      <c r="LQP357" s="8"/>
      <c r="LQQ357" s="8"/>
      <c r="LQR357" s="8"/>
      <c r="LQS357" s="8"/>
      <c r="LQT357" s="8"/>
      <c r="LQU357" s="8"/>
      <c r="LQV357" s="8"/>
      <c r="LQW357" s="8"/>
      <c r="LQX357" s="8"/>
      <c r="LQY357" s="8"/>
      <c r="LQZ357" s="8"/>
      <c r="LRA357" s="8"/>
      <c r="LRB357" s="8"/>
      <c r="LRC357" s="8"/>
      <c r="LRD357" s="8"/>
      <c r="LRE357" s="8"/>
      <c r="LRF357" s="8"/>
      <c r="LRG357" s="8"/>
      <c r="LRH357" s="8"/>
      <c r="LRI357" s="8"/>
      <c r="LRJ357" s="8"/>
      <c r="LRK357" s="8"/>
      <c r="LRL357" s="8"/>
      <c r="LRM357" s="8"/>
      <c r="LRN357" s="8"/>
      <c r="LRO357" s="8"/>
      <c r="LRP357" s="8"/>
      <c r="LRQ357" s="8"/>
      <c r="LRR357" s="8"/>
      <c r="LRS357" s="8"/>
      <c r="LRT357" s="8"/>
      <c r="LRU357" s="8"/>
      <c r="LRV357" s="8"/>
      <c r="LRW357" s="8"/>
      <c r="LRX357" s="8"/>
      <c r="LRY357" s="8"/>
      <c r="LRZ357" s="8"/>
      <c r="LSA357" s="8"/>
      <c r="LSB357" s="8"/>
      <c r="LSC357" s="8"/>
      <c r="LSD357" s="8"/>
      <c r="LSE357" s="8"/>
      <c r="LSF357" s="8"/>
      <c r="LSG357" s="8"/>
      <c r="LSH357" s="8"/>
      <c r="LSI357" s="8"/>
      <c r="LSJ357" s="8"/>
      <c r="LSK357" s="8"/>
      <c r="LSL357" s="8"/>
      <c r="LSM357" s="8"/>
      <c r="LSN357" s="8"/>
      <c r="LSO357" s="8"/>
      <c r="LSP357" s="8"/>
      <c r="LSQ357" s="8"/>
      <c r="LSR357" s="8"/>
      <c r="LSS357" s="8"/>
      <c r="LST357" s="8"/>
      <c r="LSU357" s="8"/>
      <c r="LSV357" s="8"/>
      <c r="LSW357" s="8"/>
      <c r="LSX357" s="8"/>
      <c r="LSY357" s="8"/>
      <c r="LSZ357" s="8"/>
      <c r="LTA357" s="8"/>
      <c r="LTB357" s="8"/>
      <c r="LTC357" s="8"/>
      <c r="LTD357" s="8"/>
      <c r="LTE357" s="8"/>
      <c r="LTF357" s="8"/>
      <c r="LTG357" s="8"/>
      <c r="LTH357" s="8"/>
      <c r="LTI357" s="8"/>
      <c r="LTJ357" s="8"/>
      <c r="LTK357" s="8"/>
      <c r="LTL357" s="8"/>
      <c r="LTM357" s="8"/>
      <c r="LTN357" s="8"/>
      <c r="LTO357" s="8"/>
      <c r="LTP357" s="8"/>
      <c r="LTQ357" s="8"/>
      <c r="LTR357" s="8"/>
      <c r="LTS357" s="8"/>
      <c r="LTT357" s="8"/>
      <c r="LTU357" s="8"/>
      <c r="LTV357" s="8"/>
      <c r="LTW357" s="8"/>
      <c r="LTX357" s="8"/>
      <c r="LTY357" s="8"/>
      <c r="LTZ357" s="8"/>
      <c r="LUA357" s="8"/>
      <c r="LUB357" s="8"/>
      <c r="LUC357" s="8"/>
      <c r="LUD357" s="8"/>
      <c r="LUE357" s="8"/>
      <c r="LUF357" s="8"/>
      <c r="LUG357" s="8"/>
      <c r="LUH357" s="8"/>
      <c r="LUI357" s="8"/>
      <c r="LUJ357" s="8"/>
      <c r="LUK357" s="8"/>
      <c r="LUL357" s="8"/>
      <c r="LUM357" s="8"/>
      <c r="LUN357" s="8"/>
      <c r="LUO357" s="8"/>
      <c r="LUP357" s="8"/>
      <c r="LUQ357" s="8"/>
      <c r="LUR357" s="8"/>
      <c r="LUS357" s="8"/>
      <c r="LUT357" s="8"/>
      <c r="LUU357" s="8"/>
      <c r="LUV357" s="8"/>
      <c r="LUW357" s="8"/>
      <c r="LUX357" s="8"/>
      <c r="LUY357" s="8"/>
      <c r="LUZ357" s="8"/>
      <c r="LVA357" s="8"/>
      <c r="LVB357" s="8"/>
      <c r="LVC357" s="8"/>
      <c r="LVD357" s="8"/>
      <c r="LVE357" s="8"/>
      <c r="LVF357" s="8"/>
      <c r="LVG357" s="8"/>
      <c r="LVH357" s="8"/>
      <c r="LVI357" s="8"/>
      <c r="LVJ357" s="8"/>
      <c r="LVK357" s="8"/>
      <c r="LVL357" s="8"/>
      <c r="LVM357" s="8"/>
      <c r="LVN357" s="8"/>
      <c r="LVO357" s="8"/>
      <c r="LVP357" s="8"/>
      <c r="LVQ357" s="8"/>
      <c r="LVR357" s="8"/>
      <c r="LVS357" s="8"/>
      <c r="LVT357" s="8"/>
      <c r="LVU357" s="8"/>
      <c r="LVV357" s="8"/>
      <c r="LVW357" s="8"/>
      <c r="LVX357" s="8"/>
      <c r="LVY357" s="8"/>
      <c r="LVZ357" s="8"/>
      <c r="LWA357" s="8"/>
      <c r="LWB357" s="8"/>
      <c r="LWC357" s="8"/>
      <c r="LWD357" s="8"/>
      <c r="LWE357" s="8"/>
      <c r="LWF357" s="8"/>
      <c r="LWG357" s="8"/>
      <c r="LWH357" s="8"/>
      <c r="LWI357" s="8"/>
      <c r="LWJ357" s="8"/>
      <c r="LWK357" s="8"/>
      <c r="LWL357" s="8"/>
      <c r="LWM357" s="8"/>
      <c r="LWN357" s="8"/>
      <c r="LWO357" s="8"/>
      <c r="LWP357" s="8"/>
      <c r="LWQ357" s="8"/>
      <c r="LWR357" s="8"/>
      <c r="LWS357" s="8"/>
      <c r="LWT357" s="8"/>
      <c r="LWU357" s="8"/>
      <c r="LWV357" s="8"/>
      <c r="LWW357" s="8"/>
      <c r="LWX357" s="8"/>
      <c r="LWY357" s="8"/>
      <c r="LWZ357" s="8"/>
      <c r="LXA357" s="8"/>
      <c r="LXB357" s="8"/>
      <c r="LXC357" s="8"/>
      <c r="LXD357" s="8"/>
      <c r="LXE357" s="8"/>
      <c r="LXF357" s="8"/>
      <c r="LXG357" s="8"/>
      <c r="LXH357" s="8"/>
      <c r="LXI357" s="8"/>
      <c r="LXJ357" s="8"/>
      <c r="LXK357" s="8"/>
      <c r="LXL357" s="8"/>
      <c r="LXM357" s="8"/>
      <c r="LXN357" s="8"/>
      <c r="LXO357" s="8"/>
      <c r="LXP357" s="8"/>
      <c r="LXQ357" s="8"/>
      <c r="LXR357" s="8"/>
      <c r="LXS357" s="8"/>
      <c r="LXT357" s="8"/>
      <c r="LXU357" s="8"/>
      <c r="LXV357" s="8"/>
      <c r="LXW357" s="8"/>
      <c r="LXX357" s="8"/>
      <c r="LXY357" s="8"/>
      <c r="LXZ357" s="8"/>
      <c r="LYA357" s="8"/>
      <c r="LYB357" s="8"/>
      <c r="LYC357" s="8"/>
      <c r="LYD357" s="8"/>
      <c r="LYE357" s="8"/>
      <c r="LYF357" s="8"/>
      <c r="LYG357" s="8"/>
      <c r="LYH357" s="8"/>
      <c r="LYI357" s="8"/>
      <c r="LYJ357" s="8"/>
      <c r="LYK357" s="8"/>
      <c r="LYL357" s="8"/>
      <c r="LYM357" s="8"/>
      <c r="LYN357" s="8"/>
      <c r="LYO357" s="8"/>
      <c r="LYP357" s="8"/>
      <c r="LYQ357" s="8"/>
      <c r="LYR357" s="8"/>
      <c r="LYS357" s="8"/>
      <c r="LYT357" s="8"/>
      <c r="LYU357" s="8"/>
      <c r="LYV357" s="8"/>
      <c r="LYW357" s="8"/>
      <c r="LYX357" s="8"/>
      <c r="LYY357" s="8"/>
      <c r="LYZ357" s="8"/>
      <c r="LZA357" s="8"/>
      <c r="LZB357" s="8"/>
      <c r="LZC357" s="8"/>
      <c r="LZD357" s="8"/>
      <c r="LZE357" s="8"/>
      <c r="LZF357" s="8"/>
      <c r="LZG357" s="8"/>
      <c r="LZH357" s="8"/>
      <c r="LZI357" s="8"/>
      <c r="LZJ357" s="8"/>
      <c r="LZK357" s="8"/>
      <c r="LZL357" s="8"/>
      <c r="LZM357" s="8"/>
      <c r="LZN357" s="8"/>
      <c r="LZO357" s="8"/>
      <c r="LZP357" s="8"/>
      <c r="LZQ357" s="8"/>
      <c r="LZR357" s="8"/>
      <c r="LZS357" s="8"/>
      <c r="LZT357" s="8"/>
      <c r="LZU357" s="8"/>
      <c r="LZV357" s="8"/>
      <c r="LZW357" s="8"/>
      <c r="LZX357" s="8"/>
      <c r="LZY357" s="8"/>
      <c r="LZZ357" s="8"/>
      <c r="MAA357" s="8"/>
      <c r="MAB357" s="8"/>
      <c r="MAC357" s="8"/>
      <c r="MAD357" s="8"/>
      <c r="MAE357" s="8"/>
      <c r="MAF357" s="8"/>
      <c r="MAG357" s="8"/>
      <c r="MAH357" s="8"/>
      <c r="MAI357" s="8"/>
      <c r="MAJ357" s="8"/>
      <c r="MAK357" s="8"/>
      <c r="MAL357" s="8"/>
      <c r="MAM357" s="8"/>
      <c r="MAN357" s="8"/>
      <c r="MAO357" s="8"/>
      <c r="MAP357" s="8"/>
      <c r="MAQ357" s="8"/>
      <c r="MAR357" s="8"/>
      <c r="MAS357" s="8"/>
      <c r="MAT357" s="8"/>
      <c r="MAU357" s="8"/>
      <c r="MAV357" s="8"/>
      <c r="MAW357" s="8"/>
      <c r="MAX357" s="8"/>
      <c r="MAY357" s="8"/>
      <c r="MAZ357" s="8"/>
      <c r="MBA357" s="8"/>
      <c r="MBB357" s="8"/>
      <c r="MBC357" s="8"/>
      <c r="MBD357" s="8"/>
      <c r="MBE357" s="8"/>
      <c r="MBF357" s="8"/>
      <c r="MBG357" s="8"/>
      <c r="MBH357" s="8"/>
      <c r="MBI357" s="8"/>
      <c r="MBJ357" s="8"/>
      <c r="MBK357" s="8"/>
      <c r="MBL357" s="8"/>
      <c r="MBM357" s="8"/>
      <c r="MBN357" s="8"/>
      <c r="MBO357" s="8"/>
      <c r="MBP357" s="8"/>
      <c r="MBQ357" s="8"/>
      <c r="MBR357" s="8"/>
      <c r="MBS357" s="8"/>
      <c r="MBT357" s="8"/>
      <c r="MBU357" s="8"/>
      <c r="MBV357" s="8"/>
      <c r="MBW357" s="8"/>
      <c r="MBX357" s="8"/>
      <c r="MBY357" s="8"/>
      <c r="MBZ357" s="8"/>
      <c r="MCA357" s="8"/>
      <c r="MCB357" s="8"/>
      <c r="MCC357" s="8"/>
      <c r="MCD357" s="8"/>
      <c r="MCE357" s="8"/>
      <c r="MCF357" s="8"/>
      <c r="MCG357" s="8"/>
      <c r="MCH357" s="8"/>
      <c r="MCI357" s="8"/>
      <c r="MCJ357" s="8"/>
      <c r="MCK357" s="8"/>
      <c r="MCL357" s="8"/>
      <c r="MCM357" s="8"/>
      <c r="MCN357" s="8"/>
      <c r="MCO357" s="8"/>
      <c r="MCP357" s="8"/>
      <c r="MCQ357" s="8"/>
      <c r="MCR357" s="8"/>
      <c r="MCS357" s="8"/>
      <c r="MCT357" s="8"/>
      <c r="MCU357" s="8"/>
      <c r="MCV357" s="8"/>
      <c r="MCW357" s="8"/>
      <c r="MCX357" s="8"/>
      <c r="MCY357" s="8"/>
      <c r="MCZ357" s="8"/>
      <c r="MDA357" s="8"/>
      <c r="MDB357" s="8"/>
      <c r="MDC357" s="8"/>
      <c r="MDD357" s="8"/>
      <c r="MDE357" s="8"/>
      <c r="MDF357" s="8"/>
      <c r="MDG357" s="8"/>
      <c r="MDH357" s="8"/>
      <c r="MDI357" s="8"/>
      <c r="MDJ357" s="8"/>
      <c r="MDK357" s="8"/>
      <c r="MDL357" s="8"/>
      <c r="MDM357" s="8"/>
      <c r="MDN357" s="8"/>
      <c r="MDO357" s="8"/>
      <c r="MDP357" s="8"/>
      <c r="MDQ357" s="8"/>
      <c r="MDR357" s="8"/>
      <c r="MDS357" s="8"/>
      <c r="MDT357" s="8"/>
      <c r="MDU357" s="8"/>
      <c r="MDV357" s="8"/>
      <c r="MDW357" s="8"/>
      <c r="MDX357" s="8"/>
      <c r="MDY357" s="8"/>
      <c r="MDZ357" s="8"/>
      <c r="MEA357" s="8"/>
      <c r="MEB357" s="8"/>
      <c r="MEC357" s="8"/>
      <c r="MED357" s="8"/>
      <c r="MEE357" s="8"/>
      <c r="MEF357" s="8"/>
      <c r="MEG357" s="8"/>
      <c r="MEH357" s="8"/>
      <c r="MEI357" s="8"/>
      <c r="MEJ357" s="8"/>
      <c r="MEK357" s="8"/>
      <c r="MEL357" s="8"/>
      <c r="MEM357" s="8"/>
      <c r="MEN357" s="8"/>
      <c r="MEO357" s="8"/>
      <c r="MEP357" s="8"/>
      <c r="MEQ357" s="8"/>
      <c r="MER357" s="8"/>
      <c r="MES357" s="8"/>
      <c r="MET357" s="8"/>
      <c r="MEU357" s="8"/>
      <c r="MEV357" s="8"/>
      <c r="MEW357" s="8"/>
      <c r="MEX357" s="8"/>
      <c r="MEY357" s="8"/>
      <c r="MEZ357" s="8"/>
      <c r="MFA357" s="8"/>
      <c r="MFB357" s="8"/>
      <c r="MFC357" s="8"/>
      <c r="MFD357" s="8"/>
      <c r="MFE357" s="8"/>
      <c r="MFF357" s="8"/>
      <c r="MFG357" s="8"/>
      <c r="MFH357" s="8"/>
      <c r="MFI357" s="8"/>
      <c r="MFJ357" s="8"/>
      <c r="MFK357" s="8"/>
      <c r="MFL357" s="8"/>
      <c r="MFM357" s="8"/>
      <c r="MFN357" s="8"/>
      <c r="MFO357" s="8"/>
      <c r="MFP357" s="8"/>
      <c r="MFQ357" s="8"/>
      <c r="MFR357" s="8"/>
      <c r="MFS357" s="8"/>
      <c r="MFT357" s="8"/>
      <c r="MFU357" s="8"/>
      <c r="MFV357" s="8"/>
      <c r="MFW357" s="8"/>
      <c r="MFX357" s="8"/>
      <c r="MFY357" s="8"/>
      <c r="MFZ357" s="8"/>
      <c r="MGA357" s="8"/>
      <c r="MGB357" s="8"/>
      <c r="MGC357" s="8"/>
      <c r="MGD357" s="8"/>
      <c r="MGE357" s="8"/>
      <c r="MGF357" s="8"/>
      <c r="MGG357" s="8"/>
      <c r="MGH357" s="8"/>
      <c r="MGI357" s="8"/>
      <c r="MGJ357" s="8"/>
      <c r="MGK357" s="8"/>
      <c r="MGL357" s="8"/>
      <c r="MGM357" s="8"/>
      <c r="MGN357" s="8"/>
      <c r="MGO357" s="8"/>
      <c r="MGP357" s="8"/>
      <c r="MGQ357" s="8"/>
      <c r="MGR357" s="8"/>
      <c r="MGS357" s="8"/>
      <c r="MGT357" s="8"/>
      <c r="MGU357" s="8"/>
      <c r="MGV357" s="8"/>
      <c r="MGW357" s="8"/>
      <c r="MGX357" s="8"/>
      <c r="MGY357" s="8"/>
      <c r="MGZ357" s="8"/>
      <c r="MHA357" s="8"/>
      <c r="MHB357" s="8"/>
      <c r="MHC357" s="8"/>
      <c r="MHD357" s="8"/>
      <c r="MHE357" s="8"/>
      <c r="MHF357" s="8"/>
      <c r="MHG357" s="8"/>
      <c r="MHH357" s="8"/>
      <c r="MHI357" s="8"/>
      <c r="MHJ357" s="8"/>
      <c r="MHK357" s="8"/>
      <c r="MHL357" s="8"/>
      <c r="MHM357" s="8"/>
      <c r="MHN357" s="8"/>
      <c r="MHO357" s="8"/>
      <c r="MHP357" s="8"/>
      <c r="MHQ357" s="8"/>
      <c r="MHR357" s="8"/>
      <c r="MHS357" s="8"/>
      <c r="MHT357" s="8"/>
      <c r="MHU357" s="8"/>
      <c r="MHV357" s="8"/>
      <c r="MHW357" s="8"/>
      <c r="MHX357" s="8"/>
      <c r="MHY357" s="8"/>
      <c r="MHZ357" s="8"/>
      <c r="MIA357" s="8"/>
      <c r="MIB357" s="8"/>
      <c r="MIC357" s="8"/>
      <c r="MID357" s="8"/>
      <c r="MIE357" s="8"/>
      <c r="MIF357" s="8"/>
      <c r="MIG357" s="8"/>
      <c r="MIH357" s="8"/>
      <c r="MII357" s="8"/>
      <c r="MIJ357" s="8"/>
      <c r="MIK357" s="8"/>
      <c r="MIL357" s="8"/>
      <c r="MIM357" s="8"/>
      <c r="MIN357" s="8"/>
      <c r="MIO357" s="8"/>
      <c r="MIP357" s="8"/>
      <c r="MIQ357" s="8"/>
      <c r="MIR357" s="8"/>
      <c r="MIS357" s="8"/>
      <c r="MIT357" s="8"/>
      <c r="MIU357" s="8"/>
      <c r="MIV357" s="8"/>
      <c r="MIW357" s="8"/>
      <c r="MIX357" s="8"/>
      <c r="MIY357" s="8"/>
      <c r="MIZ357" s="8"/>
      <c r="MJA357" s="8"/>
      <c r="MJB357" s="8"/>
      <c r="MJC357" s="8"/>
      <c r="MJD357" s="8"/>
      <c r="MJE357" s="8"/>
      <c r="MJF357" s="8"/>
      <c r="MJG357" s="8"/>
      <c r="MJH357" s="8"/>
      <c r="MJI357" s="8"/>
      <c r="MJJ357" s="8"/>
      <c r="MJK357" s="8"/>
      <c r="MJL357" s="8"/>
      <c r="MJM357" s="8"/>
      <c r="MJN357" s="8"/>
      <c r="MJO357" s="8"/>
      <c r="MJP357" s="8"/>
      <c r="MJQ357" s="8"/>
      <c r="MJR357" s="8"/>
      <c r="MJS357" s="8"/>
      <c r="MJT357" s="8"/>
      <c r="MJU357" s="8"/>
      <c r="MJV357" s="8"/>
      <c r="MJW357" s="8"/>
      <c r="MJX357" s="8"/>
      <c r="MJY357" s="8"/>
      <c r="MJZ357" s="8"/>
      <c r="MKA357" s="8"/>
      <c r="MKB357" s="8"/>
      <c r="MKC357" s="8"/>
      <c r="MKD357" s="8"/>
      <c r="MKE357" s="8"/>
      <c r="MKF357" s="8"/>
      <c r="MKG357" s="8"/>
      <c r="MKH357" s="8"/>
      <c r="MKI357" s="8"/>
      <c r="MKJ357" s="8"/>
      <c r="MKK357" s="8"/>
      <c r="MKL357" s="8"/>
      <c r="MKM357" s="8"/>
      <c r="MKN357" s="8"/>
      <c r="MKO357" s="8"/>
      <c r="MKP357" s="8"/>
      <c r="MKQ357" s="8"/>
      <c r="MKR357" s="8"/>
      <c r="MKS357" s="8"/>
      <c r="MKT357" s="8"/>
      <c r="MKU357" s="8"/>
      <c r="MKV357" s="8"/>
      <c r="MKW357" s="8"/>
      <c r="MKX357" s="8"/>
      <c r="MKY357" s="8"/>
      <c r="MKZ357" s="8"/>
      <c r="MLA357" s="8"/>
      <c r="MLB357" s="8"/>
      <c r="MLC357" s="8"/>
      <c r="MLD357" s="8"/>
      <c r="MLE357" s="8"/>
      <c r="MLF357" s="8"/>
      <c r="MLG357" s="8"/>
      <c r="MLH357" s="8"/>
      <c r="MLI357" s="8"/>
      <c r="MLJ357" s="8"/>
      <c r="MLK357" s="8"/>
      <c r="MLL357" s="8"/>
      <c r="MLM357" s="8"/>
      <c r="MLN357" s="8"/>
      <c r="MLO357" s="8"/>
      <c r="MLP357" s="8"/>
      <c r="MLQ357" s="8"/>
      <c r="MLR357" s="8"/>
      <c r="MLS357" s="8"/>
      <c r="MLT357" s="8"/>
      <c r="MLU357" s="8"/>
      <c r="MLV357" s="8"/>
      <c r="MLW357" s="8"/>
      <c r="MLX357" s="8"/>
      <c r="MLY357" s="8"/>
      <c r="MLZ357" s="8"/>
      <c r="MMA357" s="8"/>
      <c r="MMB357" s="8"/>
      <c r="MMC357" s="8"/>
      <c r="MMD357" s="8"/>
      <c r="MME357" s="8"/>
      <c r="MMF357" s="8"/>
      <c r="MMG357" s="8"/>
      <c r="MMH357" s="8"/>
      <c r="MMI357" s="8"/>
      <c r="MMJ357" s="8"/>
      <c r="MMK357" s="8"/>
      <c r="MML357" s="8"/>
      <c r="MMM357" s="8"/>
      <c r="MMN357" s="8"/>
      <c r="MMO357" s="8"/>
      <c r="MMP357" s="8"/>
      <c r="MMQ357" s="8"/>
      <c r="MMR357" s="8"/>
      <c r="MMS357" s="8"/>
      <c r="MMT357" s="8"/>
      <c r="MMU357" s="8"/>
      <c r="MMV357" s="8"/>
      <c r="MMW357" s="8"/>
      <c r="MMX357" s="8"/>
      <c r="MMY357" s="8"/>
      <c r="MMZ357" s="8"/>
      <c r="MNA357" s="8"/>
      <c r="MNB357" s="8"/>
      <c r="MNC357" s="8"/>
      <c r="MND357" s="8"/>
      <c r="MNE357" s="8"/>
      <c r="MNF357" s="8"/>
      <c r="MNG357" s="8"/>
      <c r="MNH357" s="8"/>
      <c r="MNI357" s="8"/>
      <c r="MNJ357" s="8"/>
      <c r="MNK357" s="8"/>
      <c r="MNL357" s="8"/>
      <c r="MNM357" s="8"/>
      <c r="MNN357" s="8"/>
      <c r="MNO357" s="8"/>
      <c r="MNP357" s="8"/>
      <c r="MNQ357" s="8"/>
      <c r="MNR357" s="8"/>
      <c r="MNS357" s="8"/>
      <c r="MNT357" s="8"/>
      <c r="MNU357" s="8"/>
      <c r="MNV357" s="8"/>
      <c r="MNW357" s="8"/>
      <c r="MNX357" s="8"/>
      <c r="MNY357" s="8"/>
      <c r="MNZ357" s="8"/>
      <c r="MOA357" s="8"/>
      <c r="MOB357" s="8"/>
      <c r="MOC357" s="8"/>
      <c r="MOD357" s="8"/>
      <c r="MOE357" s="8"/>
      <c r="MOF357" s="8"/>
      <c r="MOG357" s="8"/>
      <c r="MOH357" s="8"/>
      <c r="MOI357" s="8"/>
      <c r="MOJ357" s="8"/>
      <c r="MOK357" s="8"/>
      <c r="MOL357" s="8"/>
      <c r="MOM357" s="8"/>
      <c r="MON357" s="8"/>
      <c r="MOO357" s="8"/>
      <c r="MOP357" s="8"/>
      <c r="MOQ357" s="8"/>
      <c r="MOR357" s="8"/>
      <c r="MOS357" s="8"/>
      <c r="MOT357" s="8"/>
      <c r="MOU357" s="8"/>
      <c r="MOV357" s="8"/>
      <c r="MOW357" s="8"/>
      <c r="MOX357" s="8"/>
      <c r="MOY357" s="8"/>
      <c r="MOZ357" s="8"/>
      <c r="MPA357" s="8"/>
      <c r="MPB357" s="8"/>
      <c r="MPC357" s="8"/>
      <c r="MPD357" s="8"/>
      <c r="MPE357" s="8"/>
      <c r="MPF357" s="8"/>
      <c r="MPG357" s="8"/>
      <c r="MPH357" s="8"/>
      <c r="MPI357" s="8"/>
      <c r="MPJ357" s="8"/>
      <c r="MPK357" s="8"/>
      <c r="MPL357" s="8"/>
      <c r="MPM357" s="8"/>
      <c r="MPN357" s="8"/>
      <c r="MPO357" s="8"/>
      <c r="MPP357" s="8"/>
      <c r="MPQ357" s="8"/>
      <c r="MPR357" s="8"/>
      <c r="MPS357" s="8"/>
      <c r="MPT357" s="8"/>
      <c r="MPU357" s="8"/>
      <c r="MPV357" s="8"/>
      <c r="MPW357" s="8"/>
      <c r="MPX357" s="8"/>
      <c r="MPY357" s="8"/>
      <c r="MPZ357" s="8"/>
      <c r="MQA357" s="8"/>
      <c r="MQB357" s="8"/>
      <c r="MQC357" s="8"/>
      <c r="MQD357" s="8"/>
      <c r="MQE357" s="8"/>
      <c r="MQF357" s="8"/>
      <c r="MQG357" s="8"/>
      <c r="MQH357" s="8"/>
      <c r="MQI357" s="8"/>
      <c r="MQJ357" s="8"/>
      <c r="MQK357" s="8"/>
      <c r="MQL357" s="8"/>
      <c r="MQM357" s="8"/>
      <c r="MQN357" s="8"/>
      <c r="MQO357" s="8"/>
      <c r="MQP357" s="8"/>
      <c r="MQQ357" s="8"/>
      <c r="MQR357" s="8"/>
      <c r="MQS357" s="8"/>
      <c r="MQT357" s="8"/>
      <c r="MQU357" s="8"/>
      <c r="MQV357" s="8"/>
      <c r="MQW357" s="8"/>
      <c r="MQX357" s="8"/>
      <c r="MQY357" s="8"/>
      <c r="MQZ357" s="8"/>
      <c r="MRA357" s="8"/>
      <c r="MRB357" s="8"/>
      <c r="MRC357" s="8"/>
      <c r="MRD357" s="8"/>
      <c r="MRE357" s="8"/>
      <c r="MRF357" s="8"/>
      <c r="MRG357" s="8"/>
      <c r="MRH357" s="8"/>
      <c r="MRI357" s="8"/>
      <c r="MRJ357" s="8"/>
      <c r="MRK357" s="8"/>
      <c r="MRL357" s="8"/>
      <c r="MRM357" s="8"/>
      <c r="MRN357" s="8"/>
      <c r="MRO357" s="8"/>
      <c r="MRP357" s="8"/>
      <c r="MRQ357" s="8"/>
      <c r="MRR357" s="8"/>
      <c r="MRS357" s="8"/>
      <c r="MRT357" s="8"/>
      <c r="MRU357" s="8"/>
      <c r="MRV357" s="8"/>
      <c r="MRW357" s="8"/>
      <c r="MRX357" s="8"/>
      <c r="MRY357" s="8"/>
      <c r="MRZ357" s="8"/>
      <c r="MSA357" s="8"/>
      <c r="MSB357" s="8"/>
      <c r="MSC357" s="8"/>
      <c r="MSD357" s="8"/>
      <c r="MSE357" s="8"/>
      <c r="MSF357" s="8"/>
      <c r="MSG357" s="8"/>
      <c r="MSH357" s="8"/>
      <c r="MSI357" s="8"/>
      <c r="MSJ357" s="8"/>
      <c r="MSK357" s="8"/>
      <c r="MSL357" s="8"/>
      <c r="MSM357" s="8"/>
      <c r="MSN357" s="8"/>
      <c r="MSO357" s="8"/>
      <c r="MSP357" s="8"/>
      <c r="MSQ357" s="8"/>
      <c r="MSR357" s="8"/>
      <c r="MSS357" s="8"/>
      <c r="MST357" s="8"/>
      <c r="MSU357" s="8"/>
      <c r="MSV357" s="8"/>
      <c r="MSW357" s="8"/>
      <c r="MSX357" s="8"/>
      <c r="MSY357" s="8"/>
      <c r="MSZ357" s="8"/>
      <c r="MTA357" s="8"/>
      <c r="MTB357" s="8"/>
      <c r="MTC357" s="8"/>
      <c r="MTD357" s="8"/>
      <c r="MTE357" s="8"/>
      <c r="MTF357" s="8"/>
      <c r="MTG357" s="8"/>
      <c r="MTH357" s="8"/>
      <c r="MTI357" s="8"/>
      <c r="MTJ357" s="8"/>
      <c r="MTK357" s="8"/>
      <c r="MTL357" s="8"/>
      <c r="MTM357" s="8"/>
      <c r="MTN357" s="8"/>
      <c r="MTO357" s="8"/>
      <c r="MTP357" s="8"/>
      <c r="MTQ357" s="8"/>
      <c r="MTR357" s="8"/>
      <c r="MTS357" s="8"/>
      <c r="MTT357" s="8"/>
      <c r="MTU357" s="8"/>
      <c r="MTV357" s="8"/>
      <c r="MTW357" s="8"/>
      <c r="MTX357" s="8"/>
      <c r="MTY357" s="8"/>
      <c r="MTZ357" s="8"/>
      <c r="MUA357" s="8"/>
      <c r="MUB357" s="8"/>
      <c r="MUC357" s="8"/>
      <c r="MUD357" s="8"/>
      <c r="MUE357" s="8"/>
      <c r="MUF357" s="8"/>
      <c r="MUG357" s="8"/>
      <c r="MUH357" s="8"/>
      <c r="MUI357" s="8"/>
      <c r="MUJ357" s="8"/>
      <c r="MUK357" s="8"/>
      <c r="MUL357" s="8"/>
      <c r="MUM357" s="8"/>
      <c r="MUN357" s="8"/>
      <c r="MUO357" s="8"/>
      <c r="MUP357" s="8"/>
      <c r="MUQ357" s="8"/>
      <c r="MUR357" s="8"/>
      <c r="MUS357" s="8"/>
      <c r="MUT357" s="8"/>
      <c r="MUU357" s="8"/>
      <c r="MUV357" s="8"/>
      <c r="MUW357" s="8"/>
      <c r="MUX357" s="8"/>
      <c r="MUY357" s="8"/>
      <c r="MUZ357" s="8"/>
      <c r="MVA357" s="8"/>
      <c r="MVB357" s="8"/>
      <c r="MVC357" s="8"/>
      <c r="MVD357" s="8"/>
      <c r="MVE357" s="8"/>
      <c r="MVF357" s="8"/>
      <c r="MVG357" s="8"/>
      <c r="MVH357" s="8"/>
      <c r="MVI357" s="8"/>
      <c r="MVJ357" s="8"/>
      <c r="MVK357" s="8"/>
      <c r="MVL357" s="8"/>
      <c r="MVM357" s="8"/>
      <c r="MVN357" s="8"/>
      <c r="MVO357" s="8"/>
      <c r="MVP357" s="8"/>
      <c r="MVQ357" s="8"/>
      <c r="MVR357" s="8"/>
      <c r="MVS357" s="8"/>
      <c r="MVT357" s="8"/>
      <c r="MVU357" s="8"/>
      <c r="MVV357" s="8"/>
      <c r="MVW357" s="8"/>
      <c r="MVX357" s="8"/>
      <c r="MVY357" s="8"/>
      <c r="MVZ357" s="8"/>
      <c r="MWA357" s="8"/>
      <c r="MWB357" s="8"/>
      <c r="MWC357" s="8"/>
      <c r="MWD357" s="8"/>
      <c r="MWE357" s="8"/>
      <c r="MWF357" s="8"/>
      <c r="MWG357" s="8"/>
      <c r="MWH357" s="8"/>
      <c r="MWI357" s="8"/>
      <c r="MWJ357" s="8"/>
      <c r="MWK357" s="8"/>
      <c r="MWL357" s="8"/>
      <c r="MWM357" s="8"/>
      <c r="MWN357" s="8"/>
      <c r="MWO357" s="8"/>
      <c r="MWP357" s="8"/>
      <c r="MWQ357" s="8"/>
      <c r="MWR357" s="8"/>
      <c r="MWS357" s="8"/>
      <c r="MWT357" s="8"/>
      <c r="MWU357" s="8"/>
      <c r="MWV357" s="8"/>
      <c r="MWW357" s="8"/>
      <c r="MWX357" s="8"/>
      <c r="MWY357" s="8"/>
      <c r="MWZ357" s="8"/>
      <c r="MXA357" s="8"/>
      <c r="MXB357" s="8"/>
      <c r="MXC357" s="8"/>
      <c r="MXD357" s="8"/>
      <c r="MXE357" s="8"/>
      <c r="MXF357" s="8"/>
      <c r="MXG357" s="8"/>
      <c r="MXH357" s="8"/>
      <c r="MXI357" s="8"/>
      <c r="MXJ357" s="8"/>
      <c r="MXK357" s="8"/>
      <c r="MXL357" s="8"/>
      <c r="MXM357" s="8"/>
      <c r="MXN357" s="8"/>
      <c r="MXO357" s="8"/>
      <c r="MXP357" s="8"/>
      <c r="MXQ357" s="8"/>
      <c r="MXR357" s="8"/>
      <c r="MXS357" s="8"/>
      <c r="MXT357" s="8"/>
      <c r="MXU357" s="8"/>
      <c r="MXV357" s="8"/>
      <c r="MXW357" s="8"/>
      <c r="MXX357" s="8"/>
      <c r="MXY357" s="8"/>
      <c r="MXZ357" s="8"/>
      <c r="MYA357" s="8"/>
      <c r="MYB357" s="8"/>
      <c r="MYC357" s="8"/>
      <c r="MYD357" s="8"/>
      <c r="MYE357" s="8"/>
      <c r="MYF357" s="8"/>
      <c r="MYG357" s="8"/>
      <c r="MYH357" s="8"/>
      <c r="MYI357" s="8"/>
      <c r="MYJ357" s="8"/>
      <c r="MYK357" s="8"/>
      <c r="MYL357" s="8"/>
      <c r="MYM357" s="8"/>
      <c r="MYN357" s="8"/>
      <c r="MYO357" s="8"/>
      <c r="MYP357" s="8"/>
      <c r="MYQ357" s="8"/>
      <c r="MYR357" s="8"/>
      <c r="MYS357" s="8"/>
      <c r="MYT357" s="8"/>
      <c r="MYU357" s="8"/>
      <c r="MYV357" s="8"/>
      <c r="MYW357" s="8"/>
      <c r="MYX357" s="8"/>
      <c r="MYY357" s="8"/>
      <c r="MYZ357" s="8"/>
      <c r="MZA357" s="8"/>
      <c r="MZB357" s="8"/>
      <c r="MZC357" s="8"/>
      <c r="MZD357" s="8"/>
      <c r="MZE357" s="8"/>
      <c r="MZF357" s="8"/>
      <c r="MZG357" s="8"/>
      <c r="MZH357" s="8"/>
      <c r="MZI357" s="8"/>
      <c r="MZJ357" s="8"/>
      <c r="MZK357" s="8"/>
      <c r="MZL357" s="8"/>
      <c r="MZM357" s="8"/>
      <c r="MZN357" s="8"/>
      <c r="MZO357" s="8"/>
      <c r="MZP357" s="8"/>
      <c r="MZQ357" s="8"/>
      <c r="MZR357" s="8"/>
      <c r="MZS357" s="8"/>
      <c r="MZT357" s="8"/>
      <c r="MZU357" s="8"/>
      <c r="MZV357" s="8"/>
      <c r="MZW357" s="8"/>
      <c r="MZX357" s="8"/>
      <c r="MZY357" s="8"/>
      <c r="MZZ357" s="8"/>
      <c r="NAA357" s="8"/>
      <c r="NAB357" s="8"/>
      <c r="NAC357" s="8"/>
      <c r="NAD357" s="8"/>
      <c r="NAE357" s="8"/>
      <c r="NAF357" s="8"/>
      <c r="NAG357" s="8"/>
      <c r="NAH357" s="8"/>
      <c r="NAI357" s="8"/>
      <c r="NAJ357" s="8"/>
      <c r="NAK357" s="8"/>
      <c r="NAL357" s="8"/>
      <c r="NAM357" s="8"/>
      <c r="NAN357" s="8"/>
      <c r="NAO357" s="8"/>
      <c r="NAP357" s="8"/>
      <c r="NAQ357" s="8"/>
      <c r="NAR357" s="8"/>
      <c r="NAS357" s="8"/>
      <c r="NAT357" s="8"/>
      <c r="NAU357" s="8"/>
      <c r="NAV357" s="8"/>
      <c r="NAW357" s="8"/>
      <c r="NAX357" s="8"/>
      <c r="NAY357" s="8"/>
      <c r="NAZ357" s="8"/>
      <c r="NBA357" s="8"/>
      <c r="NBB357" s="8"/>
      <c r="NBC357" s="8"/>
      <c r="NBD357" s="8"/>
      <c r="NBE357" s="8"/>
      <c r="NBF357" s="8"/>
      <c r="NBG357" s="8"/>
      <c r="NBH357" s="8"/>
      <c r="NBI357" s="8"/>
      <c r="NBJ357" s="8"/>
      <c r="NBK357" s="8"/>
      <c r="NBL357" s="8"/>
      <c r="NBM357" s="8"/>
      <c r="NBN357" s="8"/>
      <c r="NBO357" s="8"/>
      <c r="NBP357" s="8"/>
      <c r="NBQ357" s="8"/>
      <c r="NBR357" s="8"/>
      <c r="NBS357" s="8"/>
      <c r="NBT357" s="8"/>
      <c r="NBU357" s="8"/>
      <c r="NBV357" s="8"/>
      <c r="NBW357" s="8"/>
      <c r="NBX357" s="8"/>
      <c r="NBY357" s="8"/>
      <c r="NBZ357" s="8"/>
      <c r="NCA357" s="8"/>
      <c r="NCB357" s="8"/>
      <c r="NCC357" s="8"/>
      <c r="NCD357" s="8"/>
      <c r="NCE357" s="8"/>
      <c r="NCF357" s="8"/>
      <c r="NCG357" s="8"/>
      <c r="NCH357" s="8"/>
      <c r="NCI357" s="8"/>
      <c r="NCJ357" s="8"/>
      <c r="NCK357" s="8"/>
      <c r="NCL357" s="8"/>
      <c r="NCM357" s="8"/>
      <c r="NCN357" s="8"/>
      <c r="NCO357" s="8"/>
      <c r="NCP357" s="8"/>
      <c r="NCQ357" s="8"/>
      <c r="NCR357" s="8"/>
      <c r="NCS357" s="8"/>
      <c r="NCT357" s="8"/>
      <c r="NCU357" s="8"/>
      <c r="NCV357" s="8"/>
      <c r="NCW357" s="8"/>
      <c r="NCX357" s="8"/>
      <c r="NCY357" s="8"/>
      <c r="NCZ357" s="8"/>
      <c r="NDA357" s="8"/>
      <c r="NDB357" s="8"/>
      <c r="NDC357" s="8"/>
      <c r="NDD357" s="8"/>
      <c r="NDE357" s="8"/>
      <c r="NDF357" s="8"/>
      <c r="NDG357" s="8"/>
      <c r="NDH357" s="8"/>
      <c r="NDI357" s="8"/>
      <c r="NDJ357" s="8"/>
      <c r="NDK357" s="8"/>
      <c r="NDL357" s="8"/>
      <c r="NDM357" s="8"/>
      <c r="NDN357" s="8"/>
      <c r="NDO357" s="8"/>
      <c r="NDP357" s="8"/>
      <c r="NDQ357" s="8"/>
      <c r="NDR357" s="8"/>
      <c r="NDS357" s="8"/>
      <c r="NDT357" s="8"/>
      <c r="NDU357" s="8"/>
      <c r="NDV357" s="8"/>
      <c r="NDW357" s="8"/>
      <c r="NDX357" s="8"/>
      <c r="NDY357" s="8"/>
      <c r="NDZ357" s="8"/>
      <c r="NEA357" s="8"/>
      <c r="NEB357" s="8"/>
      <c r="NEC357" s="8"/>
      <c r="NED357" s="8"/>
      <c r="NEE357" s="8"/>
      <c r="NEF357" s="8"/>
      <c r="NEG357" s="8"/>
      <c r="NEH357" s="8"/>
      <c r="NEI357" s="8"/>
      <c r="NEJ357" s="8"/>
      <c r="NEK357" s="8"/>
      <c r="NEL357" s="8"/>
      <c r="NEM357" s="8"/>
      <c r="NEN357" s="8"/>
      <c r="NEO357" s="8"/>
      <c r="NEP357" s="8"/>
      <c r="NEQ357" s="8"/>
      <c r="NER357" s="8"/>
      <c r="NES357" s="8"/>
      <c r="NET357" s="8"/>
      <c r="NEU357" s="8"/>
      <c r="NEV357" s="8"/>
      <c r="NEW357" s="8"/>
      <c r="NEX357" s="8"/>
      <c r="NEY357" s="8"/>
      <c r="NEZ357" s="8"/>
      <c r="NFA357" s="8"/>
      <c r="NFB357" s="8"/>
      <c r="NFC357" s="8"/>
      <c r="NFD357" s="8"/>
      <c r="NFE357" s="8"/>
      <c r="NFF357" s="8"/>
      <c r="NFG357" s="8"/>
      <c r="NFH357" s="8"/>
      <c r="NFI357" s="8"/>
      <c r="NFJ357" s="8"/>
      <c r="NFK357" s="8"/>
      <c r="NFL357" s="8"/>
      <c r="NFM357" s="8"/>
      <c r="NFN357" s="8"/>
      <c r="NFO357" s="8"/>
      <c r="NFP357" s="8"/>
      <c r="NFQ357" s="8"/>
      <c r="NFR357" s="8"/>
      <c r="NFS357" s="8"/>
      <c r="NFT357" s="8"/>
      <c r="NFU357" s="8"/>
      <c r="NFV357" s="8"/>
      <c r="NFW357" s="8"/>
      <c r="NFX357" s="8"/>
      <c r="NFY357" s="8"/>
      <c r="NFZ357" s="8"/>
      <c r="NGA357" s="8"/>
      <c r="NGB357" s="8"/>
      <c r="NGC357" s="8"/>
      <c r="NGD357" s="8"/>
      <c r="NGE357" s="8"/>
      <c r="NGF357" s="8"/>
      <c r="NGG357" s="8"/>
      <c r="NGH357" s="8"/>
      <c r="NGI357" s="8"/>
      <c r="NGJ357" s="8"/>
      <c r="NGK357" s="8"/>
      <c r="NGL357" s="8"/>
      <c r="NGM357" s="8"/>
      <c r="NGN357" s="8"/>
      <c r="NGO357" s="8"/>
      <c r="NGP357" s="8"/>
      <c r="NGQ357" s="8"/>
      <c r="NGR357" s="8"/>
      <c r="NGS357" s="8"/>
      <c r="NGT357" s="8"/>
      <c r="NGU357" s="8"/>
      <c r="NGV357" s="8"/>
      <c r="NGW357" s="8"/>
      <c r="NGX357" s="8"/>
      <c r="NGY357" s="8"/>
      <c r="NGZ357" s="8"/>
      <c r="NHA357" s="8"/>
      <c r="NHB357" s="8"/>
      <c r="NHC357" s="8"/>
      <c r="NHD357" s="8"/>
      <c r="NHE357" s="8"/>
      <c r="NHF357" s="8"/>
      <c r="NHG357" s="8"/>
      <c r="NHH357" s="8"/>
      <c r="NHI357" s="8"/>
      <c r="NHJ357" s="8"/>
      <c r="NHK357" s="8"/>
      <c r="NHL357" s="8"/>
      <c r="NHM357" s="8"/>
      <c r="NHN357" s="8"/>
      <c r="NHO357" s="8"/>
      <c r="NHP357" s="8"/>
      <c r="NHQ357" s="8"/>
      <c r="NHR357" s="8"/>
      <c r="NHS357" s="8"/>
      <c r="NHT357" s="8"/>
      <c r="NHU357" s="8"/>
      <c r="NHV357" s="8"/>
      <c r="NHW357" s="8"/>
      <c r="NHX357" s="8"/>
      <c r="NHY357" s="8"/>
      <c r="NHZ357" s="8"/>
      <c r="NIA357" s="8"/>
      <c r="NIB357" s="8"/>
      <c r="NIC357" s="8"/>
      <c r="NID357" s="8"/>
      <c r="NIE357" s="8"/>
      <c r="NIF357" s="8"/>
      <c r="NIG357" s="8"/>
      <c r="NIH357" s="8"/>
      <c r="NII357" s="8"/>
      <c r="NIJ357" s="8"/>
      <c r="NIK357" s="8"/>
      <c r="NIL357" s="8"/>
      <c r="NIM357" s="8"/>
      <c r="NIN357" s="8"/>
      <c r="NIO357" s="8"/>
      <c r="NIP357" s="8"/>
      <c r="NIQ357" s="8"/>
      <c r="NIR357" s="8"/>
      <c r="NIS357" s="8"/>
      <c r="NIT357" s="8"/>
      <c r="NIU357" s="8"/>
      <c r="NIV357" s="8"/>
      <c r="NIW357" s="8"/>
      <c r="NIX357" s="8"/>
      <c r="NIY357" s="8"/>
      <c r="NIZ357" s="8"/>
      <c r="NJA357" s="8"/>
      <c r="NJB357" s="8"/>
      <c r="NJC357" s="8"/>
      <c r="NJD357" s="8"/>
      <c r="NJE357" s="8"/>
      <c r="NJF357" s="8"/>
      <c r="NJG357" s="8"/>
      <c r="NJH357" s="8"/>
      <c r="NJI357" s="8"/>
      <c r="NJJ357" s="8"/>
      <c r="NJK357" s="8"/>
      <c r="NJL357" s="8"/>
      <c r="NJM357" s="8"/>
      <c r="NJN357" s="8"/>
      <c r="NJO357" s="8"/>
      <c r="NJP357" s="8"/>
      <c r="NJQ357" s="8"/>
      <c r="NJR357" s="8"/>
      <c r="NJS357" s="8"/>
      <c r="NJT357" s="8"/>
      <c r="NJU357" s="8"/>
      <c r="NJV357" s="8"/>
      <c r="NJW357" s="8"/>
      <c r="NJX357" s="8"/>
      <c r="NJY357" s="8"/>
      <c r="NJZ357" s="8"/>
      <c r="NKA357" s="8"/>
      <c r="NKB357" s="8"/>
      <c r="NKC357" s="8"/>
      <c r="NKD357" s="8"/>
      <c r="NKE357" s="8"/>
      <c r="NKF357" s="8"/>
      <c r="NKG357" s="8"/>
      <c r="NKH357" s="8"/>
      <c r="NKI357" s="8"/>
      <c r="NKJ357" s="8"/>
      <c r="NKK357" s="8"/>
      <c r="NKL357" s="8"/>
      <c r="NKM357" s="8"/>
      <c r="NKN357" s="8"/>
      <c r="NKO357" s="8"/>
      <c r="NKP357" s="8"/>
      <c r="NKQ357" s="8"/>
      <c r="NKR357" s="8"/>
      <c r="NKS357" s="8"/>
      <c r="NKT357" s="8"/>
      <c r="NKU357" s="8"/>
      <c r="NKV357" s="8"/>
      <c r="NKW357" s="8"/>
      <c r="NKX357" s="8"/>
      <c r="NKY357" s="8"/>
      <c r="NKZ357" s="8"/>
      <c r="NLA357" s="8"/>
      <c r="NLB357" s="8"/>
      <c r="NLC357" s="8"/>
      <c r="NLD357" s="8"/>
      <c r="NLE357" s="8"/>
      <c r="NLF357" s="8"/>
      <c r="NLG357" s="8"/>
      <c r="NLH357" s="8"/>
      <c r="NLI357" s="8"/>
      <c r="NLJ357" s="8"/>
      <c r="NLK357" s="8"/>
      <c r="NLL357" s="8"/>
      <c r="NLM357" s="8"/>
      <c r="NLN357" s="8"/>
      <c r="NLO357" s="8"/>
      <c r="NLP357" s="8"/>
      <c r="NLQ357" s="8"/>
      <c r="NLR357" s="8"/>
      <c r="NLS357" s="8"/>
      <c r="NLT357" s="8"/>
      <c r="NLU357" s="8"/>
      <c r="NLV357" s="8"/>
      <c r="NLW357" s="8"/>
      <c r="NLX357" s="8"/>
      <c r="NLY357" s="8"/>
      <c r="NLZ357" s="8"/>
      <c r="NMA357" s="8"/>
      <c r="NMB357" s="8"/>
      <c r="NMC357" s="8"/>
      <c r="NMD357" s="8"/>
      <c r="NME357" s="8"/>
      <c r="NMF357" s="8"/>
      <c r="NMG357" s="8"/>
      <c r="NMH357" s="8"/>
      <c r="NMI357" s="8"/>
      <c r="NMJ357" s="8"/>
      <c r="NMK357" s="8"/>
      <c r="NML357" s="8"/>
      <c r="NMM357" s="8"/>
      <c r="NMN357" s="8"/>
      <c r="NMO357" s="8"/>
      <c r="NMP357" s="8"/>
      <c r="NMQ357" s="8"/>
      <c r="NMR357" s="8"/>
      <c r="NMS357" s="8"/>
      <c r="NMT357" s="8"/>
      <c r="NMU357" s="8"/>
      <c r="NMV357" s="8"/>
      <c r="NMW357" s="8"/>
      <c r="NMX357" s="8"/>
      <c r="NMY357" s="8"/>
      <c r="NMZ357" s="8"/>
      <c r="NNA357" s="8"/>
      <c r="NNB357" s="8"/>
      <c r="NNC357" s="8"/>
      <c r="NND357" s="8"/>
      <c r="NNE357" s="8"/>
      <c r="NNF357" s="8"/>
      <c r="NNG357" s="8"/>
      <c r="NNH357" s="8"/>
      <c r="NNI357" s="8"/>
      <c r="NNJ357" s="8"/>
      <c r="NNK357" s="8"/>
      <c r="NNL357" s="8"/>
      <c r="NNM357" s="8"/>
      <c r="NNN357" s="8"/>
      <c r="NNO357" s="8"/>
      <c r="NNP357" s="8"/>
      <c r="NNQ357" s="8"/>
      <c r="NNR357" s="8"/>
      <c r="NNS357" s="8"/>
      <c r="NNT357" s="8"/>
      <c r="NNU357" s="8"/>
      <c r="NNV357" s="8"/>
      <c r="NNW357" s="8"/>
      <c r="NNX357" s="8"/>
      <c r="NNY357" s="8"/>
      <c r="NNZ357" s="8"/>
      <c r="NOA357" s="8"/>
      <c r="NOB357" s="8"/>
      <c r="NOC357" s="8"/>
      <c r="NOD357" s="8"/>
      <c r="NOE357" s="8"/>
      <c r="NOF357" s="8"/>
      <c r="NOG357" s="8"/>
      <c r="NOH357" s="8"/>
      <c r="NOI357" s="8"/>
      <c r="NOJ357" s="8"/>
      <c r="NOK357" s="8"/>
      <c r="NOL357" s="8"/>
      <c r="NOM357" s="8"/>
      <c r="NON357" s="8"/>
      <c r="NOO357" s="8"/>
      <c r="NOP357" s="8"/>
      <c r="NOQ357" s="8"/>
      <c r="NOR357" s="8"/>
      <c r="NOS357" s="8"/>
      <c r="NOT357" s="8"/>
      <c r="NOU357" s="8"/>
      <c r="NOV357" s="8"/>
      <c r="NOW357" s="8"/>
      <c r="NOX357" s="8"/>
      <c r="NOY357" s="8"/>
      <c r="NOZ357" s="8"/>
      <c r="NPA357" s="8"/>
      <c r="NPB357" s="8"/>
      <c r="NPC357" s="8"/>
      <c r="NPD357" s="8"/>
      <c r="NPE357" s="8"/>
      <c r="NPF357" s="8"/>
      <c r="NPG357" s="8"/>
      <c r="NPH357" s="8"/>
      <c r="NPI357" s="8"/>
      <c r="NPJ357" s="8"/>
      <c r="NPK357" s="8"/>
      <c r="NPL357" s="8"/>
      <c r="NPM357" s="8"/>
      <c r="NPN357" s="8"/>
      <c r="NPO357" s="8"/>
      <c r="NPP357" s="8"/>
      <c r="NPQ357" s="8"/>
      <c r="NPR357" s="8"/>
      <c r="NPS357" s="8"/>
      <c r="NPT357" s="8"/>
      <c r="NPU357" s="8"/>
      <c r="NPV357" s="8"/>
      <c r="NPW357" s="8"/>
      <c r="NPX357" s="8"/>
      <c r="NPY357" s="8"/>
      <c r="NPZ357" s="8"/>
      <c r="NQA357" s="8"/>
      <c r="NQB357" s="8"/>
      <c r="NQC357" s="8"/>
      <c r="NQD357" s="8"/>
      <c r="NQE357" s="8"/>
      <c r="NQF357" s="8"/>
      <c r="NQG357" s="8"/>
      <c r="NQH357" s="8"/>
      <c r="NQI357" s="8"/>
      <c r="NQJ357" s="8"/>
      <c r="NQK357" s="8"/>
      <c r="NQL357" s="8"/>
      <c r="NQM357" s="8"/>
      <c r="NQN357" s="8"/>
      <c r="NQO357" s="8"/>
      <c r="NQP357" s="8"/>
      <c r="NQQ357" s="8"/>
      <c r="NQR357" s="8"/>
      <c r="NQS357" s="8"/>
      <c r="NQT357" s="8"/>
      <c r="NQU357" s="8"/>
      <c r="NQV357" s="8"/>
      <c r="NQW357" s="8"/>
      <c r="NQX357" s="8"/>
      <c r="NQY357" s="8"/>
      <c r="NQZ357" s="8"/>
      <c r="NRA357" s="8"/>
      <c r="NRB357" s="8"/>
      <c r="NRC357" s="8"/>
      <c r="NRD357" s="8"/>
      <c r="NRE357" s="8"/>
      <c r="NRF357" s="8"/>
      <c r="NRG357" s="8"/>
      <c r="NRH357" s="8"/>
      <c r="NRI357" s="8"/>
      <c r="NRJ357" s="8"/>
      <c r="NRK357" s="8"/>
      <c r="NRL357" s="8"/>
      <c r="NRM357" s="8"/>
      <c r="NRN357" s="8"/>
      <c r="NRO357" s="8"/>
      <c r="NRP357" s="8"/>
      <c r="NRQ357" s="8"/>
      <c r="NRR357" s="8"/>
      <c r="NRS357" s="8"/>
      <c r="NRT357" s="8"/>
      <c r="NRU357" s="8"/>
      <c r="NRV357" s="8"/>
      <c r="NRW357" s="8"/>
      <c r="NRX357" s="8"/>
      <c r="NRY357" s="8"/>
      <c r="NRZ357" s="8"/>
      <c r="NSA357" s="8"/>
      <c r="NSB357" s="8"/>
      <c r="NSC357" s="8"/>
      <c r="NSD357" s="8"/>
      <c r="NSE357" s="8"/>
      <c r="NSF357" s="8"/>
      <c r="NSG357" s="8"/>
      <c r="NSH357" s="8"/>
      <c r="NSI357" s="8"/>
      <c r="NSJ357" s="8"/>
      <c r="NSK357" s="8"/>
      <c r="NSL357" s="8"/>
      <c r="NSM357" s="8"/>
      <c r="NSN357" s="8"/>
      <c r="NSO357" s="8"/>
      <c r="NSP357" s="8"/>
      <c r="NSQ357" s="8"/>
      <c r="NSR357" s="8"/>
      <c r="NSS357" s="8"/>
      <c r="NST357" s="8"/>
      <c r="NSU357" s="8"/>
      <c r="NSV357" s="8"/>
      <c r="NSW357" s="8"/>
      <c r="NSX357" s="8"/>
      <c r="NSY357" s="8"/>
      <c r="NSZ357" s="8"/>
      <c r="NTA357" s="8"/>
      <c r="NTB357" s="8"/>
      <c r="NTC357" s="8"/>
      <c r="NTD357" s="8"/>
      <c r="NTE357" s="8"/>
      <c r="NTF357" s="8"/>
      <c r="NTG357" s="8"/>
      <c r="NTH357" s="8"/>
      <c r="NTI357" s="8"/>
      <c r="NTJ357" s="8"/>
      <c r="NTK357" s="8"/>
      <c r="NTL357" s="8"/>
      <c r="NTM357" s="8"/>
      <c r="NTN357" s="8"/>
      <c r="NTO357" s="8"/>
      <c r="NTP357" s="8"/>
      <c r="NTQ357" s="8"/>
      <c r="NTR357" s="8"/>
      <c r="NTS357" s="8"/>
      <c r="NTT357" s="8"/>
      <c r="NTU357" s="8"/>
      <c r="NTV357" s="8"/>
      <c r="NTW357" s="8"/>
      <c r="NTX357" s="8"/>
      <c r="NTY357" s="8"/>
      <c r="NTZ357" s="8"/>
      <c r="NUA357" s="8"/>
      <c r="NUB357" s="8"/>
      <c r="NUC357" s="8"/>
      <c r="NUD357" s="8"/>
      <c r="NUE357" s="8"/>
      <c r="NUF357" s="8"/>
      <c r="NUG357" s="8"/>
      <c r="NUH357" s="8"/>
      <c r="NUI357" s="8"/>
      <c r="NUJ357" s="8"/>
      <c r="NUK357" s="8"/>
      <c r="NUL357" s="8"/>
      <c r="NUM357" s="8"/>
      <c r="NUN357" s="8"/>
      <c r="NUO357" s="8"/>
      <c r="NUP357" s="8"/>
      <c r="NUQ357" s="8"/>
      <c r="NUR357" s="8"/>
      <c r="NUS357" s="8"/>
      <c r="NUT357" s="8"/>
      <c r="NUU357" s="8"/>
      <c r="NUV357" s="8"/>
      <c r="NUW357" s="8"/>
      <c r="NUX357" s="8"/>
      <c r="NUY357" s="8"/>
      <c r="NUZ357" s="8"/>
      <c r="NVA357" s="8"/>
      <c r="NVB357" s="8"/>
      <c r="NVC357" s="8"/>
      <c r="NVD357" s="8"/>
      <c r="NVE357" s="8"/>
      <c r="NVF357" s="8"/>
      <c r="NVG357" s="8"/>
      <c r="NVH357" s="8"/>
      <c r="NVI357" s="8"/>
      <c r="NVJ357" s="8"/>
      <c r="NVK357" s="8"/>
      <c r="NVL357" s="8"/>
      <c r="NVM357" s="8"/>
      <c r="NVN357" s="8"/>
      <c r="NVO357" s="8"/>
      <c r="NVP357" s="8"/>
      <c r="NVQ357" s="8"/>
      <c r="NVR357" s="8"/>
      <c r="NVS357" s="8"/>
      <c r="NVT357" s="8"/>
      <c r="NVU357" s="8"/>
      <c r="NVV357" s="8"/>
      <c r="NVW357" s="8"/>
      <c r="NVX357" s="8"/>
      <c r="NVY357" s="8"/>
      <c r="NVZ357" s="8"/>
      <c r="NWA357" s="8"/>
      <c r="NWB357" s="8"/>
      <c r="NWC357" s="8"/>
      <c r="NWD357" s="8"/>
      <c r="NWE357" s="8"/>
      <c r="NWF357" s="8"/>
      <c r="NWG357" s="8"/>
      <c r="NWH357" s="8"/>
      <c r="NWI357" s="8"/>
      <c r="NWJ357" s="8"/>
      <c r="NWK357" s="8"/>
      <c r="NWL357" s="8"/>
      <c r="NWM357" s="8"/>
      <c r="NWN357" s="8"/>
      <c r="NWO357" s="8"/>
      <c r="NWP357" s="8"/>
      <c r="NWQ357" s="8"/>
      <c r="NWR357" s="8"/>
      <c r="NWS357" s="8"/>
      <c r="NWT357" s="8"/>
      <c r="NWU357" s="8"/>
      <c r="NWV357" s="8"/>
      <c r="NWW357" s="8"/>
      <c r="NWX357" s="8"/>
      <c r="NWY357" s="8"/>
      <c r="NWZ357" s="8"/>
      <c r="NXA357" s="8"/>
      <c r="NXB357" s="8"/>
      <c r="NXC357" s="8"/>
      <c r="NXD357" s="8"/>
      <c r="NXE357" s="8"/>
      <c r="NXF357" s="8"/>
      <c r="NXG357" s="8"/>
      <c r="NXH357" s="8"/>
      <c r="NXI357" s="8"/>
      <c r="NXJ357" s="8"/>
      <c r="NXK357" s="8"/>
      <c r="NXL357" s="8"/>
      <c r="NXM357" s="8"/>
      <c r="NXN357" s="8"/>
      <c r="NXO357" s="8"/>
      <c r="NXP357" s="8"/>
      <c r="NXQ357" s="8"/>
      <c r="NXR357" s="8"/>
      <c r="NXS357" s="8"/>
      <c r="NXT357" s="8"/>
      <c r="NXU357" s="8"/>
      <c r="NXV357" s="8"/>
      <c r="NXW357" s="8"/>
      <c r="NXX357" s="8"/>
      <c r="NXY357" s="8"/>
      <c r="NXZ357" s="8"/>
      <c r="NYA357" s="8"/>
      <c r="NYB357" s="8"/>
      <c r="NYC357" s="8"/>
      <c r="NYD357" s="8"/>
      <c r="NYE357" s="8"/>
      <c r="NYF357" s="8"/>
      <c r="NYG357" s="8"/>
      <c r="NYH357" s="8"/>
      <c r="NYI357" s="8"/>
      <c r="NYJ357" s="8"/>
      <c r="NYK357" s="8"/>
      <c r="NYL357" s="8"/>
      <c r="NYM357" s="8"/>
      <c r="NYN357" s="8"/>
      <c r="NYO357" s="8"/>
      <c r="NYP357" s="8"/>
      <c r="NYQ357" s="8"/>
      <c r="NYR357" s="8"/>
      <c r="NYS357" s="8"/>
      <c r="NYT357" s="8"/>
      <c r="NYU357" s="8"/>
      <c r="NYV357" s="8"/>
      <c r="NYW357" s="8"/>
      <c r="NYX357" s="8"/>
      <c r="NYY357" s="8"/>
      <c r="NYZ357" s="8"/>
      <c r="NZA357" s="8"/>
      <c r="NZB357" s="8"/>
      <c r="NZC357" s="8"/>
      <c r="NZD357" s="8"/>
      <c r="NZE357" s="8"/>
      <c r="NZF357" s="8"/>
      <c r="NZG357" s="8"/>
      <c r="NZH357" s="8"/>
      <c r="NZI357" s="8"/>
      <c r="NZJ357" s="8"/>
      <c r="NZK357" s="8"/>
      <c r="NZL357" s="8"/>
      <c r="NZM357" s="8"/>
      <c r="NZN357" s="8"/>
      <c r="NZO357" s="8"/>
      <c r="NZP357" s="8"/>
      <c r="NZQ357" s="8"/>
      <c r="NZR357" s="8"/>
      <c r="NZS357" s="8"/>
      <c r="NZT357" s="8"/>
      <c r="NZU357" s="8"/>
      <c r="NZV357" s="8"/>
      <c r="NZW357" s="8"/>
      <c r="NZX357" s="8"/>
      <c r="NZY357" s="8"/>
      <c r="NZZ357" s="8"/>
      <c r="OAA357" s="8"/>
      <c r="OAB357" s="8"/>
      <c r="OAC357" s="8"/>
      <c r="OAD357" s="8"/>
      <c r="OAE357" s="8"/>
      <c r="OAF357" s="8"/>
      <c r="OAG357" s="8"/>
      <c r="OAH357" s="8"/>
      <c r="OAI357" s="8"/>
      <c r="OAJ357" s="8"/>
      <c r="OAK357" s="8"/>
      <c r="OAL357" s="8"/>
      <c r="OAM357" s="8"/>
      <c r="OAN357" s="8"/>
      <c r="OAO357" s="8"/>
      <c r="OAP357" s="8"/>
      <c r="OAQ357" s="8"/>
      <c r="OAR357" s="8"/>
      <c r="OAS357" s="8"/>
      <c r="OAT357" s="8"/>
      <c r="OAU357" s="8"/>
      <c r="OAV357" s="8"/>
      <c r="OAW357" s="8"/>
      <c r="OAX357" s="8"/>
      <c r="OAY357" s="8"/>
      <c r="OAZ357" s="8"/>
      <c r="OBA357" s="8"/>
      <c r="OBB357" s="8"/>
      <c r="OBC357" s="8"/>
      <c r="OBD357" s="8"/>
      <c r="OBE357" s="8"/>
      <c r="OBF357" s="8"/>
      <c r="OBG357" s="8"/>
      <c r="OBH357" s="8"/>
      <c r="OBI357" s="8"/>
      <c r="OBJ357" s="8"/>
      <c r="OBK357" s="8"/>
      <c r="OBL357" s="8"/>
      <c r="OBM357" s="8"/>
      <c r="OBN357" s="8"/>
      <c r="OBO357" s="8"/>
      <c r="OBP357" s="8"/>
      <c r="OBQ357" s="8"/>
      <c r="OBR357" s="8"/>
      <c r="OBS357" s="8"/>
      <c r="OBT357" s="8"/>
      <c r="OBU357" s="8"/>
      <c r="OBV357" s="8"/>
      <c r="OBW357" s="8"/>
      <c r="OBX357" s="8"/>
      <c r="OBY357" s="8"/>
      <c r="OBZ357" s="8"/>
      <c r="OCA357" s="8"/>
      <c r="OCB357" s="8"/>
      <c r="OCC357" s="8"/>
      <c r="OCD357" s="8"/>
      <c r="OCE357" s="8"/>
      <c r="OCF357" s="8"/>
      <c r="OCG357" s="8"/>
      <c r="OCH357" s="8"/>
      <c r="OCI357" s="8"/>
      <c r="OCJ357" s="8"/>
      <c r="OCK357" s="8"/>
      <c r="OCL357" s="8"/>
      <c r="OCM357" s="8"/>
      <c r="OCN357" s="8"/>
      <c r="OCO357" s="8"/>
      <c r="OCP357" s="8"/>
      <c r="OCQ357" s="8"/>
      <c r="OCR357" s="8"/>
      <c r="OCS357" s="8"/>
      <c r="OCT357" s="8"/>
      <c r="OCU357" s="8"/>
      <c r="OCV357" s="8"/>
      <c r="OCW357" s="8"/>
      <c r="OCX357" s="8"/>
      <c r="OCY357" s="8"/>
      <c r="OCZ357" s="8"/>
      <c r="ODA357" s="8"/>
      <c r="ODB357" s="8"/>
      <c r="ODC357" s="8"/>
      <c r="ODD357" s="8"/>
      <c r="ODE357" s="8"/>
      <c r="ODF357" s="8"/>
      <c r="ODG357" s="8"/>
      <c r="ODH357" s="8"/>
      <c r="ODI357" s="8"/>
      <c r="ODJ357" s="8"/>
      <c r="ODK357" s="8"/>
      <c r="ODL357" s="8"/>
      <c r="ODM357" s="8"/>
      <c r="ODN357" s="8"/>
      <c r="ODO357" s="8"/>
      <c r="ODP357" s="8"/>
      <c r="ODQ357" s="8"/>
      <c r="ODR357" s="8"/>
      <c r="ODS357" s="8"/>
      <c r="ODT357" s="8"/>
      <c r="ODU357" s="8"/>
      <c r="ODV357" s="8"/>
      <c r="ODW357" s="8"/>
      <c r="ODX357" s="8"/>
      <c r="ODY357" s="8"/>
      <c r="ODZ357" s="8"/>
      <c r="OEA357" s="8"/>
      <c r="OEB357" s="8"/>
      <c r="OEC357" s="8"/>
      <c r="OED357" s="8"/>
      <c r="OEE357" s="8"/>
      <c r="OEF357" s="8"/>
      <c r="OEG357" s="8"/>
      <c r="OEH357" s="8"/>
      <c r="OEI357" s="8"/>
      <c r="OEJ357" s="8"/>
      <c r="OEK357" s="8"/>
      <c r="OEL357" s="8"/>
      <c r="OEM357" s="8"/>
      <c r="OEN357" s="8"/>
      <c r="OEO357" s="8"/>
      <c r="OEP357" s="8"/>
      <c r="OEQ357" s="8"/>
      <c r="OER357" s="8"/>
      <c r="OES357" s="8"/>
      <c r="OET357" s="8"/>
      <c r="OEU357" s="8"/>
      <c r="OEV357" s="8"/>
      <c r="OEW357" s="8"/>
      <c r="OEX357" s="8"/>
      <c r="OEY357" s="8"/>
      <c r="OEZ357" s="8"/>
      <c r="OFA357" s="8"/>
      <c r="OFB357" s="8"/>
      <c r="OFC357" s="8"/>
      <c r="OFD357" s="8"/>
      <c r="OFE357" s="8"/>
      <c r="OFF357" s="8"/>
      <c r="OFG357" s="8"/>
      <c r="OFH357" s="8"/>
      <c r="OFI357" s="8"/>
      <c r="OFJ357" s="8"/>
      <c r="OFK357" s="8"/>
      <c r="OFL357" s="8"/>
      <c r="OFM357" s="8"/>
      <c r="OFN357" s="8"/>
      <c r="OFO357" s="8"/>
      <c r="OFP357" s="8"/>
      <c r="OFQ357" s="8"/>
      <c r="OFR357" s="8"/>
      <c r="OFS357" s="8"/>
      <c r="OFT357" s="8"/>
      <c r="OFU357" s="8"/>
      <c r="OFV357" s="8"/>
      <c r="OFW357" s="8"/>
      <c r="OFX357" s="8"/>
      <c r="OFY357" s="8"/>
      <c r="OFZ357" s="8"/>
      <c r="OGA357" s="8"/>
      <c r="OGB357" s="8"/>
      <c r="OGC357" s="8"/>
      <c r="OGD357" s="8"/>
      <c r="OGE357" s="8"/>
      <c r="OGF357" s="8"/>
      <c r="OGG357" s="8"/>
      <c r="OGH357" s="8"/>
      <c r="OGI357" s="8"/>
      <c r="OGJ357" s="8"/>
      <c r="OGK357" s="8"/>
      <c r="OGL357" s="8"/>
      <c r="OGM357" s="8"/>
      <c r="OGN357" s="8"/>
      <c r="OGO357" s="8"/>
      <c r="OGP357" s="8"/>
      <c r="OGQ357" s="8"/>
      <c r="OGR357" s="8"/>
      <c r="OGS357" s="8"/>
      <c r="OGT357" s="8"/>
      <c r="OGU357" s="8"/>
      <c r="OGV357" s="8"/>
      <c r="OGW357" s="8"/>
      <c r="OGX357" s="8"/>
      <c r="OGY357" s="8"/>
      <c r="OGZ357" s="8"/>
      <c r="OHA357" s="8"/>
      <c r="OHB357" s="8"/>
      <c r="OHC357" s="8"/>
      <c r="OHD357" s="8"/>
      <c r="OHE357" s="8"/>
      <c r="OHF357" s="8"/>
      <c r="OHG357" s="8"/>
      <c r="OHH357" s="8"/>
      <c r="OHI357" s="8"/>
      <c r="OHJ357" s="8"/>
      <c r="OHK357" s="8"/>
      <c r="OHL357" s="8"/>
      <c r="OHM357" s="8"/>
      <c r="OHN357" s="8"/>
      <c r="OHO357" s="8"/>
      <c r="OHP357" s="8"/>
      <c r="OHQ357" s="8"/>
      <c r="OHR357" s="8"/>
      <c r="OHS357" s="8"/>
      <c r="OHT357" s="8"/>
      <c r="OHU357" s="8"/>
      <c r="OHV357" s="8"/>
      <c r="OHW357" s="8"/>
      <c r="OHX357" s="8"/>
      <c r="OHY357" s="8"/>
      <c r="OHZ357" s="8"/>
      <c r="OIA357" s="8"/>
      <c r="OIB357" s="8"/>
      <c r="OIC357" s="8"/>
      <c r="OID357" s="8"/>
      <c r="OIE357" s="8"/>
      <c r="OIF357" s="8"/>
      <c r="OIG357" s="8"/>
      <c r="OIH357" s="8"/>
      <c r="OII357" s="8"/>
      <c r="OIJ357" s="8"/>
      <c r="OIK357" s="8"/>
      <c r="OIL357" s="8"/>
      <c r="OIM357" s="8"/>
      <c r="OIN357" s="8"/>
      <c r="OIO357" s="8"/>
      <c r="OIP357" s="8"/>
      <c r="OIQ357" s="8"/>
      <c r="OIR357" s="8"/>
      <c r="OIS357" s="8"/>
      <c r="OIT357" s="8"/>
      <c r="OIU357" s="8"/>
      <c r="OIV357" s="8"/>
      <c r="OIW357" s="8"/>
      <c r="OIX357" s="8"/>
      <c r="OIY357" s="8"/>
      <c r="OIZ357" s="8"/>
      <c r="OJA357" s="8"/>
      <c r="OJB357" s="8"/>
      <c r="OJC357" s="8"/>
      <c r="OJD357" s="8"/>
      <c r="OJE357" s="8"/>
      <c r="OJF357" s="8"/>
      <c r="OJG357" s="8"/>
      <c r="OJH357" s="8"/>
      <c r="OJI357" s="8"/>
      <c r="OJJ357" s="8"/>
      <c r="OJK357" s="8"/>
      <c r="OJL357" s="8"/>
      <c r="OJM357" s="8"/>
      <c r="OJN357" s="8"/>
      <c r="OJO357" s="8"/>
      <c r="OJP357" s="8"/>
      <c r="OJQ357" s="8"/>
      <c r="OJR357" s="8"/>
      <c r="OJS357" s="8"/>
      <c r="OJT357" s="8"/>
      <c r="OJU357" s="8"/>
      <c r="OJV357" s="8"/>
      <c r="OJW357" s="8"/>
      <c r="OJX357" s="8"/>
      <c r="OJY357" s="8"/>
      <c r="OJZ357" s="8"/>
      <c r="OKA357" s="8"/>
      <c r="OKB357" s="8"/>
      <c r="OKC357" s="8"/>
      <c r="OKD357" s="8"/>
      <c r="OKE357" s="8"/>
      <c r="OKF357" s="8"/>
      <c r="OKG357" s="8"/>
      <c r="OKH357" s="8"/>
      <c r="OKI357" s="8"/>
      <c r="OKJ357" s="8"/>
      <c r="OKK357" s="8"/>
      <c r="OKL357" s="8"/>
      <c r="OKM357" s="8"/>
      <c r="OKN357" s="8"/>
      <c r="OKO357" s="8"/>
      <c r="OKP357" s="8"/>
      <c r="OKQ357" s="8"/>
      <c r="OKR357" s="8"/>
      <c r="OKS357" s="8"/>
      <c r="OKT357" s="8"/>
      <c r="OKU357" s="8"/>
      <c r="OKV357" s="8"/>
      <c r="OKW357" s="8"/>
      <c r="OKX357" s="8"/>
      <c r="OKY357" s="8"/>
      <c r="OKZ357" s="8"/>
      <c r="OLA357" s="8"/>
      <c r="OLB357" s="8"/>
      <c r="OLC357" s="8"/>
      <c r="OLD357" s="8"/>
      <c r="OLE357" s="8"/>
      <c r="OLF357" s="8"/>
      <c r="OLG357" s="8"/>
      <c r="OLH357" s="8"/>
      <c r="OLI357" s="8"/>
      <c r="OLJ357" s="8"/>
      <c r="OLK357" s="8"/>
      <c r="OLL357" s="8"/>
      <c r="OLM357" s="8"/>
      <c r="OLN357" s="8"/>
      <c r="OLO357" s="8"/>
      <c r="OLP357" s="8"/>
      <c r="OLQ357" s="8"/>
      <c r="OLR357" s="8"/>
      <c r="OLS357" s="8"/>
      <c r="OLT357" s="8"/>
      <c r="OLU357" s="8"/>
      <c r="OLV357" s="8"/>
      <c r="OLW357" s="8"/>
      <c r="OLX357" s="8"/>
      <c r="OLY357" s="8"/>
      <c r="OLZ357" s="8"/>
      <c r="OMA357" s="8"/>
      <c r="OMB357" s="8"/>
      <c r="OMC357" s="8"/>
      <c r="OMD357" s="8"/>
      <c r="OME357" s="8"/>
      <c r="OMF357" s="8"/>
      <c r="OMG357" s="8"/>
      <c r="OMH357" s="8"/>
      <c r="OMI357" s="8"/>
      <c r="OMJ357" s="8"/>
      <c r="OMK357" s="8"/>
      <c r="OML357" s="8"/>
      <c r="OMM357" s="8"/>
      <c r="OMN357" s="8"/>
      <c r="OMO357" s="8"/>
      <c r="OMP357" s="8"/>
      <c r="OMQ357" s="8"/>
      <c r="OMR357" s="8"/>
      <c r="OMS357" s="8"/>
      <c r="OMT357" s="8"/>
      <c r="OMU357" s="8"/>
      <c r="OMV357" s="8"/>
      <c r="OMW357" s="8"/>
      <c r="OMX357" s="8"/>
      <c r="OMY357" s="8"/>
      <c r="OMZ357" s="8"/>
      <c r="ONA357" s="8"/>
      <c r="ONB357" s="8"/>
      <c r="ONC357" s="8"/>
      <c r="OND357" s="8"/>
      <c r="ONE357" s="8"/>
      <c r="ONF357" s="8"/>
      <c r="ONG357" s="8"/>
      <c r="ONH357" s="8"/>
      <c r="ONI357" s="8"/>
      <c r="ONJ357" s="8"/>
      <c r="ONK357" s="8"/>
      <c r="ONL357" s="8"/>
      <c r="ONM357" s="8"/>
      <c r="ONN357" s="8"/>
      <c r="ONO357" s="8"/>
      <c r="ONP357" s="8"/>
      <c r="ONQ357" s="8"/>
      <c r="ONR357" s="8"/>
      <c r="ONS357" s="8"/>
      <c r="ONT357" s="8"/>
      <c r="ONU357" s="8"/>
      <c r="ONV357" s="8"/>
      <c r="ONW357" s="8"/>
      <c r="ONX357" s="8"/>
      <c r="ONY357" s="8"/>
      <c r="ONZ357" s="8"/>
      <c r="OOA357" s="8"/>
      <c r="OOB357" s="8"/>
      <c r="OOC357" s="8"/>
      <c r="OOD357" s="8"/>
      <c r="OOE357" s="8"/>
      <c r="OOF357" s="8"/>
      <c r="OOG357" s="8"/>
      <c r="OOH357" s="8"/>
      <c r="OOI357" s="8"/>
      <c r="OOJ357" s="8"/>
      <c r="OOK357" s="8"/>
      <c r="OOL357" s="8"/>
      <c r="OOM357" s="8"/>
      <c r="OON357" s="8"/>
      <c r="OOO357" s="8"/>
      <c r="OOP357" s="8"/>
      <c r="OOQ357" s="8"/>
      <c r="OOR357" s="8"/>
      <c r="OOS357" s="8"/>
      <c r="OOT357" s="8"/>
      <c r="OOU357" s="8"/>
      <c r="OOV357" s="8"/>
      <c r="OOW357" s="8"/>
      <c r="OOX357" s="8"/>
      <c r="OOY357" s="8"/>
      <c r="OOZ357" s="8"/>
      <c r="OPA357" s="8"/>
      <c r="OPB357" s="8"/>
      <c r="OPC357" s="8"/>
      <c r="OPD357" s="8"/>
      <c r="OPE357" s="8"/>
      <c r="OPF357" s="8"/>
      <c r="OPG357" s="8"/>
      <c r="OPH357" s="8"/>
      <c r="OPI357" s="8"/>
      <c r="OPJ357" s="8"/>
      <c r="OPK357" s="8"/>
      <c r="OPL357" s="8"/>
      <c r="OPM357" s="8"/>
      <c r="OPN357" s="8"/>
      <c r="OPO357" s="8"/>
      <c r="OPP357" s="8"/>
      <c r="OPQ357" s="8"/>
      <c r="OPR357" s="8"/>
      <c r="OPS357" s="8"/>
      <c r="OPT357" s="8"/>
      <c r="OPU357" s="8"/>
      <c r="OPV357" s="8"/>
      <c r="OPW357" s="8"/>
      <c r="OPX357" s="8"/>
      <c r="OPY357" s="8"/>
      <c r="OPZ357" s="8"/>
      <c r="OQA357" s="8"/>
      <c r="OQB357" s="8"/>
      <c r="OQC357" s="8"/>
      <c r="OQD357" s="8"/>
      <c r="OQE357" s="8"/>
      <c r="OQF357" s="8"/>
      <c r="OQG357" s="8"/>
      <c r="OQH357" s="8"/>
      <c r="OQI357" s="8"/>
      <c r="OQJ357" s="8"/>
      <c r="OQK357" s="8"/>
      <c r="OQL357" s="8"/>
      <c r="OQM357" s="8"/>
      <c r="OQN357" s="8"/>
      <c r="OQO357" s="8"/>
      <c r="OQP357" s="8"/>
      <c r="OQQ357" s="8"/>
      <c r="OQR357" s="8"/>
      <c r="OQS357" s="8"/>
      <c r="OQT357" s="8"/>
      <c r="OQU357" s="8"/>
      <c r="OQV357" s="8"/>
      <c r="OQW357" s="8"/>
      <c r="OQX357" s="8"/>
      <c r="OQY357" s="8"/>
      <c r="OQZ357" s="8"/>
      <c r="ORA357" s="8"/>
      <c r="ORB357" s="8"/>
      <c r="ORC357" s="8"/>
      <c r="ORD357" s="8"/>
      <c r="ORE357" s="8"/>
      <c r="ORF357" s="8"/>
      <c r="ORG357" s="8"/>
      <c r="ORH357" s="8"/>
      <c r="ORI357" s="8"/>
      <c r="ORJ357" s="8"/>
      <c r="ORK357" s="8"/>
      <c r="ORL357" s="8"/>
      <c r="ORM357" s="8"/>
      <c r="ORN357" s="8"/>
      <c r="ORO357" s="8"/>
      <c r="ORP357" s="8"/>
      <c r="ORQ357" s="8"/>
      <c r="ORR357" s="8"/>
      <c r="ORS357" s="8"/>
      <c r="ORT357" s="8"/>
      <c r="ORU357" s="8"/>
      <c r="ORV357" s="8"/>
      <c r="ORW357" s="8"/>
      <c r="ORX357" s="8"/>
      <c r="ORY357" s="8"/>
      <c r="ORZ357" s="8"/>
      <c r="OSA357" s="8"/>
      <c r="OSB357" s="8"/>
      <c r="OSC357" s="8"/>
      <c r="OSD357" s="8"/>
      <c r="OSE357" s="8"/>
      <c r="OSF357" s="8"/>
      <c r="OSG357" s="8"/>
      <c r="OSH357" s="8"/>
      <c r="OSI357" s="8"/>
      <c r="OSJ357" s="8"/>
      <c r="OSK357" s="8"/>
      <c r="OSL357" s="8"/>
      <c r="OSM357" s="8"/>
      <c r="OSN357" s="8"/>
      <c r="OSO357" s="8"/>
      <c r="OSP357" s="8"/>
      <c r="OSQ357" s="8"/>
      <c r="OSR357" s="8"/>
      <c r="OSS357" s="8"/>
      <c r="OST357" s="8"/>
      <c r="OSU357" s="8"/>
      <c r="OSV357" s="8"/>
      <c r="OSW357" s="8"/>
      <c r="OSX357" s="8"/>
      <c r="OSY357" s="8"/>
      <c r="OSZ357" s="8"/>
      <c r="OTA357" s="8"/>
      <c r="OTB357" s="8"/>
      <c r="OTC357" s="8"/>
      <c r="OTD357" s="8"/>
      <c r="OTE357" s="8"/>
      <c r="OTF357" s="8"/>
      <c r="OTG357" s="8"/>
      <c r="OTH357" s="8"/>
      <c r="OTI357" s="8"/>
      <c r="OTJ357" s="8"/>
      <c r="OTK357" s="8"/>
      <c r="OTL357" s="8"/>
      <c r="OTM357" s="8"/>
      <c r="OTN357" s="8"/>
      <c r="OTO357" s="8"/>
      <c r="OTP357" s="8"/>
      <c r="OTQ357" s="8"/>
      <c r="OTR357" s="8"/>
      <c r="OTS357" s="8"/>
      <c r="OTT357" s="8"/>
      <c r="OTU357" s="8"/>
      <c r="OTV357" s="8"/>
      <c r="OTW357" s="8"/>
      <c r="OTX357" s="8"/>
      <c r="OTY357" s="8"/>
      <c r="OTZ357" s="8"/>
      <c r="OUA357" s="8"/>
      <c r="OUB357" s="8"/>
      <c r="OUC357" s="8"/>
      <c r="OUD357" s="8"/>
      <c r="OUE357" s="8"/>
      <c r="OUF357" s="8"/>
      <c r="OUG357" s="8"/>
      <c r="OUH357" s="8"/>
      <c r="OUI357" s="8"/>
      <c r="OUJ357" s="8"/>
      <c r="OUK357" s="8"/>
      <c r="OUL357" s="8"/>
      <c r="OUM357" s="8"/>
      <c r="OUN357" s="8"/>
      <c r="OUO357" s="8"/>
      <c r="OUP357" s="8"/>
      <c r="OUQ357" s="8"/>
      <c r="OUR357" s="8"/>
      <c r="OUS357" s="8"/>
      <c r="OUT357" s="8"/>
      <c r="OUU357" s="8"/>
      <c r="OUV357" s="8"/>
      <c r="OUW357" s="8"/>
      <c r="OUX357" s="8"/>
      <c r="OUY357" s="8"/>
      <c r="OUZ357" s="8"/>
      <c r="OVA357" s="8"/>
      <c r="OVB357" s="8"/>
      <c r="OVC357" s="8"/>
      <c r="OVD357" s="8"/>
      <c r="OVE357" s="8"/>
      <c r="OVF357" s="8"/>
      <c r="OVG357" s="8"/>
      <c r="OVH357" s="8"/>
      <c r="OVI357" s="8"/>
      <c r="OVJ357" s="8"/>
      <c r="OVK357" s="8"/>
      <c r="OVL357" s="8"/>
      <c r="OVM357" s="8"/>
      <c r="OVN357" s="8"/>
      <c r="OVO357" s="8"/>
      <c r="OVP357" s="8"/>
      <c r="OVQ357" s="8"/>
      <c r="OVR357" s="8"/>
      <c r="OVS357" s="8"/>
      <c r="OVT357" s="8"/>
      <c r="OVU357" s="8"/>
      <c r="OVV357" s="8"/>
      <c r="OVW357" s="8"/>
      <c r="OVX357" s="8"/>
      <c r="OVY357" s="8"/>
      <c r="OVZ357" s="8"/>
      <c r="OWA357" s="8"/>
      <c r="OWB357" s="8"/>
      <c r="OWC357" s="8"/>
      <c r="OWD357" s="8"/>
      <c r="OWE357" s="8"/>
      <c r="OWF357" s="8"/>
      <c r="OWG357" s="8"/>
      <c r="OWH357" s="8"/>
      <c r="OWI357" s="8"/>
      <c r="OWJ357" s="8"/>
      <c r="OWK357" s="8"/>
      <c r="OWL357" s="8"/>
      <c r="OWM357" s="8"/>
      <c r="OWN357" s="8"/>
      <c r="OWO357" s="8"/>
      <c r="OWP357" s="8"/>
      <c r="OWQ357" s="8"/>
      <c r="OWR357" s="8"/>
      <c r="OWS357" s="8"/>
      <c r="OWT357" s="8"/>
      <c r="OWU357" s="8"/>
      <c r="OWV357" s="8"/>
      <c r="OWW357" s="8"/>
      <c r="OWX357" s="8"/>
      <c r="OWY357" s="8"/>
      <c r="OWZ357" s="8"/>
      <c r="OXA357" s="8"/>
      <c r="OXB357" s="8"/>
      <c r="OXC357" s="8"/>
      <c r="OXD357" s="8"/>
      <c r="OXE357" s="8"/>
      <c r="OXF357" s="8"/>
      <c r="OXG357" s="8"/>
      <c r="OXH357" s="8"/>
      <c r="OXI357" s="8"/>
      <c r="OXJ357" s="8"/>
      <c r="OXK357" s="8"/>
      <c r="OXL357" s="8"/>
      <c r="OXM357" s="8"/>
      <c r="OXN357" s="8"/>
      <c r="OXO357" s="8"/>
      <c r="OXP357" s="8"/>
      <c r="OXQ357" s="8"/>
      <c r="OXR357" s="8"/>
      <c r="OXS357" s="8"/>
      <c r="OXT357" s="8"/>
      <c r="OXU357" s="8"/>
      <c r="OXV357" s="8"/>
      <c r="OXW357" s="8"/>
      <c r="OXX357" s="8"/>
      <c r="OXY357" s="8"/>
      <c r="OXZ357" s="8"/>
      <c r="OYA357" s="8"/>
      <c r="OYB357" s="8"/>
      <c r="OYC357" s="8"/>
      <c r="OYD357" s="8"/>
      <c r="OYE357" s="8"/>
      <c r="OYF357" s="8"/>
      <c r="OYG357" s="8"/>
      <c r="OYH357" s="8"/>
      <c r="OYI357" s="8"/>
      <c r="OYJ357" s="8"/>
      <c r="OYK357" s="8"/>
      <c r="OYL357" s="8"/>
      <c r="OYM357" s="8"/>
      <c r="OYN357" s="8"/>
      <c r="OYO357" s="8"/>
      <c r="OYP357" s="8"/>
      <c r="OYQ357" s="8"/>
      <c r="OYR357" s="8"/>
      <c r="OYS357" s="8"/>
      <c r="OYT357" s="8"/>
      <c r="OYU357" s="8"/>
      <c r="OYV357" s="8"/>
      <c r="OYW357" s="8"/>
      <c r="OYX357" s="8"/>
      <c r="OYY357" s="8"/>
      <c r="OYZ357" s="8"/>
      <c r="OZA357" s="8"/>
      <c r="OZB357" s="8"/>
      <c r="OZC357" s="8"/>
      <c r="OZD357" s="8"/>
      <c r="OZE357" s="8"/>
      <c r="OZF357" s="8"/>
      <c r="OZG357" s="8"/>
      <c r="OZH357" s="8"/>
      <c r="OZI357" s="8"/>
      <c r="OZJ357" s="8"/>
      <c r="OZK357" s="8"/>
      <c r="OZL357" s="8"/>
      <c r="OZM357" s="8"/>
      <c r="OZN357" s="8"/>
      <c r="OZO357" s="8"/>
      <c r="OZP357" s="8"/>
      <c r="OZQ357" s="8"/>
      <c r="OZR357" s="8"/>
      <c r="OZS357" s="8"/>
      <c r="OZT357" s="8"/>
      <c r="OZU357" s="8"/>
      <c r="OZV357" s="8"/>
      <c r="OZW357" s="8"/>
      <c r="OZX357" s="8"/>
      <c r="OZY357" s="8"/>
      <c r="OZZ357" s="8"/>
      <c r="PAA357" s="8"/>
      <c r="PAB357" s="8"/>
      <c r="PAC357" s="8"/>
      <c r="PAD357" s="8"/>
      <c r="PAE357" s="8"/>
      <c r="PAF357" s="8"/>
      <c r="PAG357" s="8"/>
      <c r="PAH357" s="8"/>
      <c r="PAI357" s="8"/>
      <c r="PAJ357" s="8"/>
      <c r="PAK357" s="8"/>
      <c r="PAL357" s="8"/>
      <c r="PAM357" s="8"/>
      <c r="PAN357" s="8"/>
      <c r="PAO357" s="8"/>
      <c r="PAP357" s="8"/>
      <c r="PAQ357" s="8"/>
      <c r="PAR357" s="8"/>
      <c r="PAS357" s="8"/>
      <c r="PAT357" s="8"/>
      <c r="PAU357" s="8"/>
      <c r="PAV357" s="8"/>
      <c r="PAW357" s="8"/>
      <c r="PAX357" s="8"/>
      <c r="PAY357" s="8"/>
      <c r="PAZ357" s="8"/>
      <c r="PBA357" s="8"/>
      <c r="PBB357" s="8"/>
      <c r="PBC357" s="8"/>
      <c r="PBD357" s="8"/>
      <c r="PBE357" s="8"/>
      <c r="PBF357" s="8"/>
      <c r="PBG357" s="8"/>
      <c r="PBH357" s="8"/>
      <c r="PBI357" s="8"/>
      <c r="PBJ357" s="8"/>
      <c r="PBK357" s="8"/>
      <c r="PBL357" s="8"/>
      <c r="PBM357" s="8"/>
      <c r="PBN357" s="8"/>
      <c r="PBO357" s="8"/>
      <c r="PBP357" s="8"/>
      <c r="PBQ357" s="8"/>
      <c r="PBR357" s="8"/>
      <c r="PBS357" s="8"/>
      <c r="PBT357" s="8"/>
      <c r="PBU357" s="8"/>
      <c r="PBV357" s="8"/>
      <c r="PBW357" s="8"/>
      <c r="PBX357" s="8"/>
      <c r="PBY357" s="8"/>
      <c r="PBZ357" s="8"/>
      <c r="PCA357" s="8"/>
      <c r="PCB357" s="8"/>
      <c r="PCC357" s="8"/>
      <c r="PCD357" s="8"/>
      <c r="PCE357" s="8"/>
      <c r="PCF357" s="8"/>
      <c r="PCG357" s="8"/>
      <c r="PCH357" s="8"/>
      <c r="PCI357" s="8"/>
      <c r="PCJ357" s="8"/>
      <c r="PCK357" s="8"/>
      <c r="PCL357" s="8"/>
      <c r="PCM357" s="8"/>
      <c r="PCN357" s="8"/>
      <c r="PCO357" s="8"/>
      <c r="PCP357" s="8"/>
      <c r="PCQ357" s="8"/>
      <c r="PCR357" s="8"/>
      <c r="PCS357" s="8"/>
      <c r="PCT357" s="8"/>
      <c r="PCU357" s="8"/>
      <c r="PCV357" s="8"/>
      <c r="PCW357" s="8"/>
      <c r="PCX357" s="8"/>
      <c r="PCY357" s="8"/>
      <c r="PCZ357" s="8"/>
      <c r="PDA357" s="8"/>
      <c r="PDB357" s="8"/>
      <c r="PDC357" s="8"/>
      <c r="PDD357" s="8"/>
      <c r="PDE357" s="8"/>
      <c r="PDF357" s="8"/>
      <c r="PDG357" s="8"/>
      <c r="PDH357" s="8"/>
      <c r="PDI357" s="8"/>
      <c r="PDJ357" s="8"/>
      <c r="PDK357" s="8"/>
      <c r="PDL357" s="8"/>
      <c r="PDM357" s="8"/>
      <c r="PDN357" s="8"/>
      <c r="PDO357" s="8"/>
      <c r="PDP357" s="8"/>
      <c r="PDQ357" s="8"/>
      <c r="PDR357" s="8"/>
      <c r="PDS357" s="8"/>
      <c r="PDT357" s="8"/>
      <c r="PDU357" s="8"/>
      <c r="PDV357" s="8"/>
      <c r="PDW357" s="8"/>
      <c r="PDX357" s="8"/>
      <c r="PDY357" s="8"/>
      <c r="PDZ357" s="8"/>
      <c r="PEA357" s="8"/>
      <c r="PEB357" s="8"/>
      <c r="PEC357" s="8"/>
      <c r="PED357" s="8"/>
      <c r="PEE357" s="8"/>
      <c r="PEF357" s="8"/>
      <c r="PEG357" s="8"/>
      <c r="PEH357" s="8"/>
      <c r="PEI357" s="8"/>
      <c r="PEJ357" s="8"/>
      <c r="PEK357" s="8"/>
      <c r="PEL357" s="8"/>
      <c r="PEM357" s="8"/>
      <c r="PEN357" s="8"/>
      <c r="PEO357" s="8"/>
      <c r="PEP357" s="8"/>
      <c r="PEQ357" s="8"/>
      <c r="PER357" s="8"/>
      <c r="PES357" s="8"/>
      <c r="PET357" s="8"/>
      <c r="PEU357" s="8"/>
      <c r="PEV357" s="8"/>
      <c r="PEW357" s="8"/>
      <c r="PEX357" s="8"/>
      <c r="PEY357" s="8"/>
      <c r="PEZ357" s="8"/>
      <c r="PFA357" s="8"/>
      <c r="PFB357" s="8"/>
      <c r="PFC357" s="8"/>
      <c r="PFD357" s="8"/>
      <c r="PFE357" s="8"/>
      <c r="PFF357" s="8"/>
      <c r="PFG357" s="8"/>
      <c r="PFH357" s="8"/>
      <c r="PFI357" s="8"/>
      <c r="PFJ357" s="8"/>
      <c r="PFK357" s="8"/>
      <c r="PFL357" s="8"/>
      <c r="PFM357" s="8"/>
      <c r="PFN357" s="8"/>
      <c r="PFO357" s="8"/>
      <c r="PFP357" s="8"/>
      <c r="PFQ357" s="8"/>
      <c r="PFR357" s="8"/>
      <c r="PFS357" s="8"/>
      <c r="PFT357" s="8"/>
      <c r="PFU357" s="8"/>
      <c r="PFV357" s="8"/>
      <c r="PFW357" s="8"/>
      <c r="PFX357" s="8"/>
      <c r="PFY357" s="8"/>
      <c r="PFZ357" s="8"/>
      <c r="PGA357" s="8"/>
      <c r="PGB357" s="8"/>
      <c r="PGC357" s="8"/>
      <c r="PGD357" s="8"/>
      <c r="PGE357" s="8"/>
      <c r="PGF357" s="8"/>
      <c r="PGG357" s="8"/>
      <c r="PGH357" s="8"/>
      <c r="PGI357" s="8"/>
      <c r="PGJ357" s="8"/>
      <c r="PGK357" s="8"/>
      <c r="PGL357" s="8"/>
      <c r="PGM357" s="8"/>
      <c r="PGN357" s="8"/>
      <c r="PGO357" s="8"/>
      <c r="PGP357" s="8"/>
      <c r="PGQ357" s="8"/>
      <c r="PGR357" s="8"/>
      <c r="PGS357" s="8"/>
      <c r="PGT357" s="8"/>
      <c r="PGU357" s="8"/>
      <c r="PGV357" s="8"/>
      <c r="PGW357" s="8"/>
      <c r="PGX357" s="8"/>
      <c r="PGY357" s="8"/>
      <c r="PGZ357" s="8"/>
      <c r="PHA357" s="8"/>
      <c r="PHB357" s="8"/>
      <c r="PHC357" s="8"/>
      <c r="PHD357" s="8"/>
      <c r="PHE357" s="8"/>
      <c r="PHF357" s="8"/>
      <c r="PHG357" s="8"/>
      <c r="PHH357" s="8"/>
      <c r="PHI357" s="8"/>
      <c r="PHJ357" s="8"/>
      <c r="PHK357" s="8"/>
      <c r="PHL357" s="8"/>
      <c r="PHM357" s="8"/>
      <c r="PHN357" s="8"/>
      <c r="PHO357" s="8"/>
      <c r="PHP357" s="8"/>
      <c r="PHQ357" s="8"/>
      <c r="PHR357" s="8"/>
      <c r="PHS357" s="8"/>
      <c r="PHT357" s="8"/>
      <c r="PHU357" s="8"/>
      <c r="PHV357" s="8"/>
      <c r="PHW357" s="8"/>
      <c r="PHX357" s="8"/>
      <c r="PHY357" s="8"/>
      <c r="PHZ357" s="8"/>
      <c r="PIA357" s="8"/>
      <c r="PIB357" s="8"/>
      <c r="PIC357" s="8"/>
      <c r="PID357" s="8"/>
      <c r="PIE357" s="8"/>
      <c r="PIF357" s="8"/>
      <c r="PIG357" s="8"/>
      <c r="PIH357" s="8"/>
      <c r="PII357" s="8"/>
      <c r="PIJ357" s="8"/>
      <c r="PIK357" s="8"/>
      <c r="PIL357" s="8"/>
      <c r="PIM357" s="8"/>
      <c r="PIN357" s="8"/>
      <c r="PIO357" s="8"/>
      <c r="PIP357" s="8"/>
      <c r="PIQ357" s="8"/>
      <c r="PIR357" s="8"/>
      <c r="PIS357" s="8"/>
      <c r="PIT357" s="8"/>
      <c r="PIU357" s="8"/>
      <c r="PIV357" s="8"/>
      <c r="PIW357" s="8"/>
      <c r="PIX357" s="8"/>
      <c r="PIY357" s="8"/>
      <c r="PIZ357" s="8"/>
      <c r="PJA357" s="8"/>
      <c r="PJB357" s="8"/>
      <c r="PJC357" s="8"/>
      <c r="PJD357" s="8"/>
      <c r="PJE357" s="8"/>
      <c r="PJF357" s="8"/>
      <c r="PJG357" s="8"/>
      <c r="PJH357" s="8"/>
      <c r="PJI357" s="8"/>
      <c r="PJJ357" s="8"/>
      <c r="PJK357" s="8"/>
      <c r="PJL357" s="8"/>
      <c r="PJM357" s="8"/>
      <c r="PJN357" s="8"/>
      <c r="PJO357" s="8"/>
      <c r="PJP357" s="8"/>
      <c r="PJQ357" s="8"/>
      <c r="PJR357" s="8"/>
      <c r="PJS357" s="8"/>
      <c r="PJT357" s="8"/>
      <c r="PJU357" s="8"/>
      <c r="PJV357" s="8"/>
      <c r="PJW357" s="8"/>
      <c r="PJX357" s="8"/>
      <c r="PJY357" s="8"/>
      <c r="PJZ357" s="8"/>
      <c r="PKA357" s="8"/>
      <c r="PKB357" s="8"/>
      <c r="PKC357" s="8"/>
      <c r="PKD357" s="8"/>
      <c r="PKE357" s="8"/>
      <c r="PKF357" s="8"/>
      <c r="PKG357" s="8"/>
      <c r="PKH357" s="8"/>
      <c r="PKI357" s="8"/>
      <c r="PKJ357" s="8"/>
      <c r="PKK357" s="8"/>
      <c r="PKL357" s="8"/>
      <c r="PKM357" s="8"/>
      <c r="PKN357" s="8"/>
      <c r="PKO357" s="8"/>
      <c r="PKP357" s="8"/>
      <c r="PKQ357" s="8"/>
      <c r="PKR357" s="8"/>
      <c r="PKS357" s="8"/>
      <c r="PKT357" s="8"/>
      <c r="PKU357" s="8"/>
      <c r="PKV357" s="8"/>
      <c r="PKW357" s="8"/>
      <c r="PKX357" s="8"/>
      <c r="PKY357" s="8"/>
      <c r="PKZ357" s="8"/>
      <c r="PLA357" s="8"/>
      <c r="PLB357" s="8"/>
      <c r="PLC357" s="8"/>
      <c r="PLD357" s="8"/>
      <c r="PLE357" s="8"/>
      <c r="PLF357" s="8"/>
      <c r="PLG357" s="8"/>
      <c r="PLH357" s="8"/>
      <c r="PLI357" s="8"/>
      <c r="PLJ357" s="8"/>
      <c r="PLK357" s="8"/>
      <c r="PLL357" s="8"/>
      <c r="PLM357" s="8"/>
      <c r="PLN357" s="8"/>
      <c r="PLO357" s="8"/>
      <c r="PLP357" s="8"/>
      <c r="PLQ357" s="8"/>
      <c r="PLR357" s="8"/>
      <c r="PLS357" s="8"/>
      <c r="PLT357" s="8"/>
      <c r="PLU357" s="8"/>
      <c r="PLV357" s="8"/>
      <c r="PLW357" s="8"/>
      <c r="PLX357" s="8"/>
      <c r="PLY357" s="8"/>
      <c r="PLZ357" s="8"/>
      <c r="PMA357" s="8"/>
      <c r="PMB357" s="8"/>
      <c r="PMC357" s="8"/>
      <c r="PMD357" s="8"/>
      <c r="PME357" s="8"/>
      <c r="PMF357" s="8"/>
      <c r="PMG357" s="8"/>
      <c r="PMH357" s="8"/>
      <c r="PMI357" s="8"/>
      <c r="PMJ357" s="8"/>
      <c r="PMK357" s="8"/>
      <c r="PML357" s="8"/>
      <c r="PMM357" s="8"/>
      <c r="PMN357" s="8"/>
      <c r="PMO357" s="8"/>
      <c r="PMP357" s="8"/>
      <c r="PMQ357" s="8"/>
      <c r="PMR357" s="8"/>
      <c r="PMS357" s="8"/>
      <c r="PMT357" s="8"/>
      <c r="PMU357" s="8"/>
      <c r="PMV357" s="8"/>
      <c r="PMW357" s="8"/>
      <c r="PMX357" s="8"/>
      <c r="PMY357" s="8"/>
      <c r="PMZ357" s="8"/>
      <c r="PNA357" s="8"/>
      <c r="PNB357" s="8"/>
      <c r="PNC357" s="8"/>
      <c r="PND357" s="8"/>
      <c r="PNE357" s="8"/>
      <c r="PNF357" s="8"/>
      <c r="PNG357" s="8"/>
      <c r="PNH357" s="8"/>
      <c r="PNI357" s="8"/>
      <c r="PNJ357" s="8"/>
      <c r="PNK357" s="8"/>
      <c r="PNL357" s="8"/>
      <c r="PNM357" s="8"/>
      <c r="PNN357" s="8"/>
      <c r="PNO357" s="8"/>
      <c r="PNP357" s="8"/>
      <c r="PNQ357" s="8"/>
      <c r="PNR357" s="8"/>
      <c r="PNS357" s="8"/>
      <c r="PNT357" s="8"/>
      <c r="PNU357" s="8"/>
      <c r="PNV357" s="8"/>
      <c r="PNW357" s="8"/>
      <c r="PNX357" s="8"/>
      <c r="PNY357" s="8"/>
      <c r="PNZ357" s="8"/>
      <c r="POA357" s="8"/>
      <c r="POB357" s="8"/>
      <c r="POC357" s="8"/>
      <c r="POD357" s="8"/>
      <c r="POE357" s="8"/>
      <c r="POF357" s="8"/>
      <c r="POG357" s="8"/>
      <c r="POH357" s="8"/>
      <c r="POI357" s="8"/>
      <c r="POJ357" s="8"/>
      <c r="POK357" s="8"/>
      <c r="POL357" s="8"/>
      <c r="POM357" s="8"/>
      <c r="PON357" s="8"/>
      <c r="POO357" s="8"/>
      <c r="POP357" s="8"/>
      <c r="POQ357" s="8"/>
      <c r="POR357" s="8"/>
      <c r="POS357" s="8"/>
      <c r="POT357" s="8"/>
      <c r="POU357" s="8"/>
      <c r="POV357" s="8"/>
      <c r="POW357" s="8"/>
      <c r="POX357" s="8"/>
      <c r="POY357" s="8"/>
      <c r="POZ357" s="8"/>
      <c r="PPA357" s="8"/>
      <c r="PPB357" s="8"/>
      <c r="PPC357" s="8"/>
      <c r="PPD357" s="8"/>
      <c r="PPE357" s="8"/>
      <c r="PPF357" s="8"/>
      <c r="PPG357" s="8"/>
      <c r="PPH357" s="8"/>
      <c r="PPI357" s="8"/>
      <c r="PPJ357" s="8"/>
      <c r="PPK357" s="8"/>
      <c r="PPL357" s="8"/>
      <c r="PPM357" s="8"/>
      <c r="PPN357" s="8"/>
      <c r="PPO357" s="8"/>
      <c r="PPP357" s="8"/>
      <c r="PPQ357" s="8"/>
      <c r="PPR357" s="8"/>
      <c r="PPS357" s="8"/>
      <c r="PPT357" s="8"/>
      <c r="PPU357" s="8"/>
      <c r="PPV357" s="8"/>
      <c r="PPW357" s="8"/>
      <c r="PPX357" s="8"/>
      <c r="PPY357" s="8"/>
      <c r="PPZ357" s="8"/>
      <c r="PQA357" s="8"/>
      <c r="PQB357" s="8"/>
      <c r="PQC357" s="8"/>
      <c r="PQD357" s="8"/>
      <c r="PQE357" s="8"/>
      <c r="PQF357" s="8"/>
      <c r="PQG357" s="8"/>
      <c r="PQH357" s="8"/>
      <c r="PQI357" s="8"/>
      <c r="PQJ357" s="8"/>
      <c r="PQK357" s="8"/>
      <c r="PQL357" s="8"/>
      <c r="PQM357" s="8"/>
      <c r="PQN357" s="8"/>
      <c r="PQO357" s="8"/>
      <c r="PQP357" s="8"/>
      <c r="PQQ357" s="8"/>
      <c r="PQR357" s="8"/>
      <c r="PQS357" s="8"/>
      <c r="PQT357" s="8"/>
      <c r="PQU357" s="8"/>
      <c r="PQV357" s="8"/>
      <c r="PQW357" s="8"/>
      <c r="PQX357" s="8"/>
      <c r="PQY357" s="8"/>
      <c r="PQZ357" s="8"/>
      <c r="PRA357" s="8"/>
      <c r="PRB357" s="8"/>
      <c r="PRC357" s="8"/>
      <c r="PRD357" s="8"/>
      <c r="PRE357" s="8"/>
      <c r="PRF357" s="8"/>
      <c r="PRG357" s="8"/>
      <c r="PRH357" s="8"/>
      <c r="PRI357" s="8"/>
      <c r="PRJ357" s="8"/>
      <c r="PRK357" s="8"/>
      <c r="PRL357" s="8"/>
      <c r="PRM357" s="8"/>
      <c r="PRN357" s="8"/>
      <c r="PRO357" s="8"/>
      <c r="PRP357" s="8"/>
      <c r="PRQ357" s="8"/>
      <c r="PRR357" s="8"/>
      <c r="PRS357" s="8"/>
      <c r="PRT357" s="8"/>
      <c r="PRU357" s="8"/>
      <c r="PRV357" s="8"/>
      <c r="PRW357" s="8"/>
      <c r="PRX357" s="8"/>
      <c r="PRY357" s="8"/>
      <c r="PRZ357" s="8"/>
      <c r="PSA357" s="8"/>
      <c r="PSB357" s="8"/>
      <c r="PSC357" s="8"/>
      <c r="PSD357" s="8"/>
      <c r="PSE357" s="8"/>
      <c r="PSF357" s="8"/>
      <c r="PSG357" s="8"/>
      <c r="PSH357" s="8"/>
      <c r="PSI357" s="8"/>
      <c r="PSJ357" s="8"/>
      <c r="PSK357" s="8"/>
      <c r="PSL357" s="8"/>
      <c r="PSM357" s="8"/>
      <c r="PSN357" s="8"/>
      <c r="PSO357" s="8"/>
      <c r="PSP357" s="8"/>
      <c r="PSQ357" s="8"/>
      <c r="PSR357" s="8"/>
      <c r="PSS357" s="8"/>
      <c r="PST357" s="8"/>
      <c r="PSU357" s="8"/>
      <c r="PSV357" s="8"/>
      <c r="PSW357" s="8"/>
      <c r="PSX357" s="8"/>
      <c r="PSY357" s="8"/>
      <c r="PSZ357" s="8"/>
      <c r="PTA357" s="8"/>
      <c r="PTB357" s="8"/>
      <c r="PTC357" s="8"/>
      <c r="PTD357" s="8"/>
      <c r="PTE357" s="8"/>
      <c r="PTF357" s="8"/>
      <c r="PTG357" s="8"/>
      <c r="PTH357" s="8"/>
      <c r="PTI357" s="8"/>
      <c r="PTJ357" s="8"/>
      <c r="PTK357" s="8"/>
      <c r="PTL357" s="8"/>
      <c r="PTM357" s="8"/>
      <c r="PTN357" s="8"/>
      <c r="PTO357" s="8"/>
      <c r="PTP357" s="8"/>
      <c r="PTQ357" s="8"/>
      <c r="PTR357" s="8"/>
      <c r="PTS357" s="8"/>
      <c r="PTT357" s="8"/>
      <c r="PTU357" s="8"/>
      <c r="PTV357" s="8"/>
      <c r="PTW357" s="8"/>
      <c r="PTX357" s="8"/>
      <c r="PTY357" s="8"/>
      <c r="PTZ357" s="8"/>
      <c r="PUA357" s="8"/>
      <c r="PUB357" s="8"/>
      <c r="PUC357" s="8"/>
      <c r="PUD357" s="8"/>
      <c r="PUE357" s="8"/>
      <c r="PUF357" s="8"/>
      <c r="PUG357" s="8"/>
      <c r="PUH357" s="8"/>
      <c r="PUI357" s="8"/>
      <c r="PUJ357" s="8"/>
      <c r="PUK357" s="8"/>
      <c r="PUL357" s="8"/>
      <c r="PUM357" s="8"/>
      <c r="PUN357" s="8"/>
      <c r="PUO357" s="8"/>
      <c r="PUP357" s="8"/>
      <c r="PUQ357" s="8"/>
      <c r="PUR357" s="8"/>
      <c r="PUS357" s="8"/>
      <c r="PUT357" s="8"/>
      <c r="PUU357" s="8"/>
      <c r="PUV357" s="8"/>
      <c r="PUW357" s="8"/>
      <c r="PUX357" s="8"/>
      <c r="PUY357" s="8"/>
      <c r="PUZ357" s="8"/>
      <c r="PVA357" s="8"/>
      <c r="PVB357" s="8"/>
      <c r="PVC357" s="8"/>
      <c r="PVD357" s="8"/>
      <c r="PVE357" s="8"/>
      <c r="PVF357" s="8"/>
      <c r="PVG357" s="8"/>
      <c r="PVH357" s="8"/>
      <c r="PVI357" s="8"/>
      <c r="PVJ357" s="8"/>
      <c r="PVK357" s="8"/>
      <c r="PVL357" s="8"/>
      <c r="PVM357" s="8"/>
      <c r="PVN357" s="8"/>
      <c r="PVO357" s="8"/>
      <c r="PVP357" s="8"/>
      <c r="PVQ357" s="8"/>
      <c r="PVR357" s="8"/>
      <c r="PVS357" s="8"/>
      <c r="PVT357" s="8"/>
      <c r="PVU357" s="8"/>
      <c r="PVV357" s="8"/>
      <c r="PVW357" s="8"/>
      <c r="PVX357" s="8"/>
      <c r="PVY357" s="8"/>
      <c r="PVZ357" s="8"/>
      <c r="PWA357" s="8"/>
      <c r="PWB357" s="8"/>
      <c r="PWC357" s="8"/>
      <c r="PWD357" s="8"/>
      <c r="PWE357" s="8"/>
      <c r="PWF357" s="8"/>
      <c r="PWG357" s="8"/>
      <c r="PWH357" s="8"/>
      <c r="PWI357" s="8"/>
      <c r="PWJ357" s="8"/>
      <c r="PWK357" s="8"/>
      <c r="PWL357" s="8"/>
      <c r="PWM357" s="8"/>
      <c r="PWN357" s="8"/>
      <c r="PWO357" s="8"/>
      <c r="PWP357" s="8"/>
      <c r="PWQ357" s="8"/>
      <c r="PWR357" s="8"/>
      <c r="PWS357" s="8"/>
      <c r="PWT357" s="8"/>
      <c r="PWU357" s="8"/>
      <c r="PWV357" s="8"/>
      <c r="PWW357" s="8"/>
      <c r="PWX357" s="8"/>
      <c r="PWY357" s="8"/>
      <c r="PWZ357" s="8"/>
      <c r="PXA357" s="8"/>
      <c r="PXB357" s="8"/>
      <c r="PXC357" s="8"/>
      <c r="PXD357" s="8"/>
      <c r="PXE357" s="8"/>
      <c r="PXF357" s="8"/>
      <c r="PXG357" s="8"/>
      <c r="PXH357" s="8"/>
      <c r="PXI357" s="8"/>
      <c r="PXJ357" s="8"/>
      <c r="PXK357" s="8"/>
      <c r="PXL357" s="8"/>
      <c r="PXM357" s="8"/>
      <c r="PXN357" s="8"/>
      <c r="PXO357" s="8"/>
      <c r="PXP357" s="8"/>
      <c r="PXQ357" s="8"/>
      <c r="PXR357" s="8"/>
      <c r="PXS357" s="8"/>
      <c r="PXT357" s="8"/>
      <c r="PXU357" s="8"/>
      <c r="PXV357" s="8"/>
      <c r="PXW357" s="8"/>
      <c r="PXX357" s="8"/>
      <c r="PXY357" s="8"/>
      <c r="PXZ357" s="8"/>
      <c r="PYA357" s="8"/>
      <c r="PYB357" s="8"/>
      <c r="PYC357" s="8"/>
      <c r="PYD357" s="8"/>
      <c r="PYE357" s="8"/>
      <c r="PYF357" s="8"/>
      <c r="PYG357" s="8"/>
      <c r="PYH357" s="8"/>
      <c r="PYI357" s="8"/>
      <c r="PYJ357" s="8"/>
      <c r="PYK357" s="8"/>
      <c r="PYL357" s="8"/>
      <c r="PYM357" s="8"/>
      <c r="PYN357" s="8"/>
      <c r="PYO357" s="8"/>
      <c r="PYP357" s="8"/>
      <c r="PYQ357" s="8"/>
      <c r="PYR357" s="8"/>
      <c r="PYS357" s="8"/>
      <c r="PYT357" s="8"/>
      <c r="PYU357" s="8"/>
      <c r="PYV357" s="8"/>
      <c r="PYW357" s="8"/>
      <c r="PYX357" s="8"/>
      <c r="PYY357" s="8"/>
      <c r="PYZ357" s="8"/>
      <c r="PZA357" s="8"/>
      <c r="PZB357" s="8"/>
      <c r="PZC357" s="8"/>
      <c r="PZD357" s="8"/>
      <c r="PZE357" s="8"/>
      <c r="PZF357" s="8"/>
      <c r="PZG357" s="8"/>
      <c r="PZH357" s="8"/>
      <c r="PZI357" s="8"/>
      <c r="PZJ357" s="8"/>
      <c r="PZK357" s="8"/>
      <c r="PZL357" s="8"/>
      <c r="PZM357" s="8"/>
      <c r="PZN357" s="8"/>
      <c r="PZO357" s="8"/>
      <c r="PZP357" s="8"/>
      <c r="PZQ357" s="8"/>
      <c r="PZR357" s="8"/>
      <c r="PZS357" s="8"/>
      <c r="PZT357" s="8"/>
      <c r="PZU357" s="8"/>
      <c r="PZV357" s="8"/>
      <c r="PZW357" s="8"/>
      <c r="PZX357" s="8"/>
      <c r="PZY357" s="8"/>
      <c r="PZZ357" s="8"/>
      <c r="QAA357" s="8"/>
      <c r="QAB357" s="8"/>
      <c r="QAC357" s="8"/>
      <c r="QAD357" s="8"/>
      <c r="QAE357" s="8"/>
      <c r="QAF357" s="8"/>
      <c r="QAG357" s="8"/>
      <c r="QAH357" s="8"/>
      <c r="QAI357" s="8"/>
      <c r="QAJ357" s="8"/>
      <c r="QAK357" s="8"/>
      <c r="QAL357" s="8"/>
      <c r="QAM357" s="8"/>
      <c r="QAN357" s="8"/>
      <c r="QAO357" s="8"/>
      <c r="QAP357" s="8"/>
      <c r="QAQ357" s="8"/>
      <c r="QAR357" s="8"/>
      <c r="QAS357" s="8"/>
      <c r="QAT357" s="8"/>
      <c r="QAU357" s="8"/>
      <c r="QAV357" s="8"/>
      <c r="QAW357" s="8"/>
      <c r="QAX357" s="8"/>
      <c r="QAY357" s="8"/>
      <c r="QAZ357" s="8"/>
      <c r="QBA357" s="8"/>
      <c r="QBB357" s="8"/>
      <c r="QBC357" s="8"/>
      <c r="QBD357" s="8"/>
      <c r="QBE357" s="8"/>
      <c r="QBF357" s="8"/>
      <c r="QBG357" s="8"/>
      <c r="QBH357" s="8"/>
      <c r="QBI357" s="8"/>
      <c r="QBJ357" s="8"/>
      <c r="QBK357" s="8"/>
      <c r="QBL357" s="8"/>
      <c r="QBM357" s="8"/>
      <c r="QBN357" s="8"/>
      <c r="QBO357" s="8"/>
      <c r="QBP357" s="8"/>
      <c r="QBQ357" s="8"/>
      <c r="QBR357" s="8"/>
      <c r="QBS357" s="8"/>
      <c r="QBT357" s="8"/>
      <c r="QBU357" s="8"/>
      <c r="QBV357" s="8"/>
      <c r="QBW357" s="8"/>
      <c r="QBX357" s="8"/>
      <c r="QBY357" s="8"/>
      <c r="QBZ357" s="8"/>
      <c r="QCA357" s="8"/>
      <c r="QCB357" s="8"/>
      <c r="QCC357" s="8"/>
      <c r="QCD357" s="8"/>
      <c r="QCE357" s="8"/>
      <c r="QCF357" s="8"/>
      <c r="QCG357" s="8"/>
      <c r="QCH357" s="8"/>
      <c r="QCI357" s="8"/>
      <c r="QCJ357" s="8"/>
      <c r="QCK357" s="8"/>
      <c r="QCL357" s="8"/>
      <c r="QCM357" s="8"/>
      <c r="QCN357" s="8"/>
      <c r="QCO357" s="8"/>
      <c r="QCP357" s="8"/>
      <c r="QCQ357" s="8"/>
      <c r="QCR357" s="8"/>
      <c r="QCS357" s="8"/>
      <c r="QCT357" s="8"/>
      <c r="QCU357" s="8"/>
      <c r="QCV357" s="8"/>
      <c r="QCW357" s="8"/>
      <c r="QCX357" s="8"/>
      <c r="QCY357" s="8"/>
      <c r="QCZ357" s="8"/>
      <c r="QDA357" s="8"/>
      <c r="QDB357" s="8"/>
      <c r="QDC357" s="8"/>
      <c r="QDD357" s="8"/>
      <c r="QDE357" s="8"/>
      <c r="QDF357" s="8"/>
      <c r="QDG357" s="8"/>
      <c r="QDH357" s="8"/>
      <c r="QDI357" s="8"/>
      <c r="QDJ357" s="8"/>
      <c r="QDK357" s="8"/>
      <c r="QDL357" s="8"/>
      <c r="QDM357" s="8"/>
      <c r="QDN357" s="8"/>
      <c r="QDO357" s="8"/>
      <c r="QDP357" s="8"/>
      <c r="QDQ357" s="8"/>
      <c r="QDR357" s="8"/>
      <c r="QDS357" s="8"/>
      <c r="QDT357" s="8"/>
      <c r="QDU357" s="8"/>
      <c r="QDV357" s="8"/>
      <c r="QDW357" s="8"/>
      <c r="QDX357" s="8"/>
      <c r="QDY357" s="8"/>
      <c r="QDZ357" s="8"/>
      <c r="QEA357" s="8"/>
      <c r="QEB357" s="8"/>
      <c r="QEC357" s="8"/>
      <c r="QED357" s="8"/>
      <c r="QEE357" s="8"/>
      <c r="QEF357" s="8"/>
      <c r="QEG357" s="8"/>
      <c r="QEH357" s="8"/>
      <c r="QEI357" s="8"/>
      <c r="QEJ357" s="8"/>
      <c r="QEK357" s="8"/>
      <c r="QEL357" s="8"/>
      <c r="QEM357" s="8"/>
      <c r="QEN357" s="8"/>
      <c r="QEO357" s="8"/>
      <c r="QEP357" s="8"/>
      <c r="QEQ357" s="8"/>
      <c r="QER357" s="8"/>
      <c r="QES357" s="8"/>
      <c r="QET357" s="8"/>
      <c r="QEU357" s="8"/>
      <c r="QEV357" s="8"/>
      <c r="QEW357" s="8"/>
      <c r="QEX357" s="8"/>
      <c r="QEY357" s="8"/>
      <c r="QEZ357" s="8"/>
      <c r="QFA357" s="8"/>
      <c r="QFB357" s="8"/>
      <c r="QFC357" s="8"/>
      <c r="QFD357" s="8"/>
      <c r="QFE357" s="8"/>
      <c r="QFF357" s="8"/>
      <c r="QFG357" s="8"/>
      <c r="QFH357" s="8"/>
      <c r="QFI357" s="8"/>
      <c r="QFJ357" s="8"/>
      <c r="QFK357" s="8"/>
      <c r="QFL357" s="8"/>
      <c r="QFM357" s="8"/>
      <c r="QFN357" s="8"/>
      <c r="QFO357" s="8"/>
      <c r="QFP357" s="8"/>
      <c r="QFQ357" s="8"/>
      <c r="QFR357" s="8"/>
      <c r="QFS357" s="8"/>
      <c r="QFT357" s="8"/>
      <c r="QFU357" s="8"/>
      <c r="QFV357" s="8"/>
      <c r="QFW357" s="8"/>
      <c r="QFX357" s="8"/>
      <c r="QFY357" s="8"/>
      <c r="QFZ357" s="8"/>
      <c r="QGA357" s="8"/>
      <c r="QGB357" s="8"/>
      <c r="QGC357" s="8"/>
      <c r="QGD357" s="8"/>
      <c r="QGE357" s="8"/>
      <c r="QGF357" s="8"/>
      <c r="QGG357" s="8"/>
      <c r="QGH357" s="8"/>
      <c r="QGI357" s="8"/>
      <c r="QGJ357" s="8"/>
      <c r="QGK357" s="8"/>
      <c r="QGL357" s="8"/>
      <c r="QGM357" s="8"/>
      <c r="QGN357" s="8"/>
      <c r="QGO357" s="8"/>
      <c r="QGP357" s="8"/>
      <c r="QGQ357" s="8"/>
      <c r="QGR357" s="8"/>
      <c r="QGS357" s="8"/>
      <c r="QGT357" s="8"/>
      <c r="QGU357" s="8"/>
      <c r="QGV357" s="8"/>
      <c r="QGW357" s="8"/>
      <c r="QGX357" s="8"/>
      <c r="QGY357" s="8"/>
      <c r="QGZ357" s="8"/>
      <c r="QHA357" s="8"/>
      <c r="QHB357" s="8"/>
      <c r="QHC357" s="8"/>
      <c r="QHD357" s="8"/>
      <c r="QHE357" s="8"/>
      <c r="QHF357" s="8"/>
      <c r="QHG357" s="8"/>
      <c r="QHH357" s="8"/>
      <c r="QHI357" s="8"/>
      <c r="QHJ357" s="8"/>
      <c r="QHK357" s="8"/>
      <c r="QHL357" s="8"/>
      <c r="QHM357" s="8"/>
      <c r="QHN357" s="8"/>
      <c r="QHO357" s="8"/>
      <c r="QHP357" s="8"/>
      <c r="QHQ357" s="8"/>
      <c r="QHR357" s="8"/>
      <c r="QHS357" s="8"/>
      <c r="QHT357" s="8"/>
      <c r="QHU357" s="8"/>
      <c r="QHV357" s="8"/>
      <c r="QHW357" s="8"/>
      <c r="QHX357" s="8"/>
      <c r="QHY357" s="8"/>
      <c r="QHZ357" s="8"/>
      <c r="QIA357" s="8"/>
      <c r="QIB357" s="8"/>
      <c r="QIC357" s="8"/>
      <c r="QID357" s="8"/>
      <c r="QIE357" s="8"/>
      <c r="QIF357" s="8"/>
      <c r="QIG357" s="8"/>
      <c r="QIH357" s="8"/>
      <c r="QII357" s="8"/>
      <c r="QIJ357" s="8"/>
      <c r="QIK357" s="8"/>
      <c r="QIL357" s="8"/>
      <c r="QIM357" s="8"/>
      <c r="QIN357" s="8"/>
      <c r="QIO357" s="8"/>
      <c r="QIP357" s="8"/>
      <c r="QIQ357" s="8"/>
      <c r="QIR357" s="8"/>
      <c r="QIS357" s="8"/>
      <c r="QIT357" s="8"/>
      <c r="QIU357" s="8"/>
      <c r="QIV357" s="8"/>
      <c r="QIW357" s="8"/>
      <c r="QIX357" s="8"/>
      <c r="QIY357" s="8"/>
      <c r="QIZ357" s="8"/>
      <c r="QJA357" s="8"/>
      <c r="QJB357" s="8"/>
      <c r="QJC357" s="8"/>
      <c r="QJD357" s="8"/>
      <c r="QJE357" s="8"/>
      <c r="QJF357" s="8"/>
      <c r="QJG357" s="8"/>
      <c r="QJH357" s="8"/>
      <c r="QJI357" s="8"/>
      <c r="QJJ357" s="8"/>
      <c r="QJK357" s="8"/>
      <c r="QJL357" s="8"/>
      <c r="QJM357" s="8"/>
      <c r="QJN357" s="8"/>
      <c r="QJO357" s="8"/>
      <c r="QJP357" s="8"/>
      <c r="QJQ357" s="8"/>
      <c r="QJR357" s="8"/>
      <c r="QJS357" s="8"/>
      <c r="QJT357" s="8"/>
      <c r="QJU357" s="8"/>
      <c r="QJV357" s="8"/>
      <c r="QJW357" s="8"/>
      <c r="QJX357" s="8"/>
      <c r="QJY357" s="8"/>
      <c r="QJZ357" s="8"/>
      <c r="QKA357" s="8"/>
      <c r="QKB357" s="8"/>
      <c r="QKC357" s="8"/>
      <c r="QKD357" s="8"/>
      <c r="QKE357" s="8"/>
      <c r="QKF357" s="8"/>
      <c r="QKG357" s="8"/>
      <c r="QKH357" s="8"/>
      <c r="QKI357" s="8"/>
      <c r="QKJ357" s="8"/>
      <c r="QKK357" s="8"/>
      <c r="QKL357" s="8"/>
      <c r="QKM357" s="8"/>
      <c r="QKN357" s="8"/>
      <c r="QKO357" s="8"/>
      <c r="QKP357" s="8"/>
      <c r="QKQ357" s="8"/>
      <c r="QKR357" s="8"/>
      <c r="QKS357" s="8"/>
      <c r="QKT357" s="8"/>
      <c r="QKU357" s="8"/>
      <c r="QKV357" s="8"/>
      <c r="QKW357" s="8"/>
      <c r="QKX357" s="8"/>
      <c r="QKY357" s="8"/>
      <c r="QKZ357" s="8"/>
      <c r="QLA357" s="8"/>
      <c r="QLB357" s="8"/>
      <c r="QLC357" s="8"/>
      <c r="QLD357" s="8"/>
      <c r="QLE357" s="8"/>
      <c r="QLF357" s="8"/>
      <c r="QLG357" s="8"/>
      <c r="QLH357" s="8"/>
      <c r="QLI357" s="8"/>
      <c r="QLJ357" s="8"/>
      <c r="QLK357" s="8"/>
      <c r="QLL357" s="8"/>
      <c r="QLM357" s="8"/>
      <c r="QLN357" s="8"/>
      <c r="QLO357" s="8"/>
      <c r="QLP357" s="8"/>
      <c r="QLQ357" s="8"/>
      <c r="QLR357" s="8"/>
      <c r="QLS357" s="8"/>
      <c r="QLT357" s="8"/>
      <c r="QLU357" s="8"/>
      <c r="QLV357" s="8"/>
      <c r="QLW357" s="8"/>
      <c r="QLX357" s="8"/>
      <c r="QLY357" s="8"/>
      <c r="QLZ357" s="8"/>
      <c r="QMA357" s="8"/>
      <c r="QMB357" s="8"/>
      <c r="QMC357" s="8"/>
      <c r="QMD357" s="8"/>
      <c r="QME357" s="8"/>
      <c r="QMF357" s="8"/>
      <c r="QMG357" s="8"/>
      <c r="QMH357" s="8"/>
      <c r="QMI357" s="8"/>
      <c r="QMJ357" s="8"/>
      <c r="QMK357" s="8"/>
      <c r="QML357" s="8"/>
      <c r="QMM357" s="8"/>
      <c r="QMN357" s="8"/>
      <c r="QMO357" s="8"/>
      <c r="QMP357" s="8"/>
      <c r="QMQ357" s="8"/>
      <c r="QMR357" s="8"/>
      <c r="QMS357" s="8"/>
      <c r="QMT357" s="8"/>
      <c r="QMU357" s="8"/>
      <c r="QMV357" s="8"/>
      <c r="QMW357" s="8"/>
      <c r="QMX357" s="8"/>
      <c r="QMY357" s="8"/>
      <c r="QMZ357" s="8"/>
      <c r="QNA357" s="8"/>
      <c r="QNB357" s="8"/>
      <c r="QNC357" s="8"/>
      <c r="QND357" s="8"/>
      <c r="QNE357" s="8"/>
      <c r="QNF357" s="8"/>
      <c r="QNG357" s="8"/>
      <c r="QNH357" s="8"/>
      <c r="QNI357" s="8"/>
      <c r="QNJ357" s="8"/>
      <c r="QNK357" s="8"/>
      <c r="QNL357" s="8"/>
      <c r="QNM357" s="8"/>
      <c r="QNN357" s="8"/>
      <c r="QNO357" s="8"/>
      <c r="QNP357" s="8"/>
      <c r="QNQ357" s="8"/>
      <c r="QNR357" s="8"/>
      <c r="QNS357" s="8"/>
      <c r="QNT357" s="8"/>
      <c r="QNU357" s="8"/>
      <c r="QNV357" s="8"/>
      <c r="QNW357" s="8"/>
      <c r="QNX357" s="8"/>
      <c r="QNY357" s="8"/>
      <c r="QNZ357" s="8"/>
      <c r="QOA357" s="8"/>
      <c r="QOB357" s="8"/>
      <c r="QOC357" s="8"/>
      <c r="QOD357" s="8"/>
      <c r="QOE357" s="8"/>
      <c r="QOF357" s="8"/>
      <c r="QOG357" s="8"/>
      <c r="QOH357" s="8"/>
      <c r="QOI357" s="8"/>
      <c r="QOJ357" s="8"/>
      <c r="QOK357" s="8"/>
      <c r="QOL357" s="8"/>
      <c r="QOM357" s="8"/>
      <c r="QON357" s="8"/>
      <c r="QOO357" s="8"/>
      <c r="QOP357" s="8"/>
      <c r="QOQ357" s="8"/>
      <c r="QOR357" s="8"/>
      <c r="QOS357" s="8"/>
      <c r="QOT357" s="8"/>
      <c r="QOU357" s="8"/>
      <c r="QOV357" s="8"/>
      <c r="QOW357" s="8"/>
      <c r="QOX357" s="8"/>
      <c r="QOY357" s="8"/>
      <c r="QOZ357" s="8"/>
      <c r="QPA357" s="8"/>
      <c r="QPB357" s="8"/>
      <c r="QPC357" s="8"/>
      <c r="QPD357" s="8"/>
      <c r="QPE357" s="8"/>
      <c r="QPF357" s="8"/>
      <c r="QPG357" s="8"/>
      <c r="QPH357" s="8"/>
      <c r="QPI357" s="8"/>
      <c r="QPJ357" s="8"/>
      <c r="QPK357" s="8"/>
      <c r="QPL357" s="8"/>
      <c r="QPM357" s="8"/>
      <c r="QPN357" s="8"/>
      <c r="QPO357" s="8"/>
      <c r="QPP357" s="8"/>
      <c r="QPQ357" s="8"/>
      <c r="QPR357" s="8"/>
      <c r="QPS357" s="8"/>
      <c r="QPT357" s="8"/>
      <c r="QPU357" s="8"/>
      <c r="QPV357" s="8"/>
      <c r="QPW357" s="8"/>
      <c r="QPX357" s="8"/>
      <c r="QPY357" s="8"/>
      <c r="QPZ357" s="8"/>
      <c r="QQA357" s="8"/>
      <c r="QQB357" s="8"/>
      <c r="QQC357" s="8"/>
      <c r="QQD357" s="8"/>
      <c r="QQE357" s="8"/>
      <c r="QQF357" s="8"/>
      <c r="QQG357" s="8"/>
      <c r="QQH357" s="8"/>
      <c r="QQI357" s="8"/>
      <c r="QQJ357" s="8"/>
      <c r="QQK357" s="8"/>
      <c r="QQL357" s="8"/>
      <c r="QQM357" s="8"/>
      <c r="QQN357" s="8"/>
      <c r="QQO357" s="8"/>
      <c r="QQP357" s="8"/>
      <c r="QQQ357" s="8"/>
      <c r="QQR357" s="8"/>
      <c r="QQS357" s="8"/>
      <c r="QQT357" s="8"/>
      <c r="QQU357" s="8"/>
      <c r="QQV357" s="8"/>
      <c r="QQW357" s="8"/>
      <c r="QQX357" s="8"/>
      <c r="QQY357" s="8"/>
      <c r="QQZ357" s="8"/>
      <c r="QRA357" s="8"/>
      <c r="QRB357" s="8"/>
      <c r="QRC357" s="8"/>
      <c r="QRD357" s="8"/>
      <c r="QRE357" s="8"/>
      <c r="QRF357" s="8"/>
      <c r="QRG357" s="8"/>
      <c r="QRH357" s="8"/>
      <c r="QRI357" s="8"/>
      <c r="QRJ357" s="8"/>
      <c r="QRK357" s="8"/>
      <c r="QRL357" s="8"/>
      <c r="QRM357" s="8"/>
      <c r="QRN357" s="8"/>
      <c r="QRO357" s="8"/>
      <c r="QRP357" s="8"/>
      <c r="QRQ357" s="8"/>
      <c r="QRR357" s="8"/>
      <c r="QRS357" s="8"/>
      <c r="QRT357" s="8"/>
      <c r="QRU357" s="8"/>
      <c r="QRV357" s="8"/>
      <c r="QRW357" s="8"/>
      <c r="QRX357" s="8"/>
      <c r="QRY357" s="8"/>
      <c r="QRZ357" s="8"/>
      <c r="QSA357" s="8"/>
      <c r="QSB357" s="8"/>
      <c r="QSC357" s="8"/>
      <c r="QSD357" s="8"/>
      <c r="QSE357" s="8"/>
      <c r="QSF357" s="8"/>
      <c r="QSG357" s="8"/>
      <c r="QSH357" s="8"/>
      <c r="QSI357" s="8"/>
      <c r="QSJ357" s="8"/>
      <c r="QSK357" s="8"/>
      <c r="QSL357" s="8"/>
      <c r="QSM357" s="8"/>
      <c r="QSN357" s="8"/>
      <c r="QSO357" s="8"/>
      <c r="QSP357" s="8"/>
      <c r="QSQ357" s="8"/>
      <c r="QSR357" s="8"/>
      <c r="QSS357" s="8"/>
      <c r="QST357" s="8"/>
      <c r="QSU357" s="8"/>
      <c r="QSV357" s="8"/>
      <c r="QSW357" s="8"/>
      <c r="QSX357" s="8"/>
      <c r="QSY357" s="8"/>
      <c r="QSZ357" s="8"/>
      <c r="QTA357" s="8"/>
      <c r="QTB357" s="8"/>
      <c r="QTC357" s="8"/>
      <c r="QTD357" s="8"/>
      <c r="QTE357" s="8"/>
      <c r="QTF357" s="8"/>
      <c r="QTG357" s="8"/>
      <c r="QTH357" s="8"/>
      <c r="QTI357" s="8"/>
      <c r="QTJ357" s="8"/>
      <c r="QTK357" s="8"/>
      <c r="QTL357" s="8"/>
      <c r="QTM357" s="8"/>
      <c r="QTN357" s="8"/>
      <c r="QTO357" s="8"/>
      <c r="QTP357" s="8"/>
      <c r="QTQ357" s="8"/>
      <c r="QTR357" s="8"/>
      <c r="QTS357" s="8"/>
      <c r="QTT357" s="8"/>
      <c r="QTU357" s="8"/>
      <c r="QTV357" s="8"/>
      <c r="QTW357" s="8"/>
      <c r="QTX357" s="8"/>
      <c r="QTY357" s="8"/>
      <c r="QTZ357" s="8"/>
      <c r="QUA357" s="8"/>
      <c r="QUB357" s="8"/>
      <c r="QUC357" s="8"/>
      <c r="QUD357" s="8"/>
      <c r="QUE357" s="8"/>
      <c r="QUF357" s="8"/>
      <c r="QUG357" s="8"/>
      <c r="QUH357" s="8"/>
      <c r="QUI357" s="8"/>
      <c r="QUJ357" s="8"/>
      <c r="QUK357" s="8"/>
      <c r="QUL357" s="8"/>
      <c r="QUM357" s="8"/>
      <c r="QUN357" s="8"/>
      <c r="QUO357" s="8"/>
      <c r="QUP357" s="8"/>
      <c r="QUQ357" s="8"/>
      <c r="QUR357" s="8"/>
      <c r="QUS357" s="8"/>
      <c r="QUT357" s="8"/>
      <c r="QUU357" s="8"/>
      <c r="QUV357" s="8"/>
      <c r="QUW357" s="8"/>
      <c r="QUX357" s="8"/>
      <c r="QUY357" s="8"/>
      <c r="QUZ357" s="8"/>
      <c r="QVA357" s="8"/>
      <c r="QVB357" s="8"/>
      <c r="QVC357" s="8"/>
      <c r="QVD357" s="8"/>
      <c r="QVE357" s="8"/>
      <c r="QVF357" s="8"/>
      <c r="QVG357" s="8"/>
      <c r="QVH357" s="8"/>
      <c r="QVI357" s="8"/>
      <c r="QVJ357" s="8"/>
      <c r="QVK357" s="8"/>
      <c r="QVL357" s="8"/>
      <c r="QVM357" s="8"/>
      <c r="QVN357" s="8"/>
      <c r="QVO357" s="8"/>
      <c r="QVP357" s="8"/>
      <c r="QVQ357" s="8"/>
      <c r="QVR357" s="8"/>
      <c r="QVS357" s="8"/>
      <c r="QVT357" s="8"/>
      <c r="QVU357" s="8"/>
      <c r="QVV357" s="8"/>
      <c r="QVW357" s="8"/>
      <c r="QVX357" s="8"/>
      <c r="QVY357" s="8"/>
      <c r="QVZ357" s="8"/>
      <c r="QWA357" s="8"/>
      <c r="QWB357" s="8"/>
      <c r="QWC357" s="8"/>
      <c r="QWD357" s="8"/>
      <c r="QWE357" s="8"/>
      <c r="QWF357" s="8"/>
      <c r="QWG357" s="8"/>
      <c r="QWH357" s="8"/>
      <c r="QWI357" s="8"/>
      <c r="QWJ357" s="8"/>
      <c r="QWK357" s="8"/>
      <c r="QWL357" s="8"/>
      <c r="QWM357" s="8"/>
      <c r="QWN357" s="8"/>
      <c r="QWO357" s="8"/>
      <c r="QWP357" s="8"/>
      <c r="QWQ357" s="8"/>
      <c r="QWR357" s="8"/>
      <c r="QWS357" s="8"/>
      <c r="QWT357" s="8"/>
      <c r="QWU357" s="8"/>
      <c r="QWV357" s="8"/>
      <c r="QWW357" s="8"/>
      <c r="QWX357" s="8"/>
      <c r="QWY357" s="8"/>
      <c r="QWZ357" s="8"/>
      <c r="QXA357" s="8"/>
      <c r="QXB357" s="8"/>
      <c r="QXC357" s="8"/>
      <c r="QXD357" s="8"/>
      <c r="QXE357" s="8"/>
      <c r="QXF357" s="8"/>
      <c r="QXG357" s="8"/>
      <c r="QXH357" s="8"/>
      <c r="QXI357" s="8"/>
      <c r="QXJ357" s="8"/>
      <c r="QXK357" s="8"/>
      <c r="QXL357" s="8"/>
      <c r="QXM357" s="8"/>
      <c r="QXN357" s="8"/>
      <c r="QXO357" s="8"/>
      <c r="QXP357" s="8"/>
      <c r="QXQ357" s="8"/>
      <c r="QXR357" s="8"/>
      <c r="QXS357" s="8"/>
      <c r="QXT357" s="8"/>
      <c r="QXU357" s="8"/>
      <c r="QXV357" s="8"/>
      <c r="QXW357" s="8"/>
      <c r="QXX357" s="8"/>
      <c r="QXY357" s="8"/>
      <c r="QXZ357" s="8"/>
      <c r="QYA357" s="8"/>
      <c r="QYB357" s="8"/>
      <c r="QYC357" s="8"/>
      <c r="QYD357" s="8"/>
      <c r="QYE357" s="8"/>
      <c r="QYF357" s="8"/>
      <c r="QYG357" s="8"/>
      <c r="QYH357" s="8"/>
      <c r="QYI357" s="8"/>
      <c r="QYJ357" s="8"/>
      <c r="QYK357" s="8"/>
      <c r="QYL357" s="8"/>
      <c r="QYM357" s="8"/>
      <c r="QYN357" s="8"/>
      <c r="QYO357" s="8"/>
      <c r="QYP357" s="8"/>
      <c r="QYQ357" s="8"/>
      <c r="QYR357" s="8"/>
      <c r="QYS357" s="8"/>
      <c r="QYT357" s="8"/>
      <c r="QYU357" s="8"/>
      <c r="QYV357" s="8"/>
      <c r="QYW357" s="8"/>
      <c r="QYX357" s="8"/>
      <c r="QYY357" s="8"/>
      <c r="QYZ357" s="8"/>
      <c r="QZA357" s="8"/>
      <c r="QZB357" s="8"/>
      <c r="QZC357" s="8"/>
      <c r="QZD357" s="8"/>
      <c r="QZE357" s="8"/>
      <c r="QZF357" s="8"/>
      <c r="QZG357" s="8"/>
      <c r="QZH357" s="8"/>
      <c r="QZI357" s="8"/>
      <c r="QZJ357" s="8"/>
      <c r="QZK357" s="8"/>
      <c r="QZL357" s="8"/>
      <c r="QZM357" s="8"/>
      <c r="QZN357" s="8"/>
      <c r="QZO357" s="8"/>
      <c r="QZP357" s="8"/>
      <c r="QZQ357" s="8"/>
      <c r="QZR357" s="8"/>
      <c r="QZS357" s="8"/>
      <c r="QZT357" s="8"/>
      <c r="QZU357" s="8"/>
      <c r="QZV357" s="8"/>
      <c r="QZW357" s="8"/>
      <c r="QZX357" s="8"/>
      <c r="QZY357" s="8"/>
      <c r="QZZ357" s="8"/>
      <c r="RAA357" s="8"/>
      <c r="RAB357" s="8"/>
      <c r="RAC357" s="8"/>
      <c r="RAD357" s="8"/>
      <c r="RAE357" s="8"/>
      <c r="RAF357" s="8"/>
      <c r="RAG357" s="8"/>
      <c r="RAH357" s="8"/>
      <c r="RAI357" s="8"/>
      <c r="RAJ357" s="8"/>
      <c r="RAK357" s="8"/>
      <c r="RAL357" s="8"/>
      <c r="RAM357" s="8"/>
      <c r="RAN357" s="8"/>
      <c r="RAO357" s="8"/>
      <c r="RAP357" s="8"/>
      <c r="RAQ357" s="8"/>
      <c r="RAR357" s="8"/>
      <c r="RAS357" s="8"/>
      <c r="RAT357" s="8"/>
      <c r="RAU357" s="8"/>
      <c r="RAV357" s="8"/>
      <c r="RAW357" s="8"/>
      <c r="RAX357" s="8"/>
      <c r="RAY357" s="8"/>
      <c r="RAZ357" s="8"/>
      <c r="RBA357" s="8"/>
      <c r="RBB357" s="8"/>
      <c r="RBC357" s="8"/>
      <c r="RBD357" s="8"/>
      <c r="RBE357" s="8"/>
      <c r="RBF357" s="8"/>
      <c r="RBG357" s="8"/>
      <c r="RBH357" s="8"/>
      <c r="RBI357" s="8"/>
      <c r="RBJ357" s="8"/>
      <c r="RBK357" s="8"/>
      <c r="RBL357" s="8"/>
      <c r="RBM357" s="8"/>
      <c r="RBN357" s="8"/>
      <c r="RBO357" s="8"/>
      <c r="RBP357" s="8"/>
      <c r="RBQ357" s="8"/>
      <c r="RBR357" s="8"/>
      <c r="RBS357" s="8"/>
      <c r="RBT357" s="8"/>
      <c r="RBU357" s="8"/>
      <c r="RBV357" s="8"/>
      <c r="RBW357" s="8"/>
      <c r="RBX357" s="8"/>
      <c r="RBY357" s="8"/>
      <c r="RBZ357" s="8"/>
      <c r="RCA357" s="8"/>
      <c r="RCB357" s="8"/>
      <c r="RCC357" s="8"/>
      <c r="RCD357" s="8"/>
      <c r="RCE357" s="8"/>
      <c r="RCF357" s="8"/>
      <c r="RCG357" s="8"/>
      <c r="RCH357" s="8"/>
      <c r="RCI357" s="8"/>
      <c r="RCJ357" s="8"/>
      <c r="RCK357" s="8"/>
      <c r="RCL357" s="8"/>
      <c r="RCM357" s="8"/>
      <c r="RCN357" s="8"/>
      <c r="RCO357" s="8"/>
      <c r="RCP357" s="8"/>
      <c r="RCQ357" s="8"/>
      <c r="RCR357" s="8"/>
      <c r="RCS357" s="8"/>
      <c r="RCT357" s="8"/>
      <c r="RCU357" s="8"/>
      <c r="RCV357" s="8"/>
      <c r="RCW357" s="8"/>
      <c r="RCX357" s="8"/>
      <c r="RCY357" s="8"/>
      <c r="RCZ357" s="8"/>
      <c r="RDA357" s="8"/>
      <c r="RDB357" s="8"/>
      <c r="RDC357" s="8"/>
      <c r="RDD357" s="8"/>
      <c r="RDE357" s="8"/>
      <c r="RDF357" s="8"/>
      <c r="RDG357" s="8"/>
      <c r="RDH357" s="8"/>
      <c r="RDI357" s="8"/>
      <c r="RDJ357" s="8"/>
      <c r="RDK357" s="8"/>
      <c r="RDL357" s="8"/>
      <c r="RDM357" s="8"/>
      <c r="RDN357" s="8"/>
      <c r="RDO357" s="8"/>
      <c r="RDP357" s="8"/>
      <c r="RDQ357" s="8"/>
      <c r="RDR357" s="8"/>
      <c r="RDS357" s="8"/>
      <c r="RDT357" s="8"/>
      <c r="RDU357" s="8"/>
      <c r="RDV357" s="8"/>
      <c r="RDW357" s="8"/>
      <c r="RDX357" s="8"/>
      <c r="RDY357" s="8"/>
      <c r="RDZ357" s="8"/>
      <c r="REA357" s="8"/>
      <c r="REB357" s="8"/>
      <c r="REC357" s="8"/>
      <c r="RED357" s="8"/>
      <c r="REE357" s="8"/>
      <c r="REF357" s="8"/>
      <c r="REG357" s="8"/>
      <c r="REH357" s="8"/>
      <c r="REI357" s="8"/>
      <c r="REJ357" s="8"/>
      <c r="REK357" s="8"/>
      <c r="REL357" s="8"/>
      <c r="REM357" s="8"/>
      <c r="REN357" s="8"/>
      <c r="REO357" s="8"/>
      <c r="REP357" s="8"/>
      <c r="REQ357" s="8"/>
      <c r="RER357" s="8"/>
      <c r="RES357" s="8"/>
      <c r="RET357" s="8"/>
      <c r="REU357" s="8"/>
      <c r="REV357" s="8"/>
      <c r="REW357" s="8"/>
      <c r="REX357" s="8"/>
      <c r="REY357" s="8"/>
      <c r="REZ357" s="8"/>
      <c r="RFA357" s="8"/>
      <c r="RFB357" s="8"/>
      <c r="RFC357" s="8"/>
      <c r="RFD357" s="8"/>
      <c r="RFE357" s="8"/>
      <c r="RFF357" s="8"/>
      <c r="RFG357" s="8"/>
      <c r="RFH357" s="8"/>
      <c r="RFI357" s="8"/>
      <c r="RFJ357" s="8"/>
      <c r="RFK357" s="8"/>
      <c r="RFL357" s="8"/>
      <c r="RFM357" s="8"/>
      <c r="RFN357" s="8"/>
      <c r="RFO357" s="8"/>
      <c r="RFP357" s="8"/>
      <c r="RFQ357" s="8"/>
      <c r="RFR357" s="8"/>
      <c r="RFS357" s="8"/>
      <c r="RFT357" s="8"/>
      <c r="RFU357" s="8"/>
      <c r="RFV357" s="8"/>
      <c r="RFW357" s="8"/>
      <c r="RFX357" s="8"/>
      <c r="RFY357" s="8"/>
      <c r="RFZ357" s="8"/>
      <c r="RGA357" s="8"/>
      <c r="RGB357" s="8"/>
      <c r="RGC357" s="8"/>
      <c r="RGD357" s="8"/>
      <c r="RGE357" s="8"/>
      <c r="RGF357" s="8"/>
      <c r="RGG357" s="8"/>
      <c r="RGH357" s="8"/>
      <c r="RGI357" s="8"/>
      <c r="RGJ357" s="8"/>
      <c r="RGK357" s="8"/>
      <c r="RGL357" s="8"/>
      <c r="RGM357" s="8"/>
      <c r="RGN357" s="8"/>
      <c r="RGO357" s="8"/>
      <c r="RGP357" s="8"/>
      <c r="RGQ357" s="8"/>
      <c r="RGR357" s="8"/>
      <c r="RGS357" s="8"/>
      <c r="RGT357" s="8"/>
      <c r="RGU357" s="8"/>
      <c r="RGV357" s="8"/>
      <c r="RGW357" s="8"/>
      <c r="RGX357" s="8"/>
      <c r="RGY357" s="8"/>
      <c r="RGZ357" s="8"/>
      <c r="RHA357" s="8"/>
      <c r="RHB357" s="8"/>
      <c r="RHC357" s="8"/>
      <c r="RHD357" s="8"/>
      <c r="RHE357" s="8"/>
      <c r="RHF357" s="8"/>
      <c r="RHG357" s="8"/>
      <c r="RHH357" s="8"/>
      <c r="RHI357" s="8"/>
      <c r="RHJ357" s="8"/>
      <c r="RHK357" s="8"/>
      <c r="RHL357" s="8"/>
      <c r="RHM357" s="8"/>
      <c r="RHN357" s="8"/>
      <c r="RHO357" s="8"/>
      <c r="RHP357" s="8"/>
      <c r="RHQ357" s="8"/>
      <c r="RHR357" s="8"/>
      <c r="RHS357" s="8"/>
      <c r="RHT357" s="8"/>
      <c r="RHU357" s="8"/>
      <c r="RHV357" s="8"/>
      <c r="RHW357" s="8"/>
      <c r="RHX357" s="8"/>
      <c r="RHY357" s="8"/>
      <c r="RHZ357" s="8"/>
      <c r="RIA357" s="8"/>
      <c r="RIB357" s="8"/>
      <c r="RIC357" s="8"/>
      <c r="RID357" s="8"/>
      <c r="RIE357" s="8"/>
      <c r="RIF357" s="8"/>
      <c r="RIG357" s="8"/>
      <c r="RIH357" s="8"/>
      <c r="RII357" s="8"/>
      <c r="RIJ357" s="8"/>
      <c r="RIK357" s="8"/>
      <c r="RIL357" s="8"/>
      <c r="RIM357" s="8"/>
      <c r="RIN357" s="8"/>
      <c r="RIO357" s="8"/>
      <c r="RIP357" s="8"/>
      <c r="RIQ357" s="8"/>
      <c r="RIR357" s="8"/>
      <c r="RIS357" s="8"/>
      <c r="RIT357" s="8"/>
      <c r="RIU357" s="8"/>
      <c r="RIV357" s="8"/>
      <c r="RIW357" s="8"/>
      <c r="RIX357" s="8"/>
      <c r="RIY357" s="8"/>
      <c r="RIZ357" s="8"/>
      <c r="RJA357" s="8"/>
      <c r="RJB357" s="8"/>
      <c r="RJC357" s="8"/>
      <c r="RJD357" s="8"/>
      <c r="RJE357" s="8"/>
      <c r="RJF357" s="8"/>
      <c r="RJG357" s="8"/>
      <c r="RJH357" s="8"/>
      <c r="RJI357" s="8"/>
      <c r="RJJ357" s="8"/>
      <c r="RJK357" s="8"/>
      <c r="RJL357" s="8"/>
      <c r="RJM357" s="8"/>
      <c r="RJN357" s="8"/>
      <c r="RJO357" s="8"/>
      <c r="RJP357" s="8"/>
      <c r="RJQ357" s="8"/>
      <c r="RJR357" s="8"/>
      <c r="RJS357" s="8"/>
      <c r="RJT357" s="8"/>
      <c r="RJU357" s="8"/>
      <c r="RJV357" s="8"/>
      <c r="RJW357" s="8"/>
      <c r="RJX357" s="8"/>
      <c r="RJY357" s="8"/>
      <c r="RJZ357" s="8"/>
      <c r="RKA357" s="8"/>
      <c r="RKB357" s="8"/>
      <c r="RKC357" s="8"/>
      <c r="RKD357" s="8"/>
      <c r="RKE357" s="8"/>
      <c r="RKF357" s="8"/>
      <c r="RKG357" s="8"/>
      <c r="RKH357" s="8"/>
      <c r="RKI357" s="8"/>
      <c r="RKJ357" s="8"/>
      <c r="RKK357" s="8"/>
      <c r="RKL357" s="8"/>
      <c r="RKM357" s="8"/>
      <c r="RKN357" s="8"/>
      <c r="RKO357" s="8"/>
      <c r="RKP357" s="8"/>
      <c r="RKQ357" s="8"/>
      <c r="RKR357" s="8"/>
      <c r="RKS357" s="8"/>
      <c r="RKT357" s="8"/>
      <c r="RKU357" s="8"/>
      <c r="RKV357" s="8"/>
      <c r="RKW357" s="8"/>
      <c r="RKX357" s="8"/>
      <c r="RKY357" s="8"/>
      <c r="RKZ357" s="8"/>
      <c r="RLA357" s="8"/>
      <c r="RLB357" s="8"/>
      <c r="RLC357" s="8"/>
      <c r="RLD357" s="8"/>
      <c r="RLE357" s="8"/>
      <c r="RLF357" s="8"/>
      <c r="RLG357" s="8"/>
      <c r="RLH357" s="8"/>
      <c r="RLI357" s="8"/>
      <c r="RLJ357" s="8"/>
      <c r="RLK357" s="8"/>
      <c r="RLL357" s="8"/>
      <c r="RLM357" s="8"/>
      <c r="RLN357" s="8"/>
      <c r="RLO357" s="8"/>
      <c r="RLP357" s="8"/>
      <c r="RLQ357" s="8"/>
      <c r="RLR357" s="8"/>
      <c r="RLS357" s="8"/>
      <c r="RLT357" s="8"/>
      <c r="RLU357" s="8"/>
      <c r="RLV357" s="8"/>
      <c r="RLW357" s="8"/>
      <c r="RLX357" s="8"/>
      <c r="RLY357" s="8"/>
      <c r="RLZ357" s="8"/>
      <c r="RMA357" s="8"/>
      <c r="RMB357" s="8"/>
      <c r="RMC357" s="8"/>
      <c r="RMD357" s="8"/>
      <c r="RME357" s="8"/>
      <c r="RMF357" s="8"/>
      <c r="RMG357" s="8"/>
      <c r="RMH357" s="8"/>
      <c r="RMI357" s="8"/>
      <c r="RMJ357" s="8"/>
      <c r="RMK357" s="8"/>
      <c r="RML357" s="8"/>
      <c r="RMM357" s="8"/>
      <c r="RMN357" s="8"/>
      <c r="RMO357" s="8"/>
      <c r="RMP357" s="8"/>
      <c r="RMQ357" s="8"/>
      <c r="RMR357" s="8"/>
      <c r="RMS357" s="8"/>
      <c r="RMT357" s="8"/>
      <c r="RMU357" s="8"/>
      <c r="RMV357" s="8"/>
      <c r="RMW357" s="8"/>
      <c r="RMX357" s="8"/>
      <c r="RMY357" s="8"/>
      <c r="RMZ357" s="8"/>
      <c r="RNA357" s="8"/>
      <c r="RNB357" s="8"/>
      <c r="RNC357" s="8"/>
      <c r="RND357" s="8"/>
      <c r="RNE357" s="8"/>
      <c r="RNF357" s="8"/>
      <c r="RNG357" s="8"/>
      <c r="RNH357" s="8"/>
      <c r="RNI357" s="8"/>
      <c r="RNJ357" s="8"/>
      <c r="RNK357" s="8"/>
      <c r="RNL357" s="8"/>
      <c r="RNM357" s="8"/>
      <c r="RNN357" s="8"/>
      <c r="RNO357" s="8"/>
      <c r="RNP357" s="8"/>
      <c r="RNQ357" s="8"/>
      <c r="RNR357" s="8"/>
      <c r="RNS357" s="8"/>
      <c r="RNT357" s="8"/>
      <c r="RNU357" s="8"/>
      <c r="RNV357" s="8"/>
      <c r="RNW357" s="8"/>
      <c r="RNX357" s="8"/>
      <c r="RNY357" s="8"/>
      <c r="RNZ357" s="8"/>
      <c r="ROA357" s="8"/>
      <c r="ROB357" s="8"/>
      <c r="ROC357" s="8"/>
      <c r="ROD357" s="8"/>
      <c r="ROE357" s="8"/>
      <c r="ROF357" s="8"/>
      <c r="ROG357" s="8"/>
      <c r="ROH357" s="8"/>
      <c r="ROI357" s="8"/>
      <c r="ROJ357" s="8"/>
      <c r="ROK357" s="8"/>
      <c r="ROL357" s="8"/>
      <c r="ROM357" s="8"/>
      <c r="RON357" s="8"/>
      <c r="ROO357" s="8"/>
      <c r="ROP357" s="8"/>
      <c r="ROQ357" s="8"/>
      <c r="ROR357" s="8"/>
      <c r="ROS357" s="8"/>
      <c r="ROT357" s="8"/>
      <c r="ROU357" s="8"/>
      <c r="ROV357" s="8"/>
      <c r="ROW357" s="8"/>
      <c r="ROX357" s="8"/>
      <c r="ROY357" s="8"/>
      <c r="ROZ357" s="8"/>
      <c r="RPA357" s="8"/>
      <c r="RPB357" s="8"/>
      <c r="RPC357" s="8"/>
      <c r="RPD357" s="8"/>
      <c r="RPE357" s="8"/>
      <c r="RPF357" s="8"/>
      <c r="RPG357" s="8"/>
      <c r="RPH357" s="8"/>
      <c r="RPI357" s="8"/>
      <c r="RPJ357" s="8"/>
      <c r="RPK357" s="8"/>
      <c r="RPL357" s="8"/>
      <c r="RPM357" s="8"/>
      <c r="RPN357" s="8"/>
      <c r="RPO357" s="8"/>
      <c r="RPP357" s="8"/>
      <c r="RPQ357" s="8"/>
      <c r="RPR357" s="8"/>
      <c r="RPS357" s="8"/>
      <c r="RPT357" s="8"/>
      <c r="RPU357" s="8"/>
      <c r="RPV357" s="8"/>
      <c r="RPW357" s="8"/>
      <c r="RPX357" s="8"/>
      <c r="RPY357" s="8"/>
      <c r="RPZ357" s="8"/>
      <c r="RQA357" s="8"/>
      <c r="RQB357" s="8"/>
      <c r="RQC357" s="8"/>
      <c r="RQD357" s="8"/>
      <c r="RQE357" s="8"/>
      <c r="RQF357" s="8"/>
      <c r="RQG357" s="8"/>
      <c r="RQH357" s="8"/>
      <c r="RQI357" s="8"/>
      <c r="RQJ357" s="8"/>
      <c r="RQK357" s="8"/>
      <c r="RQL357" s="8"/>
      <c r="RQM357" s="8"/>
      <c r="RQN357" s="8"/>
      <c r="RQO357" s="8"/>
      <c r="RQP357" s="8"/>
      <c r="RQQ357" s="8"/>
      <c r="RQR357" s="8"/>
      <c r="RQS357" s="8"/>
      <c r="RQT357" s="8"/>
      <c r="RQU357" s="8"/>
      <c r="RQV357" s="8"/>
      <c r="RQW357" s="8"/>
      <c r="RQX357" s="8"/>
      <c r="RQY357" s="8"/>
      <c r="RQZ357" s="8"/>
      <c r="RRA357" s="8"/>
      <c r="RRB357" s="8"/>
      <c r="RRC357" s="8"/>
      <c r="RRD357" s="8"/>
      <c r="RRE357" s="8"/>
      <c r="RRF357" s="8"/>
      <c r="RRG357" s="8"/>
      <c r="RRH357" s="8"/>
      <c r="RRI357" s="8"/>
      <c r="RRJ357" s="8"/>
      <c r="RRK357" s="8"/>
      <c r="RRL357" s="8"/>
      <c r="RRM357" s="8"/>
      <c r="RRN357" s="8"/>
      <c r="RRO357" s="8"/>
      <c r="RRP357" s="8"/>
      <c r="RRQ357" s="8"/>
      <c r="RRR357" s="8"/>
      <c r="RRS357" s="8"/>
      <c r="RRT357" s="8"/>
      <c r="RRU357" s="8"/>
      <c r="RRV357" s="8"/>
      <c r="RRW357" s="8"/>
      <c r="RRX357" s="8"/>
      <c r="RRY357" s="8"/>
      <c r="RRZ357" s="8"/>
      <c r="RSA357" s="8"/>
      <c r="RSB357" s="8"/>
      <c r="RSC357" s="8"/>
      <c r="RSD357" s="8"/>
      <c r="RSE357" s="8"/>
      <c r="RSF357" s="8"/>
      <c r="RSG357" s="8"/>
      <c r="RSH357" s="8"/>
      <c r="RSI357" s="8"/>
      <c r="RSJ357" s="8"/>
      <c r="RSK357" s="8"/>
      <c r="RSL357" s="8"/>
      <c r="RSM357" s="8"/>
      <c r="RSN357" s="8"/>
      <c r="RSO357" s="8"/>
      <c r="RSP357" s="8"/>
      <c r="RSQ357" s="8"/>
      <c r="RSR357" s="8"/>
      <c r="RSS357" s="8"/>
      <c r="RST357" s="8"/>
      <c r="RSU357" s="8"/>
      <c r="RSV357" s="8"/>
      <c r="RSW357" s="8"/>
      <c r="RSX357" s="8"/>
      <c r="RSY357" s="8"/>
      <c r="RSZ357" s="8"/>
      <c r="RTA357" s="8"/>
      <c r="RTB357" s="8"/>
      <c r="RTC357" s="8"/>
      <c r="RTD357" s="8"/>
      <c r="RTE357" s="8"/>
      <c r="RTF357" s="8"/>
      <c r="RTG357" s="8"/>
      <c r="RTH357" s="8"/>
      <c r="RTI357" s="8"/>
      <c r="RTJ357" s="8"/>
      <c r="RTK357" s="8"/>
      <c r="RTL357" s="8"/>
      <c r="RTM357" s="8"/>
      <c r="RTN357" s="8"/>
      <c r="RTO357" s="8"/>
      <c r="RTP357" s="8"/>
      <c r="RTQ357" s="8"/>
      <c r="RTR357" s="8"/>
      <c r="RTS357" s="8"/>
      <c r="RTT357" s="8"/>
      <c r="RTU357" s="8"/>
      <c r="RTV357" s="8"/>
      <c r="RTW357" s="8"/>
      <c r="RTX357" s="8"/>
      <c r="RTY357" s="8"/>
      <c r="RTZ357" s="8"/>
      <c r="RUA357" s="8"/>
      <c r="RUB357" s="8"/>
      <c r="RUC357" s="8"/>
      <c r="RUD357" s="8"/>
      <c r="RUE357" s="8"/>
      <c r="RUF357" s="8"/>
      <c r="RUG357" s="8"/>
      <c r="RUH357" s="8"/>
      <c r="RUI357" s="8"/>
      <c r="RUJ357" s="8"/>
      <c r="RUK357" s="8"/>
      <c r="RUL357" s="8"/>
      <c r="RUM357" s="8"/>
      <c r="RUN357" s="8"/>
      <c r="RUO357" s="8"/>
      <c r="RUP357" s="8"/>
      <c r="RUQ357" s="8"/>
      <c r="RUR357" s="8"/>
      <c r="RUS357" s="8"/>
      <c r="RUT357" s="8"/>
      <c r="RUU357" s="8"/>
      <c r="RUV357" s="8"/>
      <c r="RUW357" s="8"/>
      <c r="RUX357" s="8"/>
      <c r="RUY357" s="8"/>
      <c r="RUZ357" s="8"/>
      <c r="RVA357" s="8"/>
      <c r="RVB357" s="8"/>
      <c r="RVC357" s="8"/>
      <c r="RVD357" s="8"/>
      <c r="RVE357" s="8"/>
      <c r="RVF357" s="8"/>
      <c r="RVG357" s="8"/>
      <c r="RVH357" s="8"/>
      <c r="RVI357" s="8"/>
      <c r="RVJ357" s="8"/>
      <c r="RVK357" s="8"/>
      <c r="RVL357" s="8"/>
      <c r="RVM357" s="8"/>
      <c r="RVN357" s="8"/>
      <c r="RVO357" s="8"/>
      <c r="RVP357" s="8"/>
      <c r="RVQ357" s="8"/>
      <c r="RVR357" s="8"/>
      <c r="RVS357" s="8"/>
      <c r="RVT357" s="8"/>
      <c r="RVU357" s="8"/>
      <c r="RVV357" s="8"/>
      <c r="RVW357" s="8"/>
      <c r="RVX357" s="8"/>
      <c r="RVY357" s="8"/>
      <c r="RVZ357" s="8"/>
      <c r="RWA357" s="8"/>
      <c r="RWB357" s="8"/>
      <c r="RWC357" s="8"/>
      <c r="RWD357" s="8"/>
      <c r="RWE357" s="8"/>
      <c r="RWF357" s="8"/>
      <c r="RWG357" s="8"/>
      <c r="RWH357" s="8"/>
      <c r="RWI357" s="8"/>
      <c r="RWJ357" s="8"/>
      <c r="RWK357" s="8"/>
      <c r="RWL357" s="8"/>
      <c r="RWM357" s="8"/>
      <c r="RWN357" s="8"/>
      <c r="RWO357" s="8"/>
      <c r="RWP357" s="8"/>
      <c r="RWQ357" s="8"/>
      <c r="RWR357" s="8"/>
      <c r="RWS357" s="8"/>
      <c r="RWT357" s="8"/>
      <c r="RWU357" s="8"/>
      <c r="RWV357" s="8"/>
      <c r="RWW357" s="8"/>
      <c r="RWX357" s="8"/>
      <c r="RWY357" s="8"/>
      <c r="RWZ357" s="8"/>
      <c r="RXA357" s="8"/>
      <c r="RXB357" s="8"/>
      <c r="RXC357" s="8"/>
      <c r="RXD357" s="8"/>
      <c r="RXE357" s="8"/>
      <c r="RXF357" s="8"/>
      <c r="RXG357" s="8"/>
      <c r="RXH357" s="8"/>
      <c r="RXI357" s="8"/>
      <c r="RXJ357" s="8"/>
      <c r="RXK357" s="8"/>
      <c r="RXL357" s="8"/>
      <c r="RXM357" s="8"/>
      <c r="RXN357" s="8"/>
      <c r="RXO357" s="8"/>
      <c r="RXP357" s="8"/>
      <c r="RXQ357" s="8"/>
      <c r="RXR357" s="8"/>
      <c r="RXS357" s="8"/>
      <c r="RXT357" s="8"/>
      <c r="RXU357" s="8"/>
      <c r="RXV357" s="8"/>
      <c r="RXW357" s="8"/>
      <c r="RXX357" s="8"/>
      <c r="RXY357" s="8"/>
      <c r="RXZ357" s="8"/>
      <c r="RYA357" s="8"/>
      <c r="RYB357" s="8"/>
      <c r="RYC357" s="8"/>
      <c r="RYD357" s="8"/>
      <c r="RYE357" s="8"/>
      <c r="RYF357" s="8"/>
      <c r="RYG357" s="8"/>
      <c r="RYH357" s="8"/>
      <c r="RYI357" s="8"/>
      <c r="RYJ357" s="8"/>
      <c r="RYK357" s="8"/>
      <c r="RYL357" s="8"/>
      <c r="RYM357" s="8"/>
      <c r="RYN357" s="8"/>
      <c r="RYO357" s="8"/>
      <c r="RYP357" s="8"/>
      <c r="RYQ357" s="8"/>
      <c r="RYR357" s="8"/>
      <c r="RYS357" s="8"/>
      <c r="RYT357" s="8"/>
      <c r="RYU357" s="8"/>
      <c r="RYV357" s="8"/>
      <c r="RYW357" s="8"/>
      <c r="RYX357" s="8"/>
      <c r="RYY357" s="8"/>
      <c r="RYZ357" s="8"/>
      <c r="RZA357" s="8"/>
      <c r="RZB357" s="8"/>
      <c r="RZC357" s="8"/>
      <c r="RZD357" s="8"/>
      <c r="RZE357" s="8"/>
      <c r="RZF357" s="8"/>
      <c r="RZG357" s="8"/>
      <c r="RZH357" s="8"/>
      <c r="RZI357" s="8"/>
      <c r="RZJ357" s="8"/>
      <c r="RZK357" s="8"/>
      <c r="RZL357" s="8"/>
      <c r="RZM357" s="8"/>
      <c r="RZN357" s="8"/>
      <c r="RZO357" s="8"/>
      <c r="RZP357" s="8"/>
      <c r="RZQ357" s="8"/>
      <c r="RZR357" s="8"/>
      <c r="RZS357" s="8"/>
      <c r="RZT357" s="8"/>
      <c r="RZU357" s="8"/>
      <c r="RZV357" s="8"/>
      <c r="RZW357" s="8"/>
      <c r="RZX357" s="8"/>
      <c r="RZY357" s="8"/>
      <c r="RZZ357" s="8"/>
      <c r="SAA357" s="8"/>
      <c r="SAB357" s="8"/>
      <c r="SAC357" s="8"/>
      <c r="SAD357" s="8"/>
      <c r="SAE357" s="8"/>
      <c r="SAF357" s="8"/>
      <c r="SAG357" s="8"/>
      <c r="SAH357" s="8"/>
      <c r="SAI357" s="8"/>
      <c r="SAJ357" s="8"/>
      <c r="SAK357" s="8"/>
      <c r="SAL357" s="8"/>
      <c r="SAM357" s="8"/>
      <c r="SAN357" s="8"/>
      <c r="SAO357" s="8"/>
      <c r="SAP357" s="8"/>
      <c r="SAQ357" s="8"/>
      <c r="SAR357" s="8"/>
      <c r="SAS357" s="8"/>
      <c r="SAT357" s="8"/>
      <c r="SAU357" s="8"/>
      <c r="SAV357" s="8"/>
      <c r="SAW357" s="8"/>
      <c r="SAX357" s="8"/>
      <c r="SAY357" s="8"/>
      <c r="SAZ357" s="8"/>
      <c r="SBA357" s="8"/>
      <c r="SBB357" s="8"/>
      <c r="SBC357" s="8"/>
      <c r="SBD357" s="8"/>
      <c r="SBE357" s="8"/>
      <c r="SBF357" s="8"/>
      <c r="SBG357" s="8"/>
      <c r="SBH357" s="8"/>
      <c r="SBI357" s="8"/>
      <c r="SBJ357" s="8"/>
      <c r="SBK357" s="8"/>
      <c r="SBL357" s="8"/>
      <c r="SBM357" s="8"/>
      <c r="SBN357" s="8"/>
      <c r="SBO357" s="8"/>
      <c r="SBP357" s="8"/>
      <c r="SBQ357" s="8"/>
      <c r="SBR357" s="8"/>
      <c r="SBS357" s="8"/>
      <c r="SBT357" s="8"/>
      <c r="SBU357" s="8"/>
      <c r="SBV357" s="8"/>
      <c r="SBW357" s="8"/>
      <c r="SBX357" s="8"/>
      <c r="SBY357" s="8"/>
      <c r="SBZ357" s="8"/>
      <c r="SCA357" s="8"/>
      <c r="SCB357" s="8"/>
      <c r="SCC357" s="8"/>
      <c r="SCD357" s="8"/>
      <c r="SCE357" s="8"/>
      <c r="SCF357" s="8"/>
      <c r="SCG357" s="8"/>
      <c r="SCH357" s="8"/>
      <c r="SCI357" s="8"/>
      <c r="SCJ357" s="8"/>
      <c r="SCK357" s="8"/>
      <c r="SCL357" s="8"/>
      <c r="SCM357" s="8"/>
      <c r="SCN357" s="8"/>
      <c r="SCO357" s="8"/>
      <c r="SCP357" s="8"/>
      <c r="SCQ357" s="8"/>
      <c r="SCR357" s="8"/>
      <c r="SCS357" s="8"/>
      <c r="SCT357" s="8"/>
      <c r="SCU357" s="8"/>
      <c r="SCV357" s="8"/>
      <c r="SCW357" s="8"/>
      <c r="SCX357" s="8"/>
      <c r="SCY357" s="8"/>
      <c r="SCZ357" s="8"/>
      <c r="SDA357" s="8"/>
      <c r="SDB357" s="8"/>
      <c r="SDC357" s="8"/>
      <c r="SDD357" s="8"/>
      <c r="SDE357" s="8"/>
      <c r="SDF357" s="8"/>
      <c r="SDG357" s="8"/>
      <c r="SDH357" s="8"/>
      <c r="SDI357" s="8"/>
      <c r="SDJ357" s="8"/>
      <c r="SDK357" s="8"/>
      <c r="SDL357" s="8"/>
      <c r="SDM357" s="8"/>
      <c r="SDN357" s="8"/>
      <c r="SDO357" s="8"/>
      <c r="SDP357" s="8"/>
      <c r="SDQ357" s="8"/>
      <c r="SDR357" s="8"/>
      <c r="SDS357" s="8"/>
      <c r="SDT357" s="8"/>
      <c r="SDU357" s="8"/>
      <c r="SDV357" s="8"/>
      <c r="SDW357" s="8"/>
      <c r="SDX357" s="8"/>
      <c r="SDY357" s="8"/>
      <c r="SDZ357" s="8"/>
      <c r="SEA357" s="8"/>
      <c r="SEB357" s="8"/>
      <c r="SEC357" s="8"/>
      <c r="SED357" s="8"/>
      <c r="SEE357" s="8"/>
      <c r="SEF357" s="8"/>
      <c r="SEG357" s="8"/>
      <c r="SEH357" s="8"/>
      <c r="SEI357" s="8"/>
      <c r="SEJ357" s="8"/>
      <c r="SEK357" s="8"/>
      <c r="SEL357" s="8"/>
      <c r="SEM357" s="8"/>
      <c r="SEN357" s="8"/>
      <c r="SEO357" s="8"/>
      <c r="SEP357" s="8"/>
      <c r="SEQ357" s="8"/>
      <c r="SER357" s="8"/>
      <c r="SES357" s="8"/>
      <c r="SET357" s="8"/>
      <c r="SEU357" s="8"/>
      <c r="SEV357" s="8"/>
      <c r="SEW357" s="8"/>
      <c r="SEX357" s="8"/>
      <c r="SEY357" s="8"/>
      <c r="SEZ357" s="8"/>
      <c r="SFA357" s="8"/>
      <c r="SFB357" s="8"/>
      <c r="SFC357" s="8"/>
      <c r="SFD357" s="8"/>
      <c r="SFE357" s="8"/>
      <c r="SFF357" s="8"/>
      <c r="SFG357" s="8"/>
      <c r="SFH357" s="8"/>
      <c r="SFI357" s="8"/>
      <c r="SFJ357" s="8"/>
      <c r="SFK357" s="8"/>
      <c r="SFL357" s="8"/>
      <c r="SFM357" s="8"/>
      <c r="SFN357" s="8"/>
      <c r="SFO357" s="8"/>
      <c r="SFP357" s="8"/>
      <c r="SFQ357" s="8"/>
      <c r="SFR357" s="8"/>
      <c r="SFS357" s="8"/>
      <c r="SFT357" s="8"/>
      <c r="SFU357" s="8"/>
      <c r="SFV357" s="8"/>
      <c r="SFW357" s="8"/>
      <c r="SFX357" s="8"/>
      <c r="SFY357" s="8"/>
      <c r="SFZ357" s="8"/>
      <c r="SGA357" s="8"/>
      <c r="SGB357" s="8"/>
      <c r="SGC357" s="8"/>
      <c r="SGD357" s="8"/>
      <c r="SGE357" s="8"/>
      <c r="SGF357" s="8"/>
      <c r="SGG357" s="8"/>
      <c r="SGH357" s="8"/>
      <c r="SGI357" s="8"/>
      <c r="SGJ357" s="8"/>
      <c r="SGK357" s="8"/>
      <c r="SGL357" s="8"/>
      <c r="SGM357" s="8"/>
      <c r="SGN357" s="8"/>
      <c r="SGO357" s="8"/>
      <c r="SGP357" s="8"/>
      <c r="SGQ357" s="8"/>
      <c r="SGR357" s="8"/>
      <c r="SGS357" s="8"/>
      <c r="SGT357" s="8"/>
      <c r="SGU357" s="8"/>
      <c r="SGV357" s="8"/>
      <c r="SGW357" s="8"/>
      <c r="SGX357" s="8"/>
      <c r="SGY357" s="8"/>
      <c r="SGZ357" s="8"/>
      <c r="SHA357" s="8"/>
      <c r="SHB357" s="8"/>
      <c r="SHC357" s="8"/>
      <c r="SHD357" s="8"/>
      <c r="SHE357" s="8"/>
      <c r="SHF357" s="8"/>
      <c r="SHG357" s="8"/>
      <c r="SHH357" s="8"/>
      <c r="SHI357" s="8"/>
      <c r="SHJ357" s="8"/>
      <c r="SHK357" s="8"/>
      <c r="SHL357" s="8"/>
      <c r="SHM357" s="8"/>
      <c r="SHN357" s="8"/>
      <c r="SHO357" s="8"/>
      <c r="SHP357" s="8"/>
      <c r="SHQ357" s="8"/>
      <c r="SHR357" s="8"/>
      <c r="SHS357" s="8"/>
      <c r="SHT357" s="8"/>
      <c r="SHU357" s="8"/>
      <c r="SHV357" s="8"/>
      <c r="SHW357" s="8"/>
      <c r="SHX357" s="8"/>
      <c r="SHY357" s="8"/>
      <c r="SHZ357" s="8"/>
      <c r="SIA357" s="8"/>
      <c r="SIB357" s="8"/>
      <c r="SIC357" s="8"/>
      <c r="SID357" s="8"/>
      <c r="SIE357" s="8"/>
      <c r="SIF357" s="8"/>
      <c r="SIG357" s="8"/>
      <c r="SIH357" s="8"/>
      <c r="SII357" s="8"/>
      <c r="SIJ357" s="8"/>
      <c r="SIK357" s="8"/>
      <c r="SIL357" s="8"/>
      <c r="SIM357" s="8"/>
      <c r="SIN357" s="8"/>
      <c r="SIO357" s="8"/>
      <c r="SIP357" s="8"/>
      <c r="SIQ357" s="8"/>
      <c r="SIR357" s="8"/>
      <c r="SIS357" s="8"/>
      <c r="SIT357" s="8"/>
      <c r="SIU357" s="8"/>
      <c r="SIV357" s="8"/>
      <c r="SIW357" s="8"/>
      <c r="SIX357" s="8"/>
      <c r="SIY357" s="8"/>
      <c r="SIZ357" s="8"/>
      <c r="SJA357" s="8"/>
      <c r="SJB357" s="8"/>
      <c r="SJC357" s="8"/>
      <c r="SJD357" s="8"/>
      <c r="SJE357" s="8"/>
      <c r="SJF357" s="8"/>
      <c r="SJG357" s="8"/>
      <c r="SJH357" s="8"/>
      <c r="SJI357" s="8"/>
      <c r="SJJ357" s="8"/>
      <c r="SJK357" s="8"/>
      <c r="SJL357" s="8"/>
      <c r="SJM357" s="8"/>
      <c r="SJN357" s="8"/>
      <c r="SJO357" s="8"/>
      <c r="SJP357" s="8"/>
      <c r="SJQ357" s="8"/>
      <c r="SJR357" s="8"/>
      <c r="SJS357" s="8"/>
      <c r="SJT357" s="8"/>
      <c r="SJU357" s="8"/>
      <c r="SJV357" s="8"/>
      <c r="SJW357" s="8"/>
      <c r="SJX357" s="8"/>
      <c r="SJY357" s="8"/>
      <c r="SJZ357" s="8"/>
      <c r="SKA357" s="8"/>
      <c r="SKB357" s="8"/>
      <c r="SKC357" s="8"/>
      <c r="SKD357" s="8"/>
      <c r="SKE357" s="8"/>
      <c r="SKF357" s="8"/>
      <c r="SKG357" s="8"/>
      <c r="SKH357" s="8"/>
      <c r="SKI357" s="8"/>
      <c r="SKJ357" s="8"/>
      <c r="SKK357" s="8"/>
      <c r="SKL357" s="8"/>
      <c r="SKM357" s="8"/>
      <c r="SKN357" s="8"/>
      <c r="SKO357" s="8"/>
      <c r="SKP357" s="8"/>
      <c r="SKQ357" s="8"/>
      <c r="SKR357" s="8"/>
      <c r="SKS357" s="8"/>
      <c r="SKT357" s="8"/>
      <c r="SKU357" s="8"/>
      <c r="SKV357" s="8"/>
      <c r="SKW357" s="8"/>
      <c r="SKX357" s="8"/>
      <c r="SKY357" s="8"/>
      <c r="SKZ357" s="8"/>
      <c r="SLA357" s="8"/>
      <c r="SLB357" s="8"/>
      <c r="SLC357" s="8"/>
      <c r="SLD357" s="8"/>
      <c r="SLE357" s="8"/>
      <c r="SLF357" s="8"/>
      <c r="SLG357" s="8"/>
      <c r="SLH357" s="8"/>
      <c r="SLI357" s="8"/>
      <c r="SLJ357" s="8"/>
      <c r="SLK357" s="8"/>
      <c r="SLL357" s="8"/>
      <c r="SLM357" s="8"/>
      <c r="SLN357" s="8"/>
      <c r="SLO357" s="8"/>
      <c r="SLP357" s="8"/>
      <c r="SLQ357" s="8"/>
      <c r="SLR357" s="8"/>
      <c r="SLS357" s="8"/>
      <c r="SLT357" s="8"/>
      <c r="SLU357" s="8"/>
      <c r="SLV357" s="8"/>
      <c r="SLW357" s="8"/>
      <c r="SLX357" s="8"/>
      <c r="SLY357" s="8"/>
      <c r="SLZ357" s="8"/>
      <c r="SMA357" s="8"/>
      <c r="SMB357" s="8"/>
      <c r="SMC357" s="8"/>
      <c r="SMD357" s="8"/>
      <c r="SME357" s="8"/>
      <c r="SMF357" s="8"/>
      <c r="SMG357" s="8"/>
      <c r="SMH357" s="8"/>
      <c r="SMI357" s="8"/>
      <c r="SMJ357" s="8"/>
      <c r="SMK357" s="8"/>
      <c r="SML357" s="8"/>
      <c r="SMM357" s="8"/>
      <c r="SMN357" s="8"/>
      <c r="SMO357" s="8"/>
      <c r="SMP357" s="8"/>
      <c r="SMQ357" s="8"/>
      <c r="SMR357" s="8"/>
      <c r="SMS357" s="8"/>
      <c r="SMT357" s="8"/>
      <c r="SMU357" s="8"/>
      <c r="SMV357" s="8"/>
      <c r="SMW357" s="8"/>
      <c r="SMX357" s="8"/>
      <c r="SMY357" s="8"/>
      <c r="SMZ357" s="8"/>
      <c r="SNA357" s="8"/>
      <c r="SNB357" s="8"/>
      <c r="SNC357" s="8"/>
      <c r="SND357" s="8"/>
      <c r="SNE357" s="8"/>
      <c r="SNF357" s="8"/>
      <c r="SNG357" s="8"/>
      <c r="SNH357" s="8"/>
      <c r="SNI357" s="8"/>
      <c r="SNJ357" s="8"/>
      <c r="SNK357" s="8"/>
      <c r="SNL357" s="8"/>
      <c r="SNM357" s="8"/>
      <c r="SNN357" s="8"/>
      <c r="SNO357" s="8"/>
      <c r="SNP357" s="8"/>
      <c r="SNQ357" s="8"/>
      <c r="SNR357" s="8"/>
      <c r="SNS357" s="8"/>
      <c r="SNT357" s="8"/>
      <c r="SNU357" s="8"/>
      <c r="SNV357" s="8"/>
      <c r="SNW357" s="8"/>
      <c r="SNX357" s="8"/>
      <c r="SNY357" s="8"/>
      <c r="SNZ357" s="8"/>
      <c r="SOA357" s="8"/>
      <c r="SOB357" s="8"/>
      <c r="SOC357" s="8"/>
      <c r="SOD357" s="8"/>
      <c r="SOE357" s="8"/>
      <c r="SOF357" s="8"/>
      <c r="SOG357" s="8"/>
      <c r="SOH357" s="8"/>
      <c r="SOI357" s="8"/>
      <c r="SOJ357" s="8"/>
      <c r="SOK357" s="8"/>
      <c r="SOL357" s="8"/>
      <c r="SOM357" s="8"/>
      <c r="SON357" s="8"/>
      <c r="SOO357" s="8"/>
      <c r="SOP357" s="8"/>
      <c r="SOQ357" s="8"/>
      <c r="SOR357" s="8"/>
      <c r="SOS357" s="8"/>
      <c r="SOT357" s="8"/>
      <c r="SOU357" s="8"/>
      <c r="SOV357" s="8"/>
      <c r="SOW357" s="8"/>
      <c r="SOX357" s="8"/>
      <c r="SOY357" s="8"/>
      <c r="SOZ357" s="8"/>
      <c r="SPA357" s="8"/>
      <c r="SPB357" s="8"/>
      <c r="SPC357" s="8"/>
      <c r="SPD357" s="8"/>
      <c r="SPE357" s="8"/>
      <c r="SPF357" s="8"/>
      <c r="SPG357" s="8"/>
      <c r="SPH357" s="8"/>
      <c r="SPI357" s="8"/>
      <c r="SPJ357" s="8"/>
      <c r="SPK357" s="8"/>
      <c r="SPL357" s="8"/>
      <c r="SPM357" s="8"/>
      <c r="SPN357" s="8"/>
      <c r="SPO357" s="8"/>
      <c r="SPP357" s="8"/>
      <c r="SPQ357" s="8"/>
      <c r="SPR357" s="8"/>
      <c r="SPS357" s="8"/>
      <c r="SPT357" s="8"/>
      <c r="SPU357" s="8"/>
      <c r="SPV357" s="8"/>
      <c r="SPW357" s="8"/>
      <c r="SPX357" s="8"/>
      <c r="SPY357" s="8"/>
      <c r="SPZ357" s="8"/>
      <c r="SQA357" s="8"/>
      <c r="SQB357" s="8"/>
      <c r="SQC357" s="8"/>
      <c r="SQD357" s="8"/>
      <c r="SQE357" s="8"/>
      <c r="SQF357" s="8"/>
      <c r="SQG357" s="8"/>
      <c r="SQH357" s="8"/>
      <c r="SQI357" s="8"/>
      <c r="SQJ357" s="8"/>
      <c r="SQK357" s="8"/>
      <c r="SQL357" s="8"/>
      <c r="SQM357" s="8"/>
      <c r="SQN357" s="8"/>
      <c r="SQO357" s="8"/>
      <c r="SQP357" s="8"/>
      <c r="SQQ357" s="8"/>
      <c r="SQR357" s="8"/>
      <c r="SQS357" s="8"/>
      <c r="SQT357" s="8"/>
      <c r="SQU357" s="8"/>
      <c r="SQV357" s="8"/>
      <c r="SQW357" s="8"/>
      <c r="SQX357" s="8"/>
      <c r="SQY357" s="8"/>
      <c r="SQZ357" s="8"/>
      <c r="SRA357" s="8"/>
      <c r="SRB357" s="8"/>
      <c r="SRC357" s="8"/>
      <c r="SRD357" s="8"/>
      <c r="SRE357" s="8"/>
      <c r="SRF357" s="8"/>
      <c r="SRG357" s="8"/>
      <c r="SRH357" s="8"/>
      <c r="SRI357" s="8"/>
      <c r="SRJ357" s="8"/>
      <c r="SRK357" s="8"/>
      <c r="SRL357" s="8"/>
      <c r="SRM357" s="8"/>
      <c r="SRN357" s="8"/>
      <c r="SRO357" s="8"/>
      <c r="SRP357" s="8"/>
      <c r="SRQ357" s="8"/>
      <c r="SRR357" s="8"/>
      <c r="SRS357" s="8"/>
      <c r="SRT357" s="8"/>
      <c r="SRU357" s="8"/>
      <c r="SRV357" s="8"/>
      <c r="SRW357" s="8"/>
      <c r="SRX357" s="8"/>
      <c r="SRY357" s="8"/>
      <c r="SRZ357" s="8"/>
      <c r="SSA357" s="8"/>
      <c r="SSB357" s="8"/>
      <c r="SSC357" s="8"/>
      <c r="SSD357" s="8"/>
      <c r="SSE357" s="8"/>
      <c r="SSF357" s="8"/>
      <c r="SSG357" s="8"/>
      <c r="SSH357" s="8"/>
      <c r="SSI357" s="8"/>
      <c r="SSJ357" s="8"/>
      <c r="SSK357" s="8"/>
      <c r="SSL357" s="8"/>
      <c r="SSM357" s="8"/>
      <c r="SSN357" s="8"/>
      <c r="SSO357" s="8"/>
      <c r="SSP357" s="8"/>
      <c r="SSQ357" s="8"/>
      <c r="SSR357" s="8"/>
      <c r="SSS357" s="8"/>
      <c r="SST357" s="8"/>
      <c r="SSU357" s="8"/>
      <c r="SSV357" s="8"/>
      <c r="SSW357" s="8"/>
      <c r="SSX357" s="8"/>
      <c r="SSY357" s="8"/>
      <c r="SSZ357" s="8"/>
      <c r="STA357" s="8"/>
      <c r="STB357" s="8"/>
      <c r="STC357" s="8"/>
      <c r="STD357" s="8"/>
      <c r="STE357" s="8"/>
      <c r="STF357" s="8"/>
      <c r="STG357" s="8"/>
      <c r="STH357" s="8"/>
      <c r="STI357" s="8"/>
      <c r="STJ357" s="8"/>
      <c r="STK357" s="8"/>
      <c r="STL357" s="8"/>
      <c r="STM357" s="8"/>
      <c r="STN357" s="8"/>
      <c r="STO357" s="8"/>
      <c r="STP357" s="8"/>
      <c r="STQ357" s="8"/>
      <c r="STR357" s="8"/>
      <c r="STS357" s="8"/>
      <c r="STT357" s="8"/>
      <c r="STU357" s="8"/>
      <c r="STV357" s="8"/>
      <c r="STW357" s="8"/>
      <c r="STX357" s="8"/>
      <c r="STY357" s="8"/>
      <c r="STZ357" s="8"/>
      <c r="SUA357" s="8"/>
      <c r="SUB357" s="8"/>
      <c r="SUC357" s="8"/>
      <c r="SUD357" s="8"/>
      <c r="SUE357" s="8"/>
      <c r="SUF357" s="8"/>
      <c r="SUG357" s="8"/>
      <c r="SUH357" s="8"/>
      <c r="SUI357" s="8"/>
      <c r="SUJ357" s="8"/>
      <c r="SUK357" s="8"/>
      <c r="SUL357" s="8"/>
      <c r="SUM357" s="8"/>
      <c r="SUN357" s="8"/>
      <c r="SUO357" s="8"/>
      <c r="SUP357" s="8"/>
      <c r="SUQ357" s="8"/>
      <c r="SUR357" s="8"/>
      <c r="SUS357" s="8"/>
      <c r="SUT357" s="8"/>
      <c r="SUU357" s="8"/>
      <c r="SUV357" s="8"/>
      <c r="SUW357" s="8"/>
      <c r="SUX357" s="8"/>
      <c r="SUY357" s="8"/>
      <c r="SUZ357" s="8"/>
      <c r="SVA357" s="8"/>
      <c r="SVB357" s="8"/>
      <c r="SVC357" s="8"/>
      <c r="SVD357" s="8"/>
      <c r="SVE357" s="8"/>
      <c r="SVF357" s="8"/>
      <c r="SVG357" s="8"/>
      <c r="SVH357" s="8"/>
      <c r="SVI357" s="8"/>
      <c r="SVJ357" s="8"/>
      <c r="SVK357" s="8"/>
      <c r="SVL357" s="8"/>
      <c r="SVM357" s="8"/>
      <c r="SVN357" s="8"/>
      <c r="SVO357" s="8"/>
      <c r="SVP357" s="8"/>
      <c r="SVQ357" s="8"/>
      <c r="SVR357" s="8"/>
      <c r="SVS357" s="8"/>
      <c r="SVT357" s="8"/>
      <c r="SVU357" s="8"/>
      <c r="SVV357" s="8"/>
      <c r="SVW357" s="8"/>
      <c r="SVX357" s="8"/>
      <c r="SVY357" s="8"/>
      <c r="SVZ357" s="8"/>
      <c r="SWA357" s="8"/>
      <c r="SWB357" s="8"/>
      <c r="SWC357" s="8"/>
      <c r="SWD357" s="8"/>
      <c r="SWE357" s="8"/>
      <c r="SWF357" s="8"/>
      <c r="SWG357" s="8"/>
      <c r="SWH357" s="8"/>
      <c r="SWI357" s="8"/>
      <c r="SWJ357" s="8"/>
      <c r="SWK357" s="8"/>
      <c r="SWL357" s="8"/>
      <c r="SWM357" s="8"/>
      <c r="SWN357" s="8"/>
      <c r="SWO357" s="8"/>
      <c r="SWP357" s="8"/>
      <c r="SWQ357" s="8"/>
      <c r="SWR357" s="8"/>
      <c r="SWS357" s="8"/>
      <c r="SWT357" s="8"/>
      <c r="SWU357" s="8"/>
      <c r="SWV357" s="8"/>
      <c r="SWW357" s="8"/>
      <c r="SWX357" s="8"/>
      <c r="SWY357" s="8"/>
      <c r="SWZ357" s="8"/>
      <c r="SXA357" s="8"/>
      <c r="SXB357" s="8"/>
      <c r="SXC357" s="8"/>
      <c r="SXD357" s="8"/>
      <c r="SXE357" s="8"/>
      <c r="SXF357" s="8"/>
      <c r="SXG357" s="8"/>
      <c r="SXH357" s="8"/>
      <c r="SXI357" s="8"/>
      <c r="SXJ357" s="8"/>
      <c r="SXK357" s="8"/>
      <c r="SXL357" s="8"/>
      <c r="SXM357" s="8"/>
      <c r="SXN357" s="8"/>
      <c r="SXO357" s="8"/>
      <c r="SXP357" s="8"/>
      <c r="SXQ357" s="8"/>
      <c r="SXR357" s="8"/>
      <c r="SXS357" s="8"/>
      <c r="SXT357" s="8"/>
      <c r="SXU357" s="8"/>
      <c r="SXV357" s="8"/>
      <c r="SXW357" s="8"/>
      <c r="SXX357" s="8"/>
      <c r="SXY357" s="8"/>
      <c r="SXZ357" s="8"/>
      <c r="SYA357" s="8"/>
      <c r="SYB357" s="8"/>
      <c r="SYC357" s="8"/>
      <c r="SYD357" s="8"/>
      <c r="SYE357" s="8"/>
      <c r="SYF357" s="8"/>
      <c r="SYG357" s="8"/>
      <c r="SYH357" s="8"/>
      <c r="SYI357" s="8"/>
      <c r="SYJ357" s="8"/>
      <c r="SYK357" s="8"/>
      <c r="SYL357" s="8"/>
      <c r="SYM357" s="8"/>
      <c r="SYN357" s="8"/>
      <c r="SYO357" s="8"/>
      <c r="SYP357" s="8"/>
      <c r="SYQ357" s="8"/>
      <c r="SYR357" s="8"/>
      <c r="SYS357" s="8"/>
      <c r="SYT357" s="8"/>
      <c r="SYU357" s="8"/>
      <c r="SYV357" s="8"/>
      <c r="SYW357" s="8"/>
      <c r="SYX357" s="8"/>
      <c r="SYY357" s="8"/>
      <c r="SYZ357" s="8"/>
      <c r="SZA357" s="8"/>
      <c r="SZB357" s="8"/>
      <c r="SZC357" s="8"/>
      <c r="SZD357" s="8"/>
      <c r="SZE357" s="8"/>
      <c r="SZF357" s="8"/>
      <c r="SZG357" s="8"/>
      <c r="SZH357" s="8"/>
      <c r="SZI357" s="8"/>
      <c r="SZJ357" s="8"/>
      <c r="SZK357" s="8"/>
      <c r="SZL357" s="8"/>
      <c r="SZM357" s="8"/>
      <c r="SZN357" s="8"/>
      <c r="SZO357" s="8"/>
      <c r="SZP357" s="8"/>
      <c r="SZQ357" s="8"/>
      <c r="SZR357" s="8"/>
      <c r="SZS357" s="8"/>
      <c r="SZT357" s="8"/>
      <c r="SZU357" s="8"/>
      <c r="SZV357" s="8"/>
      <c r="SZW357" s="8"/>
      <c r="SZX357" s="8"/>
      <c r="SZY357" s="8"/>
      <c r="SZZ357" s="8"/>
      <c r="TAA357" s="8"/>
      <c r="TAB357" s="8"/>
      <c r="TAC357" s="8"/>
      <c r="TAD357" s="8"/>
      <c r="TAE357" s="8"/>
      <c r="TAF357" s="8"/>
      <c r="TAG357" s="8"/>
      <c r="TAH357" s="8"/>
      <c r="TAI357" s="8"/>
      <c r="TAJ357" s="8"/>
      <c r="TAK357" s="8"/>
      <c r="TAL357" s="8"/>
      <c r="TAM357" s="8"/>
      <c r="TAN357" s="8"/>
      <c r="TAO357" s="8"/>
      <c r="TAP357" s="8"/>
      <c r="TAQ357" s="8"/>
      <c r="TAR357" s="8"/>
      <c r="TAS357" s="8"/>
      <c r="TAT357" s="8"/>
      <c r="TAU357" s="8"/>
      <c r="TAV357" s="8"/>
      <c r="TAW357" s="8"/>
      <c r="TAX357" s="8"/>
      <c r="TAY357" s="8"/>
      <c r="TAZ357" s="8"/>
      <c r="TBA357" s="8"/>
      <c r="TBB357" s="8"/>
      <c r="TBC357" s="8"/>
      <c r="TBD357" s="8"/>
      <c r="TBE357" s="8"/>
      <c r="TBF357" s="8"/>
      <c r="TBG357" s="8"/>
      <c r="TBH357" s="8"/>
      <c r="TBI357" s="8"/>
      <c r="TBJ357" s="8"/>
      <c r="TBK357" s="8"/>
      <c r="TBL357" s="8"/>
      <c r="TBM357" s="8"/>
      <c r="TBN357" s="8"/>
      <c r="TBO357" s="8"/>
      <c r="TBP357" s="8"/>
      <c r="TBQ357" s="8"/>
      <c r="TBR357" s="8"/>
      <c r="TBS357" s="8"/>
      <c r="TBT357" s="8"/>
      <c r="TBU357" s="8"/>
      <c r="TBV357" s="8"/>
      <c r="TBW357" s="8"/>
      <c r="TBX357" s="8"/>
      <c r="TBY357" s="8"/>
      <c r="TBZ357" s="8"/>
      <c r="TCA357" s="8"/>
      <c r="TCB357" s="8"/>
      <c r="TCC357" s="8"/>
      <c r="TCD357" s="8"/>
      <c r="TCE357" s="8"/>
      <c r="TCF357" s="8"/>
      <c r="TCG357" s="8"/>
      <c r="TCH357" s="8"/>
      <c r="TCI357" s="8"/>
      <c r="TCJ357" s="8"/>
      <c r="TCK357" s="8"/>
      <c r="TCL357" s="8"/>
      <c r="TCM357" s="8"/>
      <c r="TCN357" s="8"/>
      <c r="TCO357" s="8"/>
      <c r="TCP357" s="8"/>
      <c r="TCQ357" s="8"/>
      <c r="TCR357" s="8"/>
      <c r="TCS357" s="8"/>
      <c r="TCT357" s="8"/>
      <c r="TCU357" s="8"/>
      <c r="TCV357" s="8"/>
      <c r="TCW357" s="8"/>
      <c r="TCX357" s="8"/>
      <c r="TCY357" s="8"/>
      <c r="TCZ357" s="8"/>
      <c r="TDA357" s="8"/>
      <c r="TDB357" s="8"/>
      <c r="TDC357" s="8"/>
      <c r="TDD357" s="8"/>
      <c r="TDE357" s="8"/>
      <c r="TDF357" s="8"/>
      <c r="TDG357" s="8"/>
      <c r="TDH357" s="8"/>
      <c r="TDI357" s="8"/>
      <c r="TDJ357" s="8"/>
      <c r="TDK357" s="8"/>
      <c r="TDL357" s="8"/>
      <c r="TDM357" s="8"/>
      <c r="TDN357" s="8"/>
      <c r="TDO357" s="8"/>
      <c r="TDP357" s="8"/>
      <c r="TDQ357" s="8"/>
      <c r="TDR357" s="8"/>
      <c r="TDS357" s="8"/>
      <c r="TDT357" s="8"/>
      <c r="TDU357" s="8"/>
      <c r="TDV357" s="8"/>
      <c r="TDW357" s="8"/>
      <c r="TDX357" s="8"/>
      <c r="TDY357" s="8"/>
      <c r="TDZ357" s="8"/>
      <c r="TEA357" s="8"/>
      <c r="TEB357" s="8"/>
      <c r="TEC357" s="8"/>
      <c r="TED357" s="8"/>
      <c r="TEE357" s="8"/>
      <c r="TEF357" s="8"/>
      <c r="TEG357" s="8"/>
      <c r="TEH357" s="8"/>
      <c r="TEI357" s="8"/>
      <c r="TEJ357" s="8"/>
      <c r="TEK357" s="8"/>
      <c r="TEL357" s="8"/>
      <c r="TEM357" s="8"/>
      <c r="TEN357" s="8"/>
      <c r="TEO357" s="8"/>
      <c r="TEP357" s="8"/>
      <c r="TEQ357" s="8"/>
      <c r="TER357" s="8"/>
      <c r="TES357" s="8"/>
      <c r="TET357" s="8"/>
      <c r="TEU357" s="8"/>
      <c r="TEV357" s="8"/>
      <c r="TEW357" s="8"/>
      <c r="TEX357" s="8"/>
      <c r="TEY357" s="8"/>
      <c r="TEZ357" s="8"/>
      <c r="TFA357" s="8"/>
      <c r="TFB357" s="8"/>
      <c r="TFC357" s="8"/>
      <c r="TFD357" s="8"/>
      <c r="TFE357" s="8"/>
      <c r="TFF357" s="8"/>
      <c r="TFG357" s="8"/>
      <c r="TFH357" s="8"/>
      <c r="TFI357" s="8"/>
      <c r="TFJ357" s="8"/>
      <c r="TFK357" s="8"/>
      <c r="TFL357" s="8"/>
      <c r="TFM357" s="8"/>
      <c r="TFN357" s="8"/>
      <c r="TFO357" s="8"/>
      <c r="TFP357" s="8"/>
      <c r="TFQ357" s="8"/>
      <c r="TFR357" s="8"/>
      <c r="TFS357" s="8"/>
      <c r="TFT357" s="8"/>
      <c r="TFU357" s="8"/>
      <c r="TFV357" s="8"/>
      <c r="TFW357" s="8"/>
      <c r="TFX357" s="8"/>
      <c r="TFY357" s="8"/>
      <c r="TFZ357" s="8"/>
      <c r="TGA357" s="8"/>
      <c r="TGB357" s="8"/>
      <c r="TGC357" s="8"/>
      <c r="TGD357" s="8"/>
      <c r="TGE357" s="8"/>
      <c r="TGF357" s="8"/>
      <c r="TGG357" s="8"/>
      <c r="TGH357" s="8"/>
      <c r="TGI357" s="8"/>
      <c r="TGJ357" s="8"/>
      <c r="TGK357" s="8"/>
      <c r="TGL357" s="8"/>
      <c r="TGM357" s="8"/>
      <c r="TGN357" s="8"/>
      <c r="TGO357" s="8"/>
      <c r="TGP357" s="8"/>
      <c r="TGQ357" s="8"/>
      <c r="TGR357" s="8"/>
      <c r="TGS357" s="8"/>
      <c r="TGT357" s="8"/>
      <c r="TGU357" s="8"/>
      <c r="TGV357" s="8"/>
      <c r="TGW357" s="8"/>
      <c r="TGX357" s="8"/>
      <c r="TGY357" s="8"/>
      <c r="TGZ357" s="8"/>
      <c r="THA357" s="8"/>
      <c r="THB357" s="8"/>
      <c r="THC357" s="8"/>
      <c r="THD357" s="8"/>
      <c r="THE357" s="8"/>
      <c r="THF357" s="8"/>
      <c r="THG357" s="8"/>
      <c r="THH357" s="8"/>
      <c r="THI357" s="8"/>
      <c r="THJ357" s="8"/>
      <c r="THK357" s="8"/>
      <c r="THL357" s="8"/>
      <c r="THM357" s="8"/>
      <c r="THN357" s="8"/>
      <c r="THO357" s="8"/>
      <c r="THP357" s="8"/>
      <c r="THQ357" s="8"/>
      <c r="THR357" s="8"/>
      <c r="THS357" s="8"/>
      <c r="THT357" s="8"/>
      <c r="THU357" s="8"/>
      <c r="THV357" s="8"/>
      <c r="THW357" s="8"/>
      <c r="THX357" s="8"/>
      <c r="THY357" s="8"/>
      <c r="THZ357" s="8"/>
      <c r="TIA357" s="8"/>
      <c r="TIB357" s="8"/>
      <c r="TIC357" s="8"/>
      <c r="TID357" s="8"/>
      <c r="TIE357" s="8"/>
      <c r="TIF357" s="8"/>
      <c r="TIG357" s="8"/>
      <c r="TIH357" s="8"/>
      <c r="TII357" s="8"/>
      <c r="TIJ357" s="8"/>
      <c r="TIK357" s="8"/>
      <c r="TIL357" s="8"/>
      <c r="TIM357" s="8"/>
      <c r="TIN357" s="8"/>
      <c r="TIO357" s="8"/>
      <c r="TIP357" s="8"/>
      <c r="TIQ357" s="8"/>
      <c r="TIR357" s="8"/>
      <c r="TIS357" s="8"/>
      <c r="TIT357" s="8"/>
      <c r="TIU357" s="8"/>
      <c r="TIV357" s="8"/>
      <c r="TIW357" s="8"/>
      <c r="TIX357" s="8"/>
      <c r="TIY357" s="8"/>
      <c r="TIZ357" s="8"/>
      <c r="TJA357" s="8"/>
      <c r="TJB357" s="8"/>
      <c r="TJC357" s="8"/>
      <c r="TJD357" s="8"/>
      <c r="TJE357" s="8"/>
      <c r="TJF357" s="8"/>
      <c r="TJG357" s="8"/>
      <c r="TJH357" s="8"/>
      <c r="TJI357" s="8"/>
      <c r="TJJ357" s="8"/>
      <c r="TJK357" s="8"/>
      <c r="TJL357" s="8"/>
      <c r="TJM357" s="8"/>
      <c r="TJN357" s="8"/>
      <c r="TJO357" s="8"/>
      <c r="TJP357" s="8"/>
      <c r="TJQ357" s="8"/>
      <c r="TJR357" s="8"/>
      <c r="TJS357" s="8"/>
      <c r="TJT357" s="8"/>
      <c r="TJU357" s="8"/>
      <c r="TJV357" s="8"/>
      <c r="TJW357" s="8"/>
      <c r="TJX357" s="8"/>
      <c r="TJY357" s="8"/>
      <c r="TJZ357" s="8"/>
      <c r="TKA357" s="8"/>
      <c r="TKB357" s="8"/>
      <c r="TKC357" s="8"/>
      <c r="TKD357" s="8"/>
      <c r="TKE357" s="8"/>
      <c r="TKF357" s="8"/>
      <c r="TKG357" s="8"/>
      <c r="TKH357" s="8"/>
      <c r="TKI357" s="8"/>
      <c r="TKJ357" s="8"/>
      <c r="TKK357" s="8"/>
      <c r="TKL357" s="8"/>
      <c r="TKM357" s="8"/>
      <c r="TKN357" s="8"/>
      <c r="TKO357" s="8"/>
      <c r="TKP357" s="8"/>
      <c r="TKQ357" s="8"/>
      <c r="TKR357" s="8"/>
      <c r="TKS357" s="8"/>
      <c r="TKT357" s="8"/>
      <c r="TKU357" s="8"/>
      <c r="TKV357" s="8"/>
      <c r="TKW357" s="8"/>
      <c r="TKX357" s="8"/>
      <c r="TKY357" s="8"/>
      <c r="TKZ357" s="8"/>
      <c r="TLA357" s="8"/>
      <c r="TLB357" s="8"/>
      <c r="TLC357" s="8"/>
      <c r="TLD357" s="8"/>
      <c r="TLE357" s="8"/>
      <c r="TLF357" s="8"/>
      <c r="TLG357" s="8"/>
      <c r="TLH357" s="8"/>
      <c r="TLI357" s="8"/>
      <c r="TLJ357" s="8"/>
      <c r="TLK357" s="8"/>
      <c r="TLL357" s="8"/>
      <c r="TLM357" s="8"/>
      <c r="TLN357" s="8"/>
      <c r="TLO357" s="8"/>
      <c r="TLP357" s="8"/>
      <c r="TLQ357" s="8"/>
      <c r="TLR357" s="8"/>
      <c r="TLS357" s="8"/>
      <c r="TLT357" s="8"/>
      <c r="TLU357" s="8"/>
      <c r="TLV357" s="8"/>
      <c r="TLW357" s="8"/>
      <c r="TLX357" s="8"/>
      <c r="TLY357" s="8"/>
      <c r="TLZ357" s="8"/>
      <c r="TMA357" s="8"/>
      <c r="TMB357" s="8"/>
      <c r="TMC357" s="8"/>
      <c r="TMD357" s="8"/>
      <c r="TME357" s="8"/>
      <c r="TMF357" s="8"/>
      <c r="TMG357" s="8"/>
      <c r="TMH357" s="8"/>
      <c r="TMI357" s="8"/>
      <c r="TMJ357" s="8"/>
      <c r="TMK357" s="8"/>
      <c r="TML357" s="8"/>
      <c r="TMM357" s="8"/>
      <c r="TMN357" s="8"/>
      <c r="TMO357" s="8"/>
      <c r="TMP357" s="8"/>
      <c r="TMQ357" s="8"/>
      <c r="TMR357" s="8"/>
      <c r="TMS357" s="8"/>
      <c r="TMT357" s="8"/>
      <c r="TMU357" s="8"/>
      <c r="TMV357" s="8"/>
      <c r="TMW357" s="8"/>
      <c r="TMX357" s="8"/>
      <c r="TMY357" s="8"/>
      <c r="TMZ357" s="8"/>
      <c r="TNA357" s="8"/>
      <c r="TNB357" s="8"/>
      <c r="TNC357" s="8"/>
      <c r="TND357" s="8"/>
      <c r="TNE357" s="8"/>
      <c r="TNF357" s="8"/>
      <c r="TNG357" s="8"/>
      <c r="TNH357" s="8"/>
      <c r="TNI357" s="8"/>
      <c r="TNJ357" s="8"/>
      <c r="TNK357" s="8"/>
      <c r="TNL357" s="8"/>
      <c r="TNM357" s="8"/>
      <c r="TNN357" s="8"/>
      <c r="TNO357" s="8"/>
      <c r="TNP357" s="8"/>
      <c r="TNQ357" s="8"/>
      <c r="TNR357" s="8"/>
      <c r="TNS357" s="8"/>
      <c r="TNT357" s="8"/>
      <c r="TNU357" s="8"/>
      <c r="TNV357" s="8"/>
      <c r="TNW357" s="8"/>
      <c r="TNX357" s="8"/>
      <c r="TNY357" s="8"/>
      <c r="TNZ357" s="8"/>
      <c r="TOA357" s="8"/>
      <c r="TOB357" s="8"/>
      <c r="TOC357" s="8"/>
      <c r="TOD357" s="8"/>
      <c r="TOE357" s="8"/>
      <c r="TOF357" s="8"/>
      <c r="TOG357" s="8"/>
      <c r="TOH357" s="8"/>
      <c r="TOI357" s="8"/>
      <c r="TOJ357" s="8"/>
      <c r="TOK357" s="8"/>
      <c r="TOL357" s="8"/>
      <c r="TOM357" s="8"/>
      <c r="TON357" s="8"/>
      <c r="TOO357" s="8"/>
      <c r="TOP357" s="8"/>
      <c r="TOQ357" s="8"/>
      <c r="TOR357" s="8"/>
      <c r="TOS357" s="8"/>
      <c r="TOT357" s="8"/>
      <c r="TOU357" s="8"/>
      <c r="TOV357" s="8"/>
      <c r="TOW357" s="8"/>
      <c r="TOX357" s="8"/>
      <c r="TOY357" s="8"/>
      <c r="TOZ357" s="8"/>
      <c r="TPA357" s="8"/>
      <c r="TPB357" s="8"/>
      <c r="TPC357" s="8"/>
      <c r="TPD357" s="8"/>
      <c r="TPE357" s="8"/>
      <c r="TPF357" s="8"/>
      <c r="TPG357" s="8"/>
      <c r="TPH357" s="8"/>
      <c r="TPI357" s="8"/>
      <c r="TPJ357" s="8"/>
      <c r="TPK357" s="8"/>
      <c r="TPL357" s="8"/>
      <c r="TPM357" s="8"/>
      <c r="TPN357" s="8"/>
      <c r="TPO357" s="8"/>
      <c r="TPP357" s="8"/>
      <c r="TPQ357" s="8"/>
      <c r="TPR357" s="8"/>
      <c r="TPS357" s="8"/>
      <c r="TPT357" s="8"/>
      <c r="TPU357" s="8"/>
      <c r="TPV357" s="8"/>
      <c r="TPW357" s="8"/>
      <c r="TPX357" s="8"/>
      <c r="TPY357" s="8"/>
      <c r="TPZ357" s="8"/>
      <c r="TQA357" s="8"/>
      <c r="TQB357" s="8"/>
      <c r="TQC357" s="8"/>
      <c r="TQD357" s="8"/>
      <c r="TQE357" s="8"/>
      <c r="TQF357" s="8"/>
      <c r="TQG357" s="8"/>
      <c r="TQH357" s="8"/>
      <c r="TQI357" s="8"/>
      <c r="TQJ357" s="8"/>
      <c r="TQK357" s="8"/>
      <c r="TQL357" s="8"/>
      <c r="TQM357" s="8"/>
      <c r="TQN357" s="8"/>
      <c r="TQO357" s="8"/>
      <c r="TQP357" s="8"/>
      <c r="TQQ357" s="8"/>
      <c r="TQR357" s="8"/>
      <c r="TQS357" s="8"/>
      <c r="TQT357" s="8"/>
      <c r="TQU357" s="8"/>
      <c r="TQV357" s="8"/>
      <c r="TQW357" s="8"/>
      <c r="TQX357" s="8"/>
      <c r="TQY357" s="8"/>
      <c r="TQZ357" s="8"/>
      <c r="TRA357" s="8"/>
      <c r="TRB357" s="8"/>
      <c r="TRC357" s="8"/>
      <c r="TRD357" s="8"/>
      <c r="TRE357" s="8"/>
      <c r="TRF357" s="8"/>
      <c r="TRG357" s="8"/>
      <c r="TRH357" s="8"/>
      <c r="TRI357" s="8"/>
      <c r="TRJ357" s="8"/>
      <c r="TRK357" s="8"/>
      <c r="TRL357" s="8"/>
      <c r="TRM357" s="8"/>
      <c r="TRN357" s="8"/>
      <c r="TRO357" s="8"/>
      <c r="TRP357" s="8"/>
      <c r="TRQ357" s="8"/>
      <c r="TRR357" s="8"/>
      <c r="TRS357" s="8"/>
      <c r="TRT357" s="8"/>
      <c r="TRU357" s="8"/>
      <c r="TRV357" s="8"/>
      <c r="TRW357" s="8"/>
      <c r="TRX357" s="8"/>
      <c r="TRY357" s="8"/>
      <c r="TRZ357" s="8"/>
      <c r="TSA357" s="8"/>
      <c r="TSB357" s="8"/>
      <c r="TSC357" s="8"/>
      <c r="TSD357" s="8"/>
      <c r="TSE357" s="8"/>
      <c r="TSF357" s="8"/>
      <c r="TSG357" s="8"/>
      <c r="TSH357" s="8"/>
      <c r="TSI357" s="8"/>
      <c r="TSJ357" s="8"/>
      <c r="TSK357" s="8"/>
      <c r="TSL357" s="8"/>
      <c r="TSM357" s="8"/>
      <c r="TSN357" s="8"/>
      <c r="TSO357" s="8"/>
      <c r="TSP357" s="8"/>
      <c r="TSQ357" s="8"/>
      <c r="TSR357" s="8"/>
      <c r="TSS357" s="8"/>
      <c r="TST357" s="8"/>
      <c r="TSU357" s="8"/>
      <c r="TSV357" s="8"/>
      <c r="TSW357" s="8"/>
      <c r="TSX357" s="8"/>
      <c r="TSY357" s="8"/>
      <c r="TSZ357" s="8"/>
      <c r="TTA357" s="8"/>
      <c r="TTB357" s="8"/>
      <c r="TTC357" s="8"/>
      <c r="TTD357" s="8"/>
      <c r="TTE357" s="8"/>
      <c r="TTF357" s="8"/>
      <c r="TTG357" s="8"/>
      <c r="TTH357" s="8"/>
      <c r="TTI357" s="8"/>
      <c r="TTJ357" s="8"/>
      <c r="TTK357" s="8"/>
      <c r="TTL357" s="8"/>
      <c r="TTM357" s="8"/>
      <c r="TTN357" s="8"/>
      <c r="TTO357" s="8"/>
      <c r="TTP357" s="8"/>
      <c r="TTQ357" s="8"/>
      <c r="TTR357" s="8"/>
      <c r="TTS357" s="8"/>
      <c r="TTT357" s="8"/>
      <c r="TTU357" s="8"/>
      <c r="TTV357" s="8"/>
      <c r="TTW357" s="8"/>
      <c r="TTX357" s="8"/>
      <c r="TTY357" s="8"/>
      <c r="TTZ357" s="8"/>
      <c r="TUA357" s="8"/>
      <c r="TUB357" s="8"/>
      <c r="TUC357" s="8"/>
      <c r="TUD357" s="8"/>
      <c r="TUE357" s="8"/>
      <c r="TUF357" s="8"/>
      <c r="TUG357" s="8"/>
      <c r="TUH357" s="8"/>
      <c r="TUI357" s="8"/>
      <c r="TUJ357" s="8"/>
      <c r="TUK357" s="8"/>
      <c r="TUL357" s="8"/>
      <c r="TUM357" s="8"/>
      <c r="TUN357" s="8"/>
      <c r="TUO357" s="8"/>
      <c r="TUP357" s="8"/>
      <c r="TUQ357" s="8"/>
      <c r="TUR357" s="8"/>
      <c r="TUS357" s="8"/>
      <c r="TUT357" s="8"/>
      <c r="TUU357" s="8"/>
      <c r="TUV357" s="8"/>
      <c r="TUW357" s="8"/>
      <c r="TUX357" s="8"/>
      <c r="TUY357" s="8"/>
      <c r="TUZ357" s="8"/>
      <c r="TVA357" s="8"/>
      <c r="TVB357" s="8"/>
      <c r="TVC357" s="8"/>
      <c r="TVD357" s="8"/>
      <c r="TVE357" s="8"/>
      <c r="TVF357" s="8"/>
      <c r="TVG357" s="8"/>
      <c r="TVH357" s="8"/>
      <c r="TVI357" s="8"/>
      <c r="TVJ357" s="8"/>
      <c r="TVK357" s="8"/>
      <c r="TVL357" s="8"/>
      <c r="TVM357" s="8"/>
      <c r="TVN357" s="8"/>
      <c r="TVO357" s="8"/>
      <c r="TVP357" s="8"/>
      <c r="TVQ357" s="8"/>
      <c r="TVR357" s="8"/>
      <c r="TVS357" s="8"/>
      <c r="TVT357" s="8"/>
      <c r="TVU357" s="8"/>
      <c r="TVV357" s="8"/>
      <c r="TVW357" s="8"/>
      <c r="TVX357" s="8"/>
      <c r="TVY357" s="8"/>
      <c r="TVZ357" s="8"/>
      <c r="TWA357" s="8"/>
      <c r="TWB357" s="8"/>
      <c r="TWC357" s="8"/>
      <c r="TWD357" s="8"/>
      <c r="TWE357" s="8"/>
      <c r="TWF357" s="8"/>
      <c r="TWG357" s="8"/>
      <c r="TWH357" s="8"/>
      <c r="TWI357" s="8"/>
      <c r="TWJ357" s="8"/>
      <c r="TWK357" s="8"/>
      <c r="TWL357" s="8"/>
      <c r="TWM357" s="8"/>
      <c r="TWN357" s="8"/>
      <c r="TWO357" s="8"/>
      <c r="TWP357" s="8"/>
      <c r="TWQ357" s="8"/>
      <c r="TWR357" s="8"/>
      <c r="TWS357" s="8"/>
      <c r="TWT357" s="8"/>
      <c r="TWU357" s="8"/>
      <c r="TWV357" s="8"/>
      <c r="TWW357" s="8"/>
      <c r="TWX357" s="8"/>
      <c r="TWY357" s="8"/>
      <c r="TWZ357" s="8"/>
      <c r="TXA357" s="8"/>
      <c r="TXB357" s="8"/>
      <c r="TXC357" s="8"/>
      <c r="TXD357" s="8"/>
      <c r="TXE357" s="8"/>
      <c r="TXF357" s="8"/>
      <c r="TXG357" s="8"/>
      <c r="TXH357" s="8"/>
      <c r="TXI357" s="8"/>
      <c r="TXJ357" s="8"/>
      <c r="TXK357" s="8"/>
      <c r="TXL357" s="8"/>
      <c r="TXM357" s="8"/>
      <c r="TXN357" s="8"/>
      <c r="TXO357" s="8"/>
      <c r="TXP357" s="8"/>
      <c r="TXQ357" s="8"/>
      <c r="TXR357" s="8"/>
      <c r="TXS357" s="8"/>
      <c r="TXT357" s="8"/>
      <c r="TXU357" s="8"/>
      <c r="TXV357" s="8"/>
      <c r="TXW357" s="8"/>
      <c r="TXX357" s="8"/>
      <c r="TXY357" s="8"/>
      <c r="TXZ357" s="8"/>
      <c r="TYA357" s="8"/>
      <c r="TYB357" s="8"/>
      <c r="TYC357" s="8"/>
      <c r="TYD357" s="8"/>
      <c r="TYE357" s="8"/>
      <c r="TYF357" s="8"/>
      <c r="TYG357" s="8"/>
      <c r="TYH357" s="8"/>
      <c r="TYI357" s="8"/>
      <c r="TYJ357" s="8"/>
      <c r="TYK357" s="8"/>
      <c r="TYL357" s="8"/>
      <c r="TYM357" s="8"/>
      <c r="TYN357" s="8"/>
      <c r="TYO357" s="8"/>
      <c r="TYP357" s="8"/>
      <c r="TYQ357" s="8"/>
      <c r="TYR357" s="8"/>
      <c r="TYS357" s="8"/>
      <c r="TYT357" s="8"/>
      <c r="TYU357" s="8"/>
      <c r="TYV357" s="8"/>
      <c r="TYW357" s="8"/>
      <c r="TYX357" s="8"/>
      <c r="TYY357" s="8"/>
      <c r="TYZ357" s="8"/>
      <c r="TZA357" s="8"/>
      <c r="TZB357" s="8"/>
      <c r="TZC357" s="8"/>
      <c r="TZD357" s="8"/>
      <c r="TZE357" s="8"/>
      <c r="TZF357" s="8"/>
      <c r="TZG357" s="8"/>
      <c r="TZH357" s="8"/>
      <c r="TZI357" s="8"/>
      <c r="TZJ357" s="8"/>
      <c r="TZK357" s="8"/>
      <c r="TZL357" s="8"/>
      <c r="TZM357" s="8"/>
      <c r="TZN357" s="8"/>
      <c r="TZO357" s="8"/>
      <c r="TZP357" s="8"/>
      <c r="TZQ357" s="8"/>
      <c r="TZR357" s="8"/>
      <c r="TZS357" s="8"/>
      <c r="TZT357" s="8"/>
      <c r="TZU357" s="8"/>
      <c r="TZV357" s="8"/>
      <c r="TZW357" s="8"/>
      <c r="TZX357" s="8"/>
      <c r="TZY357" s="8"/>
      <c r="TZZ357" s="8"/>
      <c r="UAA357" s="8"/>
      <c r="UAB357" s="8"/>
      <c r="UAC357" s="8"/>
      <c r="UAD357" s="8"/>
      <c r="UAE357" s="8"/>
      <c r="UAF357" s="8"/>
      <c r="UAG357" s="8"/>
      <c r="UAH357" s="8"/>
      <c r="UAI357" s="8"/>
      <c r="UAJ357" s="8"/>
      <c r="UAK357" s="8"/>
      <c r="UAL357" s="8"/>
      <c r="UAM357" s="8"/>
      <c r="UAN357" s="8"/>
      <c r="UAO357" s="8"/>
      <c r="UAP357" s="8"/>
      <c r="UAQ357" s="8"/>
      <c r="UAR357" s="8"/>
      <c r="UAS357" s="8"/>
      <c r="UAT357" s="8"/>
      <c r="UAU357" s="8"/>
      <c r="UAV357" s="8"/>
      <c r="UAW357" s="8"/>
      <c r="UAX357" s="8"/>
      <c r="UAY357" s="8"/>
      <c r="UAZ357" s="8"/>
      <c r="UBA357" s="8"/>
      <c r="UBB357" s="8"/>
      <c r="UBC357" s="8"/>
      <c r="UBD357" s="8"/>
      <c r="UBE357" s="8"/>
      <c r="UBF357" s="8"/>
      <c r="UBG357" s="8"/>
      <c r="UBH357" s="8"/>
      <c r="UBI357" s="8"/>
      <c r="UBJ357" s="8"/>
      <c r="UBK357" s="8"/>
      <c r="UBL357" s="8"/>
      <c r="UBM357" s="8"/>
      <c r="UBN357" s="8"/>
      <c r="UBO357" s="8"/>
      <c r="UBP357" s="8"/>
      <c r="UBQ357" s="8"/>
      <c r="UBR357" s="8"/>
      <c r="UBS357" s="8"/>
      <c r="UBT357" s="8"/>
      <c r="UBU357" s="8"/>
      <c r="UBV357" s="8"/>
      <c r="UBW357" s="8"/>
      <c r="UBX357" s="8"/>
      <c r="UBY357" s="8"/>
      <c r="UBZ357" s="8"/>
      <c r="UCA357" s="8"/>
      <c r="UCB357" s="8"/>
      <c r="UCC357" s="8"/>
      <c r="UCD357" s="8"/>
      <c r="UCE357" s="8"/>
      <c r="UCF357" s="8"/>
      <c r="UCG357" s="8"/>
      <c r="UCH357" s="8"/>
      <c r="UCI357" s="8"/>
      <c r="UCJ357" s="8"/>
      <c r="UCK357" s="8"/>
      <c r="UCL357" s="8"/>
      <c r="UCM357" s="8"/>
      <c r="UCN357" s="8"/>
      <c r="UCO357" s="8"/>
      <c r="UCP357" s="8"/>
      <c r="UCQ357" s="8"/>
      <c r="UCR357" s="8"/>
      <c r="UCS357" s="8"/>
      <c r="UCT357" s="8"/>
      <c r="UCU357" s="8"/>
      <c r="UCV357" s="8"/>
      <c r="UCW357" s="8"/>
      <c r="UCX357" s="8"/>
      <c r="UCY357" s="8"/>
      <c r="UCZ357" s="8"/>
      <c r="UDA357" s="8"/>
      <c r="UDB357" s="8"/>
      <c r="UDC357" s="8"/>
      <c r="UDD357" s="8"/>
      <c r="UDE357" s="8"/>
      <c r="UDF357" s="8"/>
      <c r="UDG357" s="8"/>
      <c r="UDH357" s="8"/>
      <c r="UDI357" s="8"/>
      <c r="UDJ357" s="8"/>
      <c r="UDK357" s="8"/>
      <c r="UDL357" s="8"/>
      <c r="UDM357" s="8"/>
      <c r="UDN357" s="8"/>
      <c r="UDO357" s="8"/>
      <c r="UDP357" s="8"/>
      <c r="UDQ357" s="8"/>
      <c r="UDR357" s="8"/>
      <c r="UDS357" s="8"/>
      <c r="UDT357" s="8"/>
      <c r="UDU357" s="8"/>
      <c r="UDV357" s="8"/>
      <c r="UDW357" s="8"/>
      <c r="UDX357" s="8"/>
      <c r="UDY357" s="8"/>
      <c r="UDZ357" s="8"/>
      <c r="UEA357" s="8"/>
      <c r="UEB357" s="8"/>
      <c r="UEC357" s="8"/>
      <c r="UED357" s="8"/>
      <c r="UEE357" s="8"/>
      <c r="UEF357" s="8"/>
      <c r="UEG357" s="8"/>
      <c r="UEH357" s="8"/>
      <c r="UEI357" s="8"/>
      <c r="UEJ357" s="8"/>
      <c r="UEK357" s="8"/>
      <c r="UEL357" s="8"/>
      <c r="UEM357" s="8"/>
      <c r="UEN357" s="8"/>
      <c r="UEO357" s="8"/>
      <c r="UEP357" s="8"/>
      <c r="UEQ357" s="8"/>
      <c r="UER357" s="8"/>
      <c r="UES357" s="8"/>
      <c r="UET357" s="8"/>
      <c r="UEU357" s="8"/>
      <c r="UEV357" s="8"/>
      <c r="UEW357" s="8"/>
      <c r="UEX357" s="8"/>
      <c r="UEY357" s="8"/>
      <c r="UEZ357" s="8"/>
      <c r="UFA357" s="8"/>
      <c r="UFB357" s="8"/>
      <c r="UFC357" s="8"/>
      <c r="UFD357" s="8"/>
      <c r="UFE357" s="8"/>
      <c r="UFF357" s="8"/>
      <c r="UFG357" s="8"/>
      <c r="UFH357" s="8"/>
      <c r="UFI357" s="8"/>
      <c r="UFJ357" s="8"/>
      <c r="UFK357" s="8"/>
      <c r="UFL357" s="8"/>
      <c r="UFM357" s="8"/>
      <c r="UFN357" s="8"/>
      <c r="UFO357" s="8"/>
      <c r="UFP357" s="8"/>
      <c r="UFQ357" s="8"/>
      <c r="UFR357" s="8"/>
      <c r="UFS357" s="8"/>
      <c r="UFT357" s="8"/>
      <c r="UFU357" s="8"/>
      <c r="UFV357" s="8"/>
      <c r="UFW357" s="8"/>
      <c r="UFX357" s="8"/>
      <c r="UFY357" s="8"/>
      <c r="UFZ357" s="8"/>
      <c r="UGA357" s="8"/>
      <c r="UGB357" s="8"/>
      <c r="UGC357" s="8"/>
      <c r="UGD357" s="8"/>
      <c r="UGE357" s="8"/>
      <c r="UGF357" s="8"/>
      <c r="UGG357" s="8"/>
      <c r="UGH357" s="8"/>
      <c r="UGI357" s="8"/>
      <c r="UGJ357" s="8"/>
      <c r="UGK357" s="8"/>
      <c r="UGL357" s="8"/>
      <c r="UGM357" s="8"/>
      <c r="UGN357" s="8"/>
      <c r="UGO357" s="8"/>
      <c r="UGP357" s="8"/>
      <c r="UGQ357" s="8"/>
      <c r="UGR357" s="8"/>
      <c r="UGS357" s="8"/>
      <c r="UGT357" s="8"/>
      <c r="UGU357" s="8"/>
      <c r="UGV357" s="8"/>
      <c r="UGW357" s="8"/>
      <c r="UGX357" s="8"/>
      <c r="UGY357" s="8"/>
      <c r="UGZ357" s="8"/>
      <c r="UHA357" s="8"/>
      <c r="UHB357" s="8"/>
      <c r="UHC357" s="8"/>
      <c r="UHD357" s="8"/>
      <c r="UHE357" s="8"/>
      <c r="UHF357" s="8"/>
      <c r="UHG357" s="8"/>
      <c r="UHH357" s="8"/>
      <c r="UHI357" s="8"/>
      <c r="UHJ357" s="8"/>
      <c r="UHK357" s="8"/>
      <c r="UHL357" s="8"/>
      <c r="UHM357" s="8"/>
      <c r="UHN357" s="8"/>
      <c r="UHO357" s="8"/>
      <c r="UHP357" s="8"/>
      <c r="UHQ357" s="8"/>
      <c r="UHR357" s="8"/>
      <c r="UHS357" s="8"/>
      <c r="UHT357" s="8"/>
      <c r="UHU357" s="8"/>
      <c r="UHV357" s="8"/>
      <c r="UHW357" s="8"/>
      <c r="UHX357" s="8"/>
      <c r="UHY357" s="8"/>
      <c r="UHZ357" s="8"/>
      <c r="UIA357" s="8"/>
      <c r="UIB357" s="8"/>
      <c r="UIC357" s="8"/>
      <c r="UID357" s="8"/>
      <c r="UIE357" s="8"/>
      <c r="UIF357" s="8"/>
      <c r="UIG357" s="8"/>
      <c r="UIH357" s="8"/>
      <c r="UII357" s="8"/>
      <c r="UIJ357" s="8"/>
      <c r="UIK357" s="8"/>
      <c r="UIL357" s="8"/>
      <c r="UIM357" s="8"/>
      <c r="UIN357" s="8"/>
      <c r="UIO357" s="8"/>
      <c r="UIP357" s="8"/>
      <c r="UIQ357" s="8"/>
      <c r="UIR357" s="8"/>
      <c r="UIS357" s="8"/>
      <c r="UIT357" s="8"/>
      <c r="UIU357" s="8"/>
      <c r="UIV357" s="8"/>
      <c r="UIW357" s="8"/>
      <c r="UIX357" s="8"/>
      <c r="UIY357" s="8"/>
      <c r="UIZ357" s="8"/>
      <c r="UJA357" s="8"/>
      <c r="UJB357" s="8"/>
      <c r="UJC357" s="8"/>
      <c r="UJD357" s="8"/>
      <c r="UJE357" s="8"/>
      <c r="UJF357" s="8"/>
      <c r="UJG357" s="8"/>
      <c r="UJH357" s="8"/>
      <c r="UJI357" s="8"/>
      <c r="UJJ357" s="8"/>
      <c r="UJK357" s="8"/>
      <c r="UJL357" s="8"/>
      <c r="UJM357" s="8"/>
      <c r="UJN357" s="8"/>
      <c r="UJO357" s="8"/>
      <c r="UJP357" s="8"/>
      <c r="UJQ357" s="8"/>
      <c r="UJR357" s="8"/>
      <c r="UJS357" s="8"/>
      <c r="UJT357" s="8"/>
      <c r="UJU357" s="8"/>
      <c r="UJV357" s="8"/>
      <c r="UJW357" s="8"/>
      <c r="UJX357" s="8"/>
      <c r="UJY357" s="8"/>
      <c r="UJZ357" s="8"/>
      <c r="UKA357" s="8"/>
      <c r="UKB357" s="8"/>
      <c r="UKC357" s="8"/>
      <c r="UKD357" s="8"/>
      <c r="UKE357" s="8"/>
      <c r="UKF357" s="8"/>
      <c r="UKG357" s="8"/>
      <c r="UKH357" s="8"/>
      <c r="UKI357" s="8"/>
      <c r="UKJ357" s="8"/>
      <c r="UKK357" s="8"/>
      <c r="UKL357" s="8"/>
      <c r="UKM357" s="8"/>
      <c r="UKN357" s="8"/>
      <c r="UKO357" s="8"/>
      <c r="UKP357" s="8"/>
      <c r="UKQ357" s="8"/>
      <c r="UKR357" s="8"/>
      <c r="UKS357" s="8"/>
      <c r="UKT357" s="8"/>
      <c r="UKU357" s="8"/>
      <c r="UKV357" s="8"/>
      <c r="UKW357" s="8"/>
      <c r="UKX357" s="8"/>
      <c r="UKY357" s="8"/>
      <c r="UKZ357" s="8"/>
      <c r="ULA357" s="8"/>
      <c r="ULB357" s="8"/>
      <c r="ULC357" s="8"/>
      <c r="ULD357" s="8"/>
      <c r="ULE357" s="8"/>
      <c r="ULF357" s="8"/>
      <c r="ULG357" s="8"/>
      <c r="ULH357" s="8"/>
      <c r="ULI357" s="8"/>
      <c r="ULJ357" s="8"/>
      <c r="ULK357" s="8"/>
      <c r="ULL357" s="8"/>
      <c r="ULM357" s="8"/>
      <c r="ULN357" s="8"/>
      <c r="ULO357" s="8"/>
      <c r="ULP357" s="8"/>
      <c r="ULQ357" s="8"/>
      <c r="ULR357" s="8"/>
      <c r="ULS357" s="8"/>
      <c r="ULT357" s="8"/>
      <c r="ULU357" s="8"/>
      <c r="ULV357" s="8"/>
      <c r="ULW357" s="8"/>
      <c r="ULX357" s="8"/>
      <c r="ULY357" s="8"/>
      <c r="ULZ357" s="8"/>
      <c r="UMA357" s="8"/>
      <c r="UMB357" s="8"/>
      <c r="UMC357" s="8"/>
      <c r="UMD357" s="8"/>
      <c r="UME357" s="8"/>
      <c r="UMF357" s="8"/>
      <c r="UMG357" s="8"/>
      <c r="UMH357" s="8"/>
      <c r="UMI357" s="8"/>
      <c r="UMJ357" s="8"/>
      <c r="UMK357" s="8"/>
      <c r="UML357" s="8"/>
      <c r="UMM357" s="8"/>
      <c r="UMN357" s="8"/>
      <c r="UMO357" s="8"/>
      <c r="UMP357" s="8"/>
      <c r="UMQ357" s="8"/>
      <c r="UMR357" s="8"/>
      <c r="UMS357" s="8"/>
      <c r="UMT357" s="8"/>
      <c r="UMU357" s="8"/>
      <c r="UMV357" s="8"/>
      <c r="UMW357" s="8"/>
      <c r="UMX357" s="8"/>
      <c r="UMY357" s="8"/>
      <c r="UMZ357" s="8"/>
      <c r="UNA357" s="8"/>
      <c r="UNB357" s="8"/>
      <c r="UNC357" s="8"/>
      <c r="UND357" s="8"/>
      <c r="UNE357" s="8"/>
      <c r="UNF357" s="8"/>
      <c r="UNG357" s="8"/>
      <c r="UNH357" s="8"/>
      <c r="UNI357" s="8"/>
      <c r="UNJ357" s="8"/>
      <c r="UNK357" s="8"/>
      <c r="UNL357" s="8"/>
      <c r="UNM357" s="8"/>
      <c r="UNN357" s="8"/>
      <c r="UNO357" s="8"/>
      <c r="UNP357" s="8"/>
      <c r="UNQ357" s="8"/>
      <c r="UNR357" s="8"/>
      <c r="UNS357" s="8"/>
      <c r="UNT357" s="8"/>
      <c r="UNU357" s="8"/>
      <c r="UNV357" s="8"/>
      <c r="UNW357" s="8"/>
      <c r="UNX357" s="8"/>
      <c r="UNY357" s="8"/>
      <c r="UNZ357" s="8"/>
      <c r="UOA357" s="8"/>
      <c r="UOB357" s="8"/>
      <c r="UOC357" s="8"/>
      <c r="UOD357" s="8"/>
      <c r="UOE357" s="8"/>
      <c r="UOF357" s="8"/>
      <c r="UOG357" s="8"/>
      <c r="UOH357" s="8"/>
      <c r="UOI357" s="8"/>
      <c r="UOJ357" s="8"/>
      <c r="UOK357" s="8"/>
      <c r="UOL357" s="8"/>
      <c r="UOM357" s="8"/>
      <c r="UON357" s="8"/>
      <c r="UOO357" s="8"/>
      <c r="UOP357" s="8"/>
      <c r="UOQ357" s="8"/>
      <c r="UOR357" s="8"/>
      <c r="UOS357" s="8"/>
      <c r="UOT357" s="8"/>
      <c r="UOU357" s="8"/>
      <c r="UOV357" s="8"/>
      <c r="UOW357" s="8"/>
      <c r="UOX357" s="8"/>
      <c r="UOY357" s="8"/>
      <c r="UOZ357" s="8"/>
      <c r="UPA357" s="8"/>
      <c r="UPB357" s="8"/>
      <c r="UPC357" s="8"/>
      <c r="UPD357" s="8"/>
      <c r="UPE357" s="8"/>
      <c r="UPF357" s="8"/>
      <c r="UPG357" s="8"/>
      <c r="UPH357" s="8"/>
      <c r="UPI357" s="8"/>
      <c r="UPJ357" s="8"/>
      <c r="UPK357" s="8"/>
      <c r="UPL357" s="8"/>
      <c r="UPM357" s="8"/>
      <c r="UPN357" s="8"/>
      <c r="UPO357" s="8"/>
      <c r="UPP357" s="8"/>
      <c r="UPQ357" s="8"/>
      <c r="UPR357" s="8"/>
      <c r="UPS357" s="8"/>
      <c r="UPT357" s="8"/>
      <c r="UPU357" s="8"/>
      <c r="UPV357" s="8"/>
      <c r="UPW357" s="8"/>
      <c r="UPX357" s="8"/>
      <c r="UPY357" s="8"/>
      <c r="UPZ357" s="8"/>
      <c r="UQA357" s="8"/>
      <c r="UQB357" s="8"/>
      <c r="UQC357" s="8"/>
      <c r="UQD357" s="8"/>
      <c r="UQE357" s="8"/>
      <c r="UQF357" s="8"/>
      <c r="UQG357" s="8"/>
      <c r="UQH357" s="8"/>
      <c r="UQI357" s="8"/>
      <c r="UQJ357" s="8"/>
      <c r="UQK357" s="8"/>
      <c r="UQL357" s="8"/>
      <c r="UQM357" s="8"/>
      <c r="UQN357" s="8"/>
      <c r="UQO357" s="8"/>
      <c r="UQP357" s="8"/>
      <c r="UQQ357" s="8"/>
      <c r="UQR357" s="8"/>
      <c r="UQS357" s="8"/>
      <c r="UQT357" s="8"/>
      <c r="UQU357" s="8"/>
      <c r="UQV357" s="8"/>
      <c r="UQW357" s="8"/>
      <c r="UQX357" s="8"/>
      <c r="UQY357" s="8"/>
      <c r="UQZ357" s="8"/>
      <c r="URA357" s="8"/>
      <c r="URB357" s="8"/>
      <c r="URC357" s="8"/>
      <c r="URD357" s="8"/>
      <c r="URE357" s="8"/>
      <c r="URF357" s="8"/>
      <c r="URG357" s="8"/>
      <c r="URH357" s="8"/>
      <c r="URI357" s="8"/>
      <c r="URJ357" s="8"/>
      <c r="URK357" s="8"/>
      <c r="URL357" s="8"/>
      <c r="URM357" s="8"/>
      <c r="URN357" s="8"/>
      <c r="URO357" s="8"/>
      <c r="URP357" s="8"/>
      <c r="URQ357" s="8"/>
      <c r="URR357" s="8"/>
      <c r="URS357" s="8"/>
      <c r="URT357" s="8"/>
      <c r="URU357" s="8"/>
      <c r="URV357" s="8"/>
      <c r="URW357" s="8"/>
      <c r="URX357" s="8"/>
      <c r="URY357" s="8"/>
      <c r="URZ357" s="8"/>
      <c r="USA357" s="8"/>
      <c r="USB357" s="8"/>
      <c r="USC357" s="8"/>
      <c r="USD357" s="8"/>
      <c r="USE357" s="8"/>
      <c r="USF357" s="8"/>
      <c r="USG357" s="8"/>
      <c r="USH357" s="8"/>
      <c r="USI357" s="8"/>
      <c r="USJ357" s="8"/>
      <c r="USK357" s="8"/>
      <c r="USL357" s="8"/>
      <c r="USM357" s="8"/>
      <c r="USN357" s="8"/>
      <c r="USO357" s="8"/>
      <c r="USP357" s="8"/>
      <c r="USQ357" s="8"/>
      <c r="USR357" s="8"/>
      <c r="USS357" s="8"/>
      <c r="UST357" s="8"/>
      <c r="USU357" s="8"/>
      <c r="USV357" s="8"/>
      <c r="USW357" s="8"/>
      <c r="USX357" s="8"/>
      <c r="USY357" s="8"/>
      <c r="USZ357" s="8"/>
      <c r="UTA357" s="8"/>
      <c r="UTB357" s="8"/>
      <c r="UTC357" s="8"/>
      <c r="UTD357" s="8"/>
      <c r="UTE357" s="8"/>
      <c r="UTF357" s="8"/>
      <c r="UTG357" s="8"/>
      <c r="UTH357" s="8"/>
      <c r="UTI357" s="8"/>
      <c r="UTJ357" s="8"/>
      <c r="UTK357" s="8"/>
      <c r="UTL357" s="8"/>
      <c r="UTM357" s="8"/>
      <c r="UTN357" s="8"/>
      <c r="UTO357" s="8"/>
      <c r="UTP357" s="8"/>
      <c r="UTQ357" s="8"/>
      <c r="UTR357" s="8"/>
      <c r="UTS357" s="8"/>
      <c r="UTT357" s="8"/>
      <c r="UTU357" s="8"/>
      <c r="UTV357" s="8"/>
      <c r="UTW357" s="8"/>
      <c r="UTX357" s="8"/>
      <c r="UTY357" s="8"/>
      <c r="UTZ357" s="8"/>
      <c r="UUA357" s="8"/>
      <c r="UUB357" s="8"/>
      <c r="UUC357" s="8"/>
      <c r="UUD357" s="8"/>
      <c r="UUE357" s="8"/>
      <c r="UUF357" s="8"/>
      <c r="UUG357" s="8"/>
      <c r="UUH357" s="8"/>
      <c r="UUI357" s="8"/>
      <c r="UUJ357" s="8"/>
      <c r="UUK357" s="8"/>
      <c r="UUL357" s="8"/>
      <c r="UUM357" s="8"/>
      <c r="UUN357" s="8"/>
      <c r="UUO357" s="8"/>
      <c r="UUP357" s="8"/>
      <c r="UUQ357" s="8"/>
      <c r="UUR357" s="8"/>
      <c r="UUS357" s="8"/>
      <c r="UUT357" s="8"/>
      <c r="UUU357" s="8"/>
      <c r="UUV357" s="8"/>
      <c r="UUW357" s="8"/>
      <c r="UUX357" s="8"/>
      <c r="UUY357" s="8"/>
      <c r="UUZ357" s="8"/>
      <c r="UVA357" s="8"/>
      <c r="UVB357" s="8"/>
      <c r="UVC357" s="8"/>
      <c r="UVD357" s="8"/>
      <c r="UVE357" s="8"/>
      <c r="UVF357" s="8"/>
      <c r="UVG357" s="8"/>
      <c r="UVH357" s="8"/>
      <c r="UVI357" s="8"/>
      <c r="UVJ357" s="8"/>
      <c r="UVK357" s="8"/>
      <c r="UVL357" s="8"/>
      <c r="UVM357" s="8"/>
      <c r="UVN357" s="8"/>
      <c r="UVO357" s="8"/>
      <c r="UVP357" s="8"/>
      <c r="UVQ357" s="8"/>
      <c r="UVR357" s="8"/>
      <c r="UVS357" s="8"/>
      <c r="UVT357" s="8"/>
      <c r="UVU357" s="8"/>
      <c r="UVV357" s="8"/>
      <c r="UVW357" s="8"/>
      <c r="UVX357" s="8"/>
      <c r="UVY357" s="8"/>
      <c r="UVZ357" s="8"/>
      <c r="UWA357" s="8"/>
      <c r="UWB357" s="8"/>
      <c r="UWC357" s="8"/>
      <c r="UWD357" s="8"/>
      <c r="UWE357" s="8"/>
      <c r="UWF357" s="8"/>
      <c r="UWG357" s="8"/>
      <c r="UWH357" s="8"/>
      <c r="UWI357" s="8"/>
      <c r="UWJ357" s="8"/>
      <c r="UWK357" s="8"/>
      <c r="UWL357" s="8"/>
      <c r="UWM357" s="8"/>
      <c r="UWN357" s="8"/>
      <c r="UWO357" s="8"/>
      <c r="UWP357" s="8"/>
      <c r="UWQ357" s="8"/>
      <c r="UWR357" s="8"/>
      <c r="UWS357" s="8"/>
      <c r="UWT357" s="8"/>
      <c r="UWU357" s="8"/>
      <c r="UWV357" s="8"/>
      <c r="UWW357" s="8"/>
      <c r="UWX357" s="8"/>
      <c r="UWY357" s="8"/>
      <c r="UWZ357" s="8"/>
      <c r="UXA357" s="8"/>
      <c r="UXB357" s="8"/>
      <c r="UXC357" s="8"/>
      <c r="UXD357" s="8"/>
      <c r="UXE357" s="8"/>
      <c r="UXF357" s="8"/>
      <c r="UXG357" s="8"/>
      <c r="UXH357" s="8"/>
      <c r="UXI357" s="8"/>
      <c r="UXJ357" s="8"/>
      <c r="UXK357" s="8"/>
      <c r="UXL357" s="8"/>
      <c r="UXM357" s="8"/>
      <c r="UXN357" s="8"/>
      <c r="UXO357" s="8"/>
      <c r="UXP357" s="8"/>
      <c r="UXQ357" s="8"/>
      <c r="UXR357" s="8"/>
      <c r="UXS357" s="8"/>
      <c r="UXT357" s="8"/>
      <c r="UXU357" s="8"/>
      <c r="UXV357" s="8"/>
      <c r="UXW357" s="8"/>
      <c r="UXX357" s="8"/>
      <c r="UXY357" s="8"/>
      <c r="UXZ357" s="8"/>
      <c r="UYA357" s="8"/>
      <c r="UYB357" s="8"/>
      <c r="UYC357" s="8"/>
      <c r="UYD357" s="8"/>
      <c r="UYE357" s="8"/>
      <c r="UYF357" s="8"/>
      <c r="UYG357" s="8"/>
      <c r="UYH357" s="8"/>
      <c r="UYI357" s="8"/>
      <c r="UYJ357" s="8"/>
      <c r="UYK357" s="8"/>
      <c r="UYL357" s="8"/>
      <c r="UYM357" s="8"/>
      <c r="UYN357" s="8"/>
      <c r="UYO357" s="8"/>
      <c r="UYP357" s="8"/>
      <c r="UYQ357" s="8"/>
      <c r="UYR357" s="8"/>
      <c r="UYS357" s="8"/>
      <c r="UYT357" s="8"/>
      <c r="UYU357" s="8"/>
      <c r="UYV357" s="8"/>
      <c r="UYW357" s="8"/>
      <c r="UYX357" s="8"/>
      <c r="UYY357" s="8"/>
      <c r="UYZ357" s="8"/>
      <c r="UZA357" s="8"/>
      <c r="UZB357" s="8"/>
      <c r="UZC357" s="8"/>
      <c r="UZD357" s="8"/>
      <c r="UZE357" s="8"/>
      <c r="UZF357" s="8"/>
      <c r="UZG357" s="8"/>
      <c r="UZH357" s="8"/>
      <c r="UZI357" s="8"/>
      <c r="UZJ357" s="8"/>
      <c r="UZK357" s="8"/>
      <c r="UZL357" s="8"/>
      <c r="UZM357" s="8"/>
      <c r="UZN357" s="8"/>
      <c r="UZO357" s="8"/>
      <c r="UZP357" s="8"/>
      <c r="UZQ357" s="8"/>
      <c r="UZR357" s="8"/>
      <c r="UZS357" s="8"/>
      <c r="UZT357" s="8"/>
      <c r="UZU357" s="8"/>
      <c r="UZV357" s="8"/>
      <c r="UZW357" s="8"/>
      <c r="UZX357" s="8"/>
      <c r="UZY357" s="8"/>
      <c r="UZZ357" s="8"/>
      <c r="VAA357" s="8"/>
      <c r="VAB357" s="8"/>
      <c r="VAC357" s="8"/>
      <c r="VAD357" s="8"/>
      <c r="VAE357" s="8"/>
      <c r="VAF357" s="8"/>
      <c r="VAG357" s="8"/>
      <c r="VAH357" s="8"/>
      <c r="VAI357" s="8"/>
      <c r="VAJ357" s="8"/>
      <c r="VAK357" s="8"/>
      <c r="VAL357" s="8"/>
      <c r="VAM357" s="8"/>
      <c r="VAN357" s="8"/>
      <c r="VAO357" s="8"/>
      <c r="VAP357" s="8"/>
      <c r="VAQ357" s="8"/>
      <c r="VAR357" s="8"/>
      <c r="VAS357" s="8"/>
      <c r="VAT357" s="8"/>
      <c r="VAU357" s="8"/>
      <c r="VAV357" s="8"/>
      <c r="VAW357" s="8"/>
      <c r="VAX357" s="8"/>
      <c r="VAY357" s="8"/>
      <c r="VAZ357" s="8"/>
      <c r="VBA357" s="8"/>
      <c r="VBB357" s="8"/>
      <c r="VBC357" s="8"/>
      <c r="VBD357" s="8"/>
      <c r="VBE357" s="8"/>
      <c r="VBF357" s="8"/>
      <c r="VBG357" s="8"/>
      <c r="VBH357" s="8"/>
      <c r="VBI357" s="8"/>
      <c r="VBJ357" s="8"/>
      <c r="VBK357" s="8"/>
      <c r="VBL357" s="8"/>
      <c r="VBM357" s="8"/>
      <c r="VBN357" s="8"/>
      <c r="VBO357" s="8"/>
      <c r="VBP357" s="8"/>
      <c r="VBQ357" s="8"/>
      <c r="VBR357" s="8"/>
      <c r="VBS357" s="8"/>
      <c r="VBT357" s="8"/>
      <c r="VBU357" s="8"/>
      <c r="VBV357" s="8"/>
      <c r="VBW357" s="8"/>
      <c r="VBX357" s="8"/>
      <c r="VBY357" s="8"/>
      <c r="VBZ357" s="8"/>
      <c r="VCA357" s="8"/>
      <c r="VCB357" s="8"/>
      <c r="VCC357" s="8"/>
      <c r="VCD357" s="8"/>
      <c r="VCE357" s="8"/>
      <c r="VCF357" s="8"/>
      <c r="VCG357" s="8"/>
      <c r="VCH357" s="8"/>
      <c r="VCI357" s="8"/>
      <c r="VCJ357" s="8"/>
      <c r="VCK357" s="8"/>
      <c r="VCL357" s="8"/>
      <c r="VCM357" s="8"/>
      <c r="VCN357" s="8"/>
      <c r="VCO357" s="8"/>
      <c r="VCP357" s="8"/>
      <c r="VCQ357" s="8"/>
      <c r="VCR357" s="8"/>
      <c r="VCS357" s="8"/>
      <c r="VCT357" s="8"/>
      <c r="VCU357" s="8"/>
      <c r="VCV357" s="8"/>
      <c r="VCW357" s="8"/>
      <c r="VCX357" s="8"/>
      <c r="VCY357" s="8"/>
      <c r="VCZ357" s="8"/>
      <c r="VDA357" s="8"/>
      <c r="VDB357" s="8"/>
      <c r="VDC357" s="8"/>
      <c r="VDD357" s="8"/>
      <c r="VDE357" s="8"/>
      <c r="VDF357" s="8"/>
      <c r="VDG357" s="8"/>
      <c r="VDH357" s="8"/>
      <c r="VDI357" s="8"/>
      <c r="VDJ357" s="8"/>
      <c r="VDK357" s="8"/>
      <c r="VDL357" s="8"/>
      <c r="VDM357" s="8"/>
      <c r="VDN357" s="8"/>
      <c r="VDO357" s="8"/>
      <c r="VDP357" s="8"/>
      <c r="VDQ357" s="8"/>
      <c r="VDR357" s="8"/>
      <c r="VDS357" s="8"/>
      <c r="VDT357" s="8"/>
      <c r="VDU357" s="8"/>
      <c r="VDV357" s="8"/>
      <c r="VDW357" s="8"/>
      <c r="VDX357" s="8"/>
      <c r="VDY357" s="8"/>
      <c r="VDZ357" s="8"/>
      <c r="VEA357" s="8"/>
      <c r="VEB357" s="8"/>
      <c r="VEC357" s="8"/>
      <c r="VED357" s="8"/>
      <c r="VEE357" s="8"/>
      <c r="VEF357" s="8"/>
      <c r="VEG357" s="8"/>
      <c r="VEH357" s="8"/>
      <c r="VEI357" s="8"/>
      <c r="VEJ357" s="8"/>
      <c r="VEK357" s="8"/>
      <c r="VEL357" s="8"/>
      <c r="VEM357" s="8"/>
      <c r="VEN357" s="8"/>
      <c r="VEO357" s="8"/>
      <c r="VEP357" s="8"/>
      <c r="VEQ357" s="8"/>
      <c r="VER357" s="8"/>
      <c r="VES357" s="8"/>
      <c r="VET357" s="8"/>
      <c r="VEU357" s="8"/>
      <c r="VEV357" s="8"/>
      <c r="VEW357" s="8"/>
      <c r="VEX357" s="8"/>
      <c r="VEY357" s="8"/>
      <c r="VEZ357" s="8"/>
      <c r="VFA357" s="8"/>
      <c r="VFB357" s="8"/>
      <c r="VFC357" s="8"/>
      <c r="VFD357" s="8"/>
      <c r="VFE357" s="8"/>
      <c r="VFF357" s="8"/>
      <c r="VFG357" s="8"/>
      <c r="VFH357" s="8"/>
      <c r="VFI357" s="8"/>
      <c r="VFJ357" s="8"/>
      <c r="VFK357" s="8"/>
      <c r="VFL357" s="8"/>
      <c r="VFM357" s="8"/>
      <c r="VFN357" s="8"/>
      <c r="VFO357" s="8"/>
      <c r="VFP357" s="8"/>
      <c r="VFQ357" s="8"/>
      <c r="VFR357" s="8"/>
      <c r="VFS357" s="8"/>
      <c r="VFT357" s="8"/>
      <c r="VFU357" s="8"/>
      <c r="VFV357" s="8"/>
      <c r="VFW357" s="8"/>
      <c r="VFX357" s="8"/>
      <c r="VFY357" s="8"/>
      <c r="VFZ357" s="8"/>
      <c r="VGA357" s="8"/>
      <c r="VGB357" s="8"/>
      <c r="VGC357" s="8"/>
      <c r="VGD357" s="8"/>
      <c r="VGE357" s="8"/>
      <c r="VGF357" s="8"/>
      <c r="VGG357" s="8"/>
      <c r="VGH357" s="8"/>
      <c r="VGI357" s="8"/>
      <c r="VGJ357" s="8"/>
      <c r="VGK357" s="8"/>
      <c r="VGL357" s="8"/>
      <c r="VGM357" s="8"/>
      <c r="VGN357" s="8"/>
      <c r="VGO357" s="8"/>
      <c r="VGP357" s="8"/>
      <c r="VGQ357" s="8"/>
      <c r="VGR357" s="8"/>
      <c r="VGS357" s="8"/>
      <c r="VGT357" s="8"/>
      <c r="VGU357" s="8"/>
      <c r="VGV357" s="8"/>
      <c r="VGW357" s="8"/>
      <c r="VGX357" s="8"/>
      <c r="VGY357" s="8"/>
      <c r="VGZ357" s="8"/>
      <c r="VHA357" s="8"/>
      <c r="VHB357" s="8"/>
      <c r="VHC357" s="8"/>
      <c r="VHD357" s="8"/>
      <c r="VHE357" s="8"/>
      <c r="VHF357" s="8"/>
      <c r="VHG357" s="8"/>
      <c r="VHH357" s="8"/>
      <c r="VHI357" s="8"/>
      <c r="VHJ357" s="8"/>
      <c r="VHK357" s="8"/>
      <c r="VHL357" s="8"/>
      <c r="VHM357" s="8"/>
      <c r="VHN357" s="8"/>
      <c r="VHO357" s="8"/>
      <c r="VHP357" s="8"/>
      <c r="VHQ357" s="8"/>
      <c r="VHR357" s="8"/>
      <c r="VHS357" s="8"/>
      <c r="VHT357" s="8"/>
      <c r="VHU357" s="8"/>
      <c r="VHV357" s="8"/>
      <c r="VHW357" s="8"/>
      <c r="VHX357" s="8"/>
      <c r="VHY357" s="8"/>
      <c r="VHZ357" s="8"/>
      <c r="VIA357" s="8"/>
      <c r="VIB357" s="8"/>
      <c r="VIC357" s="8"/>
      <c r="VID357" s="8"/>
      <c r="VIE357" s="8"/>
      <c r="VIF357" s="8"/>
      <c r="VIG357" s="8"/>
      <c r="VIH357" s="8"/>
      <c r="VII357" s="8"/>
      <c r="VIJ357" s="8"/>
      <c r="VIK357" s="8"/>
      <c r="VIL357" s="8"/>
      <c r="VIM357" s="8"/>
      <c r="VIN357" s="8"/>
      <c r="VIO357" s="8"/>
      <c r="VIP357" s="8"/>
      <c r="VIQ357" s="8"/>
      <c r="VIR357" s="8"/>
      <c r="VIS357" s="8"/>
      <c r="VIT357" s="8"/>
      <c r="VIU357" s="8"/>
      <c r="VIV357" s="8"/>
      <c r="VIW357" s="8"/>
      <c r="VIX357" s="8"/>
      <c r="VIY357" s="8"/>
      <c r="VIZ357" s="8"/>
      <c r="VJA357" s="8"/>
      <c r="VJB357" s="8"/>
      <c r="VJC357" s="8"/>
      <c r="VJD357" s="8"/>
      <c r="VJE357" s="8"/>
      <c r="VJF357" s="8"/>
      <c r="VJG357" s="8"/>
      <c r="VJH357" s="8"/>
      <c r="VJI357" s="8"/>
      <c r="VJJ357" s="8"/>
      <c r="VJK357" s="8"/>
      <c r="VJL357" s="8"/>
      <c r="VJM357" s="8"/>
      <c r="VJN357" s="8"/>
      <c r="VJO357" s="8"/>
      <c r="VJP357" s="8"/>
      <c r="VJQ357" s="8"/>
      <c r="VJR357" s="8"/>
      <c r="VJS357" s="8"/>
      <c r="VJT357" s="8"/>
      <c r="VJU357" s="8"/>
      <c r="VJV357" s="8"/>
      <c r="VJW357" s="8"/>
      <c r="VJX357" s="8"/>
      <c r="VJY357" s="8"/>
      <c r="VJZ357" s="8"/>
      <c r="VKA357" s="8"/>
      <c r="VKB357" s="8"/>
      <c r="VKC357" s="8"/>
      <c r="VKD357" s="8"/>
      <c r="VKE357" s="8"/>
      <c r="VKF357" s="8"/>
      <c r="VKG357" s="8"/>
      <c r="VKH357" s="8"/>
      <c r="VKI357" s="8"/>
      <c r="VKJ357" s="8"/>
      <c r="VKK357" s="8"/>
      <c r="VKL357" s="8"/>
      <c r="VKM357" s="8"/>
      <c r="VKN357" s="8"/>
      <c r="VKO357" s="8"/>
      <c r="VKP357" s="8"/>
      <c r="VKQ357" s="8"/>
      <c r="VKR357" s="8"/>
      <c r="VKS357" s="8"/>
      <c r="VKT357" s="8"/>
      <c r="VKU357" s="8"/>
      <c r="VKV357" s="8"/>
      <c r="VKW357" s="8"/>
      <c r="VKX357" s="8"/>
      <c r="VKY357" s="8"/>
      <c r="VKZ357" s="8"/>
      <c r="VLA357" s="8"/>
      <c r="VLB357" s="8"/>
      <c r="VLC357" s="8"/>
      <c r="VLD357" s="8"/>
      <c r="VLE357" s="8"/>
      <c r="VLF357" s="8"/>
      <c r="VLG357" s="8"/>
      <c r="VLH357" s="8"/>
      <c r="VLI357" s="8"/>
      <c r="VLJ357" s="8"/>
      <c r="VLK357" s="8"/>
      <c r="VLL357" s="8"/>
      <c r="VLM357" s="8"/>
      <c r="VLN357" s="8"/>
      <c r="VLO357" s="8"/>
      <c r="VLP357" s="8"/>
      <c r="VLQ357" s="8"/>
      <c r="VLR357" s="8"/>
      <c r="VLS357" s="8"/>
      <c r="VLT357" s="8"/>
      <c r="VLU357" s="8"/>
      <c r="VLV357" s="8"/>
      <c r="VLW357" s="8"/>
      <c r="VLX357" s="8"/>
      <c r="VLY357" s="8"/>
      <c r="VLZ357" s="8"/>
      <c r="VMA357" s="8"/>
      <c r="VMB357" s="8"/>
      <c r="VMC357" s="8"/>
      <c r="VMD357" s="8"/>
      <c r="VME357" s="8"/>
      <c r="VMF357" s="8"/>
      <c r="VMG357" s="8"/>
      <c r="VMH357" s="8"/>
      <c r="VMI357" s="8"/>
      <c r="VMJ357" s="8"/>
      <c r="VMK357" s="8"/>
      <c r="VML357" s="8"/>
      <c r="VMM357" s="8"/>
      <c r="VMN357" s="8"/>
      <c r="VMO357" s="8"/>
      <c r="VMP357" s="8"/>
      <c r="VMQ357" s="8"/>
      <c r="VMR357" s="8"/>
      <c r="VMS357" s="8"/>
      <c r="VMT357" s="8"/>
      <c r="VMU357" s="8"/>
      <c r="VMV357" s="8"/>
      <c r="VMW357" s="8"/>
      <c r="VMX357" s="8"/>
      <c r="VMY357" s="8"/>
      <c r="VMZ357" s="8"/>
      <c r="VNA357" s="8"/>
      <c r="VNB357" s="8"/>
      <c r="VNC357" s="8"/>
      <c r="VND357" s="8"/>
      <c r="VNE357" s="8"/>
      <c r="VNF357" s="8"/>
      <c r="VNG357" s="8"/>
      <c r="VNH357" s="8"/>
      <c r="VNI357" s="8"/>
      <c r="VNJ357" s="8"/>
      <c r="VNK357" s="8"/>
      <c r="VNL357" s="8"/>
      <c r="VNM357" s="8"/>
      <c r="VNN357" s="8"/>
      <c r="VNO357" s="8"/>
      <c r="VNP357" s="8"/>
      <c r="VNQ357" s="8"/>
      <c r="VNR357" s="8"/>
      <c r="VNS357" s="8"/>
      <c r="VNT357" s="8"/>
      <c r="VNU357" s="8"/>
      <c r="VNV357" s="8"/>
      <c r="VNW357" s="8"/>
      <c r="VNX357" s="8"/>
      <c r="VNY357" s="8"/>
      <c r="VNZ357" s="8"/>
      <c r="VOA357" s="8"/>
      <c r="VOB357" s="8"/>
      <c r="VOC357" s="8"/>
      <c r="VOD357" s="8"/>
      <c r="VOE357" s="8"/>
      <c r="VOF357" s="8"/>
      <c r="VOG357" s="8"/>
      <c r="VOH357" s="8"/>
      <c r="VOI357" s="8"/>
      <c r="VOJ357" s="8"/>
      <c r="VOK357" s="8"/>
      <c r="VOL357" s="8"/>
      <c r="VOM357" s="8"/>
      <c r="VON357" s="8"/>
      <c r="VOO357" s="8"/>
      <c r="VOP357" s="8"/>
      <c r="VOQ357" s="8"/>
      <c r="VOR357" s="8"/>
      <c r="VOS357" s="8"/>
      <c r="VOT357" s="8"/>
      <c r="VOU357" s="8"/>
      <c r="VOV357" s="8"/>
      <c r="VOW357" s="8"/>
      <c r="VOX357" s="8"/>
      <c r="VOY357" s="8"/>
      <c r="VOZ357" s="8"/>
      <c r="VPA357" s="8"/>
      <c r="VPB357" s="8"/>
      <c r="VPC357" s="8"/>
      <c r="VPD357" s="8"/>
      <c r="VPE357" s="8"/>
      <c r="VPF357" s="8"/>
      <c r="VPG357" s="8"/>
      <c r="VPH357" s="8"/>
      <c r="VPI357" s="8"/>
      <c r="VPJ357" s="8"/>
      <c r="VPK357" s="8"/>
      <c r="VPL357" s="8"/>
      <c r="VPM357" s="8"/>
      <c r="VPN357" s="8"/>
      <c r="VPO357" s="8"/>
      <c r="VPP357" s="8"/>
      <c r="VPQ357" s="8"/>
      <c r="VPR357" s="8"/>
      <c r="VPS357" s="8"/>
      <c r="VPT357" s="8"/>
      <c r="VPU357" s="8"/>
      <c r="VPV357" s="8"/>
      <c r="VPW357" s="8"/>
      <c r="VPX357" s="8"/>
      <c r="VPY357" s="8"/>
      <c r="VPZ357" s="8"/>
      <c r="VQA357" s="8"/>
      <c r="VQB357" s="8"/>
      <c r="VQC357" s="8"/>
      <c r="VQD357" s="8"/>
      <c r="VQE357" s="8"/>
      <c r="VQF357" s="8"/>
      <c r="VQG357" s="8"/>
      <c r="VQH357" s="8"/>
      <c r="VQI357" s="8"/>
      <c r="VQJ357" s="8"/>
      <c r="VQK357" s="8"/>
      <c r="VQL357" s="8"/>
      <c r="VQM357" s="8"/>
      <c r="VQN357" s="8"/>
      <c r="VQO357" s="8"/>
      <c r="VQP357" s="8"/>
      <c r="VQQ357" s="8"/>
      <c r="VQR357" s="8"/>
      <c r="VQS357" s="8"/>
      <c r="VQT357" s="8"/>
      <c r="VQU357" s="8"/>
      <c r="VQV357" s="8"/>
      <c r="VQW357" s="8"/>
      <c r="VQX357" s="8"/>
      <c r="VQY357" s="8"/>
      <c r="VQZ357" s="8"/>
      <c r="VRA357" s="8"/>
      <c r="VRB357" s="8"/>
      <c r="VRC357" s="8"/>
      <c r="VRD357" s="8"/>
      <c r="VRE357" s="8"/>
      <c r="VRF357" s="8"/>
      <c r="VRG357" s="8"/>
      <c r="VRH357" s="8"/>
      <c r="VRI357" s="8"/>
      <c r="VRJ357" s="8"/>
      <c r="VRK357" s="8"/>
      <c r="VRL357" s="8"/>
      <c r="VRM357" s="8"/>
      <c r="VRN357" s="8"/>
      <c r="VRO357" s="8"/>
      <c r="VRP357" s="8"/>
      <c r="VRQ357" s="8"/>
      <c r="VRR357" s="8"/>
      <c r="VRS357" s="8"/>
      <c r="VRT357" s="8"/>
      <c r="VRU357" s="8"/>
      <c r="VRV357" s="8"/>
      <c r="VRW357" s="8"/>
      <c r="VRX357" s="8"/>
      <c r="VRY357" s="8"/>
      <c r="VRZ357" s="8"/>
      <c r="VSA357" s="8"/>
      <c r="VSB357" s="8"/>
      <c r="VSC357" s="8"/>
      <c r="VSD357" s="8"/>
      <c r="VSE357" s="8"/>
      <c r="VSF357" s="8"/>
      <c r="VSG357" s="8"/>
      <c r="VSH357" s="8"/>
      <c r="VSI357" s="8"/>
      <c r="VSJ357" s="8"/>
      <c r="VSK357" s="8"/>
      <c r="VSL357" s="8"/>
      <c r="VSM357" s="8"/>
      <c r="VSN357" s="8"/>
      <c r="VSO357" s="8"/>
      <c r="VSP357" s="8"/>
      <c r="VSQ357" s="8"/>
      <c r="VSR357" s="8"/>
      <c r="VSS357" s="8"/>
      <c r="VST357" s="8"/>
      <c r="VSU357" s="8"/>
      <c r="VSV357" s="8"/>
      <c r="VSW357" s="8"/>
      <c r="VSX357" s="8"/>
      <c r="VSY357" s="8"/>
      <c r="VSZ357" s="8"/>
      <c r="VTA357" s="8"/>
      <c r="VTB357" s="8"/>
      <c r="VTC357" s="8"/>
      <c r="VTD357" s="8"/>
      <c r="VTE357" s="8"/>
      <c r="VTF357" s="8"/>
      <c r="VTG357" s="8"/>
      <c r="VTH357" s="8"/>
      <c r="VTI357" s="8"/>
      <c r="VTJ357" s="8"/>
      <c r="VTK357" s="8"/>
      <c r="VTL357" s="8"/>
      <c r="VTM357" s="8"/>
      <c r="VTN357" s="8"/>
      <c r="VTO357" s="8"/>
      <c r="VTP357" s="8"/>
      <c r="VTQ357" s="8"/>
      <c r="VTR357" s="8"/>
      <c r="VTS357" s="8"/>
      <c r="VTT357" s="8"/>
      <c r="VTU357" s="8"/>
      <c r="VTV357" s="8"/>
      <c r="VTW357" s="8"/>
      <c r="VTX357" s="8"/>
      <c r="VTY357" s="8"/>
      <c r="VTZ357" s="8"/>
      <c r="VUA357" s="8"/>
      <c r="VUB357" s="8"/>
      <c r="VUC357" s="8"/>
      <c r="VUD357" s="8"/>
      <c r="VUE357" s="8"/>
      <c r="VUF357" s="8"/>
      <c r="VUG357" s="8"/>
      <c r="VUH357" s="8"/>
      <c r="VUI357" s="8"/>
      <c r="VUJ357" s="8"/>
      <c r="VUK357" s="8"/>
      <c r="VUL357" s="8"/>
      <c r="VUM357" s="8"/>
      <c r="VUN357" s="8"/>
      <c r="VUO357" s="8"/>
      <c r="VUP357" s="8"/>
      <c r="VUQ357" s="8"/>
      <c r="VUR357" s="8"/>
      <c r="VUS357" s="8"/>
      <c r="VUT357" s="8"/>
      <c r="VUU357" s="8"/>
      <c r="VUV357" s="8"/>
      <c r="VUW357" s="8"/>
      <c r="VUX357" s="8"/>
      <c r="VUY357" s="8"/>
      <c r="VUZ357" s="8"/>
      <c r="VVA357" s="8"/>
      <c r="VVB357" s="8"/>
      <c r="VVC357" s="8"/>
      <c r="VVD357" s="8"/>
      <c r="VVE357" s="8"/>
      <c r="VVF357" s="8"/>
      <c r="VVG357" s="8"/>
      <c r="VVH357" s="8"/>
      <c r="VVI357" s="8"/>
      <c r="VVJ357" s="8"/>
      <c r="VVK357" s="8"/>
      <c r="VVL357" s="8"/>
      <c r="VVM357" s="8"/>
      <c r="VVN357" s="8"/>
      <c r="VVO357" s="8"/>
      <c r="VVP357" s="8"/>
      <c r="VVQ357" s="8"/>
      <c r="VVR357" s="8"/>
      <c r="VVS357" s="8"/>
      <c r="VVT357" s="8"/>
      <c r="VVU357" s="8"/>
      <c r="VVV357" s="8"/>
      <c r="VVW357" s="8"/>
      <c r="VVX357" s="8"/>
      <c r="VVY357" s="8"/>
      <c r="VVZ357" s="8"/>
      <c r="VWA357" s="8"/>
      <c r="VWB357" s="8"/>
      <c r="VWC357" s="8"/>
      <c r="VWD357" s="8"/>
      <c r="VWE357" s="8"/>
      <c r="VWF357" s="8"/>
      <c r="VWG357" s="8"/>
      <c r="VWH357" s="8"/>
      <c r="VWI357" s="8"/>
      <c r="VWJ357" s="8"/>
      <c r="VWK357" s="8"/>
      <c r="VWL357" s="8"/>
      <c r="VWM357" s="8"/>
      <c r="VWN357" s="8"/>
      <c r="VWO357" s="8"/>
      <c r="VWP357" s="8"/>
      <c r="VWQ357" s="8"/>
      <c r="VWR357" s="8"/>
      <c r="VWS357" s="8"/>
      <c r="VWT357" s="8"/>
      <c r="VWU357" s="8"/>
      <c r="VWV357" s="8"/>
      <c r="VWW357" s="8"/>
      <c r="VWX357" s="8"/>
      <c r="VWY357" s="8"/>
      <c r="VWZ357" s="8"/>
      <c r="VXA357" s="8"/>
      <c r="VXB357" s="8"/>
      <c r="VXC357" s="8"/>
      <c r="VXD357" s="8"/>
      <c r="VXE357" s="8"/>
      <c r="VXF357" s="8"/>
      <c r="VXG357" s="8"/>
      <c r="VXH357" s="8"/>
      <c r="VXI357" s="8"/>
      <c r="VXJ357" s="8"/>
      <c r="VXK357" s="8"/>
      <c r="VXL357" s="8"/>
      <c r="VXM357" s="8"/>
      <c r="VXN357" s="8"/>
      <c r="VXO357" s="8"/>
      <c r="VXP357" s="8"/>
      <c r="VXQ357" s="8"/>
      <c r="VXR357" s="8"/>
      <c r="VXS357" s="8"/>
      <c r="VXT357" s="8"/>
      <c r="VXU357" s="8"/>
      <c r="VXV357" s="8"/>
      <c r="VXW357" s="8"/>
      <c r="VXX357" s="8"/>
      <c r="VXY357" s="8"/>
      <c r="VXZ357" s="8"/>
      <c r="VYA357" s="8"/>
      <c r="VYB357" s="8"/>
      <c r="VYC357" s="8"/>
      <c r="VYD357" s="8"/>
      <c r="VYE357" s="8"/>
      <c r="VYF357" s="8"/>
      <c r="VYG357" s="8"/>
      <c r="VYH357" s="8"/>
      <c r="VYI357" s="8"/>
      <c r="VYJ357" s="8"/>
      <c r="VYK357" s="8"/>
      <c r="VYL357" s="8"/>
      <c r="VYM357" s="8"/>
      <c r="VYN357" s="8"/>
      <c r="VYO357" s="8"/>
      <c r="VYP357" s="8"/>
      <c r="VYQ357" s="8"/>
      <c r="VYR357" s="8"/>
      <c r="VYS357" s="8"/>
      <c r="VYT357" s="8"/>
      <c r="VYU357" s="8"/>
      <c r="VYV357" s="8"/>
      <c r="VYW357" s="8"/>
      <c r="VYX357" s="8"/>
      <c r="VYY357" s="8"/>
      <c r="VYZ357" s="8"/>
      <c r="VZA357" s="8"/>
      <c r="VZB357" s="8"/>
      <c r="VZC357" s="8"/>
      <c r="VZD357" s="8"/>
      <c r="VZE357" s="8"/>
      <c r="VZF357" s="8"/>
      <c r="VZG357" s="8"/>
      <c r="VZH357" s="8"/>
      <c r="VZI357" s="8"/>
      <c r="VZJ357" s="8"/>
      <c r="VZK357" s="8"/>
      <c r="VZL357" s="8"/>
      <c r="VZM357" s="8"/>
      <c r="VZN357" s="8"/>
      <c r="VZO357" s="8"/>
      <c r="VZP357" s="8"/>
      <c r="VZQ357" s="8"/>
      <c r="VZR357" s="8"/>
      <c r="VZS357" s="8"/>
      <c r="VZT357" s="8"/>
      <c r="VZU357" s="8"/>
      <c r="VZV357" s="8"/>
      <c r="VZW357" s="8"/>
      <c r="VZX357" s="8"/>
      <c r="VZY357" s="8"/>
      <c r="VZZ357" s="8"/>
      <c r="WAA357" s="8"/>
      <c r="WAB357" s="8"/>
      <c r="WAC357" s="8"/>
      <c r="WAD357" s="8"/>
      <c r="WAE357" s="8"/>
      <c r="WAF357" s="8"/>
      <c r="WAG357" s="8"/>
      <c r="WAH357" s="8"/>
      <c r="WAI357" s="8"/>
      <c r="WAJ357" s="8"/>
      <c r="WAK357" s="8"/>
      <c r="WAL357" s="8"/>
      <c r="WAM357" s="8"/>
      <c r="WAN357" s="8"/>
      <c r="WAO357" s="8"/>
      <c r="WAP357" s="8"/>
      <c r="WAQ357" s="8"/>
      <c r="WAR357" s="8"/>
      <c r="WAS357" s="8"/>
      <c r="WAT357" s="8"/>
      <c r="WAU357" s="8"/>
      <c r="WAV357" s="8"/>
      <c r="WAW357" s="8"/>
      <c r="WAX357" s="8"/>
      <c r="WAY357" s="8"/>
      <c r="WAZ357" s="8"/>
      <c r="WBA357" s="8"/>
      <c r="WBB357" s="8"/>
      <c r="WBC357" s="8"/>
      <c r="WBD357" s="8"/>
      <c r="WBE357" s="8"/>
      <c r="WBF357" s="8"/>
      <c r="WBG357" s="8"/>
      <c r="WBH357" s="8"/>
      <c r="WBI357" s="8"/>
      <c r="WBJ357" s="8"/>
      <c r="WBK357" s="8"/>
      <c r="WBL357" s="8"/>
      <c r="WBM357" s="8"/>
      <c r="WBN357" s="8"/>
      <c r="WBO357" s="8"/>
      <c r="WBP357" s="8"/>
      <c r="WBQ357" s="8"/>
      <c r="WBR357" s="8"/>
      <c r="WBS357" s="8"/>
      <c r="WBT357" s="8"/>
      <c r="WBU357" s="8"/>
      <c r="WBV357" s="8"/>
      <c r="WBW357" s="8"/>
      <c r="WBX357" s="8"/>
      <c r="WBY357" s="8"/>
      <c r="WBZ357" s="8"/>
      <c r="WCA357" s="8"/>
      <c r="WCB357" s="8"/>
      <c r="WCC357" s="8"/>
      <c r="WCD357" s="8"/>
      <c r="WCE357" s="8"/>
      <c r="WCF357" s="8"/>
      <c r="WCG357" s="8"/>
      <c r="WCH357" s="8"/>
      <c r="WCI357" s="8"/>
      <c r="WCJ357" s="8"/>
      <c r="WCK357" s="8"/>
      <c r="WCL357" s="8"/>
      <c r="WCM357" s="8"/>
      <c r="WCN357" s="8"/>
      <c r="WCO357" s="8"/>
      <c r="WCP357" s="8"/>
      <c r="WCQ357" s="8"/>
      <c r="WCR357" s="8"/>
      <c r="WCS357" s="8"/>
      <c r="WCT357" s="8"/>
      <c r="WCU357" s="8"/>
      <c r="WCV357" s="8"/>
      <c r="WCW357" s="8"/>
      <c r="WCX357" s="8"/>
      <c r="WCY357" s="8"/>
      <c r="WCZ357" s="8"/>
      <c r="WDA357" s="8"/>
      <c r="WDB357" s="8"/>
      <c r="WDC357" s="8"/>
      <c r="WDD357" s="8"/>
      <c r="WDE357" s="8"/>
      <c r="WDF357" s="8"/>
      <c r="WDG357" s="8"/>
      <c r="WDH357" s="8"/>
      <c r="WDI357" s="8"/>
      <c r="WDJ357" s="8"/>
      <c r="WDK357" s="8"/>
      <c r="WDL357" s="8"/>
      <c r="WDM357" s="8"/>
      <c r="WDN357" s="8"/>
      <c r="WDO357" s="8"/>
      <c r="WDP357" s="8"/>
      <c r="WDQ357" s="8"/>
      <c r="WDR357" s="8"/>
      <c r="WDS357" s="8"/>
      <c r="WDT357" s="8"/>
      <c r="WDU357" s="8"/>
      <c r="WDV357" s="8"/>
      <c r="WDW357" s="8"/>
      <c r="WDX357" s="8"/>
      <c r="WDY357" s="8"/>
      <c r="WDZ357" s="8"/>
      <c r="WEA357" s="8"/>
      <c r="WEB357" s="8"/>
      <c r="WEC357" s="8"/>
      <c r="WED357" s="8"/>
      <c r="WEE357" s="8"/>
      <c r="WEF357" s="8"/>
      <c r="WEG357" s="8"/>
      <c r="WEH357" s="8"/>
      <c r="WEI357" s="8"/>
      <c r="WEJ357" s="8"/>
      <c r="WEK357" s="8"/>
      <c r="WEL357" s="8"/>
      <c r="WEM357" s="8"/>
      <c r="WEN357" s="8"/>
      <c r="WEO357" s="8"/>
      <c r="WEP357" s="8"/>
      <c r="WEQ357" s="8"/>
      <c r="WER357" s="8"/>
      <c r="WES357" s="8"/>
      <c r="WET357" s="8"/>
      <c r="WEU357" s="8"/>
      <c r="WEV357" s="8"/>
      <c r="WEW357" s="8"/>
      <c r="WEX357" s="8"/>
      <c r="WEY357" s="8"/>
      <c r="WEZ357" s="8"/>
      <c r="WFA357" s="8"/>
      <c r="WFB357" s="8"/>
      <c r="WFC357" s="8"/>
      <c r="WFD357" s="8"/>
      <c r="WFE357" s="8"/>
      <c r="WFF357" s="8"/>
      <c r="WFG357" s="8"/>
      <c r="WFH357" s="8"/>
      <c r="WFI357" s="8"/>
      <c r="WFJ357" s="8"/>
      <c r="WFK357" s="8"/>
      <c r="WFL357" s="8"/>
      <c r="WFM357" s="8"/>
      <c r="WFN357" s="8"/>
      <c r="WFO357" s="8"/>
      <c r="WFP357" s="8"/>
      <c r="WFQ357" s="8"/>
      <c r="WFR357" s="8"/>
      <c r="WFS357" s="8"/>
      <c r="WFT357" s="8"/>
      <c r="WFU357" s="8"/>
      <c r="WFV357" s="8"/>
      <c r="WFW357" s="8"/>
      <c r="WFX357" s="8"/>
      <c r="WFY357" s="8"/>
      <c r="WFZ357" s="8"/>
      <c r="WGA357" s="8"/>
      <c r="WGB357" s="8"/>
      <c r="WGC357" s="8"/>
      <c r="WGD357" s="8"/>
      <c r="WGE357" s="8"/>
      <c r="WGF357" s="8"/>
      <c r="WGG357" s="8"/>
      <c r="WGH357" s="8"/>
      <c r="WGI357" s="8"/>
      <c r="WGJ357" s="8"/>
      <c r="WGK357" s="8"/>
      <c r="WGL357" s="8"/>
      <c r="WGM357" s="8"/>
      <c r="WGN357" s="8"/>
      <c r="WGO357" s="8"/>
      <c r="WGP357" s="8"/>
      <c r="WGQ357" s="8"/>
      <c r="WGR357" s="8"/>
      <c r="WGS357" s="8"/>
      <c r="WGT357" s="8"/>
      <c r="WGU357" s="8"/>
      <c r="WGV357" s="8"/>
      <c r="WGW357" s="8"/>
      <c r="WGX357" s="8"/>
      <c r="WGY357" s="8"/>
      <c r="WGZ357" s="8"/>
      <c r="WHA357" s="8"/>
      <c r="WHB357" s="8"/>
      <c r="WHC357" s="8"/>
      <c r="WHD357" s="8"/>
      <c r="WHE357" s="8"/>
      <c r="WHF357" s="8"/>
      <c r="WHG357" s="8"/>
      <c r="WHH357" s="8"/>
      <c r="WHI357" s="8"/>
      <c r="WHJ357" s="8"/>
      <c r="WHK357" s="8"/>
      <c r="WHL357" s="8"/>
      <c r="WHM357" s="8"/>
      <c r="WHN357" s="8"/>
      <c r="WHO357" s="8"/>
      <c r="WHP357" s="8"/>
      <c r="WHQ357" s="8"/>
      <c r="WHR357" s="8"/>
      <c r="WHS357" s="8"/>
      <c r="WHT357" s="8"/>
      <c r="WHU357" s="8"/>
      <c r="WHV357" s="8"/>
      <c r="WHW357" s="8"/>
      <c r="WHX357" s="8"/>
      <c r="WHY357" s="8"/>
      <c r="WHZ357" s="8"/>
      <c r="WIA357" s="8"/>
      <c r="WIB357" s="8"/>
      <c r="WIC357" s="8"/>
      <c r="WID357" s="8"/>
      <c r="WIE357" s="8"/>
      <c r="WIF357" s="8"/>
      <c r="WIG357" s="8"/>
      <c r="WIH357" s="8"/>
      <c r="WII357" s="8"/>
      <c r="WIJ357" s="8"/>
      <c r="WIK357" s="8"/>
      <c r="WIL357" s="8"/>
      <c r="WIM357" s="8"/>
      <c r="WIN357" s="8"/>
      <c r="WIO357" s="8"/>
      <c r="WIP357" s="8"/>
      <c r="WIQ357" s="8"/>
      <c r="WIR357" s="8"/>
      <c r="WIS357" s="8"/>
      <c r="WIT357" s="8"/>
      <c r="WIU357" s="8"/>
      <c r="WIV357" s="8"/>
      <c r="WIW357" s="8"/>
      <c r="WIX357" s="8"/>
      <c r="WIY357" s="8"/>
      <c r="WIZ357" s="8"/>
      <c r="WJA357" s="8"/>
      <c r="WJB357" s="8"/>
      <c r="WJC357" s="8"/>
      <c r="WJD357" s="8"/>
      <c r="WJE357" s="8"/>
      <c r="WJF357" s="8"/>
      <c r="WJG357" s="8"/>
      <c r="WJH357" s="8"/>
      <c r="WJI357" s="8"/>
      <c r="WJJ357" s="8"/>
      <c r="WJK357" s="8"/>
      <c r="WJL357" s="8"/>
      <c r="WJM357" s="8"/>
      <c r="WJN357" s="8"/>
      <c r="WJO357" s="8"/>
      <c r="WJP357" s="8"/>
      <c r="WJQ357" s="8"/>
      <c r="WJR357" s="8"/>
      <c r="WJS357" s="8"/>
      <c r="WJT357" s="8"/>
      <c r="WJU357" s="8"/>
      <c r="WJV357" s="8"/>
      <c r="WJW357" s="8"/>
      <c r="WJX357" s="8"/>
      <c r="WJY357" s="8"/>
      <c r="WJZ357" s="8"/>
      <c r="WKA357" s="8"/>
      <c r="WKB357" s="8"/>
      <c r="WKC357" s="8"/>
      <c r="WKD357" s="8"/>
      <c r="WKE357" s="8"/>
      <c r="WKF357" s="8"/>
      <c r="WKG357" s="8"/>
      <c r="WKH357" s="8"/>
      <c r="WKI357" s="8"/>
      <c r="WKJ357" s="8"/>
      <c r="WKK357" s="8"/>
      <c r="WKL357" s="8"/>
      <c r="WKM357" s="8"/>
      <c r="WKN357" s="8"/>
      <c r="WKO357" s="8"/>
      <c r="WKP357" s="8"/>
      <c r="WKQ357" s="8"/>
      <c r="WKR357" s="8"/>
      <c r="WKS357" s="8"/>
      <c r="WKT357" s="8"/>
      <c r="WKU357" s="8"/>
      <c r="WKV357" s="8"/>
      <c r="WKW357" s="8"/>
      <c r="WKX357" s="8"/>
      <c r="WKY357" s="8"/>
      <c r="WKZ357" s="8"/>
      <c r="WLA357" s="8"/>
      <c r="WLB357" s="8"/>
      <c r="WLC357" s="8"/>
      <c r="WLD357" s="8"/>
      <c r="WLE357" s="8"/>
      <c r="WLF357" s="8"/>
      <c r="WLG357" s="8"/>
      <c r="WLH357" s="8"/>
      <c r="WLI357" s="8"/>
      <c r="WLJ357" s="8"/>
      <c r="WLK357" s="8"/>
      <c r="WLL357" s="8"/>
      <c r="WLM357" s="8"/>
      <c r="WLN357" s="8"/>
      <c r="WLO357" s="8"/>
      <c r="WLP357" s="8"/>
      <c r="WLQ357" s="8"/>
      <c r="WLR357" s="8"/>
      <c r="WLS357" s="8"/>
      <c r="WLT357" s="8"/>
      <c r="WLU357" s="8"/>
      <c r="WLV357" s="8"/>
      <c r="WLW357" s="8"/>
      <c r="WLX357" s="8"/>
      <c r="WLY357" s="8"/>
      <c r="WLZ357" s="8"/>
      <c r="WMA357" s="8"/>
      <c r="WMB357" s="8"/>
      <c r="WMC357" s="8"/>
      <c r="WMD357" s="8"/>
      <c r="WME357" s="8"/>
      <c r="WMF357" s="8"/>
      <c r="WMG357" s="8"/>
      <c r="WMH357" s="8"/>
      <c r="WMI357" s="8"/>
      <c r="WMJ357" s="8"/>
      <c r="WMK357" s="8"/>
      <c r="WML357" s="8"/>
      <c r="WMM357" s="8"/>
      <c r="WMN357" s="8"/>
      <c r="WMO357" s="8"/>
      <c r="WMP357" s="8"/>
      <c r="WMQ357" s="8"/>
      <c r="WMR357" s="8"/>
      <c r="WMS357" s="8"/>
      <c r="WMT357" s="8"/>
      <c r="WMU357" s="8"/>
      <c r="WMV357" s="8"/>
      <c r="WMW357" s="8"/>
      <c r="WMX357" s="8"/>
      <c r="WMY357" s="8"/>
      <c r="WMZ357" s="8"/>
      <c r="WNA357" s="8"/>
      <c r="WNB357" s="8"/>
      <c r="WNC357" s="8"/>
      <c r="WND357" s="8"/>
      <c r="WNE357" s="8"/>
      <c r="WNF357" s="8"/>
      <c r="WNG357" s="8"/>
      <c r="WNH357" s="8"/>
      <c r="WNI357" s="8"/>
      <c r="WNJ357" s="8"/>
      <c r="WNK357" s="8"/>
      <c r="WNL357" s="8"/>
      <c r="WNM357" s="8"/>
      <c r="WNN357" s="8"/>
      <c r="WNO357" s="8"/>
      <c r="WNP357" s="8"/>
      <c r="WNQ357" s="8"/>
      <c r="WNR357" s="8"/>
      <c r="WNS357" s="8"/>
      <c r="WNT357" s="8"/>
      <c r="WNU357" s="8"/>
      <c r="WNV357" s="8"/>
      <c r="WNW357" s="8"/>
      <c r="WNX357" s="8"/>
      <c r="WNY357" s="8"/>
      <c r="WNZ357" s="8"/>
      <c r="WOA357" s="8"/>
      <c r="WOB357" s="8"/>
      <c r="WOC357" s="8"/>
      <c r="WOD357" s="8"/>
      <c r="WOE357" s="8"/>
      <c r="WOF357" s="8"/>
      <c r="WOG357" s="8"/>
      <c r="WOH357" s="8"/>
      <c r="WOI357" s="8"/>
      <c r="WOJ357" s="8"/>
      <c r="WOK357" s="8"/>
      <c r="WOL357" s="8"/>
      <c r="WOM357" s="8"/>
      <c r="WON357" s="8"/>
      <c r="WOO357" s="8"/>
      <c r="WOP357" s="8"/>
      <c r="WOQ357" s="8"/>
      <c r="WOR357" s="8"/>
      <c r="WOS357" s="8"/>
      <c r="WOT357" s="8"/>
      <c r="WOU357" s="8"/>
      <c r="WOV357" s="8"/>
      <c r="WOW357" s="8"/>
      <c r="WOX357" s="8"/>
      <c r="WOY357" s="8"/>
      <c r="WOZ357" s="8"/>
      <c r="WPA357" s="8"/>
      <c r="WPB357" s="8"/>
      <c r="WPC357" s="8"/>
      <c r="WPD357" s="8"/>
      <c r="WPE357" s="8"/>
      <c r="WPF357" s="8"/>
      <c r="WPG357" s="8"/>
      <c r="WPH357" s="8"/>
      <c r="WPI357" s="8"/>
      <c r="WPJ357" s="8"/>
      <c r="WPK357" s="8"/>
      <c r="WPL357" s="8"/>
      <c r="WPM357" s="8"/>
      <c r="WPN357" s="8"/>
      <c r="WPO357" s="8"/>
      <c r="WPP357" s="8"/>
      <c r="WPQ357" s="8"/>
      <c r="WPR357" s="8"/>
      <c r="WPS357" s="8"/>
      <c r="WPT357" s="8"/>
      <c r="WPU357" s="8"/>
      <c r="WPV357" s="8"/>
      <c r="WPW357" s="8"/>
      <c r="WPX357" s="8"/>
      <c r="WPY357" s="8"/>
      <c r="WPZ357" s="8"/>
      <c r="WQA357" s="8"/>
      <c r="WQB357" s="8"/>
      <c r="WQC357" s="8"/>
      <c r="WQD357" s="8"/>
      <c r="WQE357" s="8"/>
      <c r="WQF357" s="8"/>
      <c r="WQG357" s="8"/>
      <c r="WQH357" s="8"/>
      <c r="WQI357" s="8"/>
      <c r="WQJ357" s="8"/>
      <c r="WQK357" s="8"/>
      <c r="WQL357" s="8"/>
      <c r="WQM357" s="8"/>
      <c r="WQN357" s="8"/>
      <c r="WQO357" s="8"/>
      <c r="WQP357" s="8"/>
      <c r="WQQ357" s="8"/>
      <c r="WQR357" s="8"/>
      <c r="WQS357" s="8"/>
      <c r="WQT357" s="8"/>
      <c r="WQU357" s="8"/>
      <c r="WQV357" s="8"/>
      <c r="WQW357" s="8"/>
      <c r="WQX357" s="8"/>
      <c r="WQY357" s="8"/>
      <c r="WQZ357" s="8"/>
      <c r="WRA357" s="8"/>
      <c r="WRB357" s="8"/>
      <c r="WRC357" s="8"/>
      <c r="WRD357" s="8"/>
      <c r="WRE357" s="8"/>
      <c r="WRF357" s="8"/>
      <c r="WRG357" s="8"/>
      <c r="WRH357" s="8"/>
      <c r="WRI357" s="8"/>
      <c r="WRJ357" s="8"/>
      <c r="WRK357" s="8"/>
      <c r="WRL357" s="8"/>
      <c r="WRM357" s="8"/>
      <c r="WRN357" s="8"/>
      <c r="WRO357" s="8"/>
      <c r="WRP357" s="8"/>
      <c r="WRQ357" s="8"/>
      <c r="WRR357" s="8"/>
      <c r="WRS357" s="8"/>
      <c r="WRT357" s="8"/>
      <c r="WRU357" s="8"/>
      <c r="WRV357" s="8"/>
      <c r="WRW357" s="8"/>
      <c r="WRX357" s="8"/>
      <c r="WRY357" s="8"/>
      <c r="WRZ357" s="8"/>
      <c r="WSA357" s="8"/>
      <c r="WSB357" s="8"/>
      <c r="WSC357" s="8"/>
      <c r="WSD357" s="8"/>
      <c r="WSE357" s="8"/>
      <c r="WSF357" s="8"/>
      <c r="WSG357" s="8"/>
      <c r="WSH357" s="8"/>
      <c r="WSI357" s="8"/>
      <c r="WSJ357" s="8"/>
      <c r="WSK357" s="8"/>
      <c r="WSL357" s="8"/>
      <c r="WSM357" s="8"/>
      <c r="WSN357" s="8"/>
      <c r="WSO357" s="8"/>
      <c r="WSP357" s="8"/>
      <c r="WSQ357" s="8"/>
      <c r="WSR357" s="8"/>
      <c r="WSS357" s="8"/>
      <c r="WST357" s="8"/>
      <c r="WSU357" s="8"/>
      <c r="WSV357" s="8"/>
      <c r="WSW357" s="8"/>
      <c r="WSX357" s="8"/>
      <c r="WSY357" s="8"/>
      <c r="WSZ357" s="8"/>
      <c r="WTA357" s="8"/>
      <c r="WTB357" s="8"/>
      <c r="WTC357" s="8"/>
      <c r="WTD357" s="8"/>
      <c r="WTE357" s="8"/>
      <c r="WTF357" s="8"/>
      <c r="WTG357" s="8"/>
      <c r="WTH357" s="8"/>
      <c r="WTI357" s="8"/>
      <c r="WTJ357" s="8"/>
      <c r="WTK357" s="8"/>
      <c r="WTL357" s="8"/>
      <c r="WTM357" s="8"/>
      <c r="WTN357" s="8"/>
      <c r="WTO357" s="8"/>
      <c r="WTP357" s="8"/>
      <c r="WTQ357" s="8"/>
      <c r="WTR357" s="8"/>
      <c r="WTS357" s="8"/>
      <c r="WTT357" s="8"/>
      <c r="WTU357" s="8"/>
      <c r="WTV357" s="8"/>
      <c r="WTW357" s="8"/>
      <c r="WTX357" s="8"/>
      <c r="WTY357" s="8"/>
      <c r="WTZ357" s="8"/>
      <c r="WUA357" s="8"/>
      <c r="WUB357" s="8"/>
      <c r="WUC357" s="8"/>
      <c r="WUD357" s="8"/>
      <c r="WUE357" s="8"/>
      <c r="WUF357" s="8"/>
      <c r="WUG357" s="8"/>
      <c r="WUH357" s="8"/>
      <c r="WUI357" s="8"/>
      <c r="WUJ357" s="8"/>
      <c r="WUK357" s="8"/>
      <c r="WUL357" s="8"/>
      <c r="WUM357" s="8"/>
      <c r="WUN357" s="8"/>
      <c r="WUO357" s="8"/>
      <c r="WUP357" s="8"/>
      <c r="WUQ357" s="8"/>
      <c r="WUR357" s="8"/>
      <c r="WUS357" s="8"/>
      <c r="WUT357" s="8"/>
      <c r="WUU357" s="8"/>
      <c r="WUV357" s="8"/>
      <c r="WUW357" s="8"/>
      <c r="WUX357" s="8"/>
      <c r="WUY357" s="8"/>
      <c r="WUZ357" s="8"/>
      <c r="WVA357" s="8"/>
      <c r="WVB357" s="8"/>
      <c r="WVC357" s="8"/>
      <c r="WVD357" s="8"/>
      <c r="WVE357" s="8"/>
      <c r="WVF357" s="8"/>
      <c r="WVG357" s="8"/>
      <c r="WVH357" s="8"/>
      <c r="WVI357" s="8"/>
      <c r="WVJ357" s="8"/>
      <c r="WVK357" s="8"/>
      <c r="WVL357" s="8"/>
      <c r="WVM357" s="8"/>
      <c r="WVN357" s="8"/>
      <c r="WVO357" s="8"/>
      <c r="WVP357" s="8"/>
      <c r="WVQ357" s="8"/>
      <c r="WVR357" s="8"/>
      <c r="WVS357" s="8"/>
      <c r="WVT357" s="8"/>
      <c r="WVU357" s="8"/>
      <c r="WVV357" s="8"/>
      <c r="WVW357" s="8"/>
      <c r="WVX357" s="8"/>
      <c r="WVY357" s="8"/>
      <c r="WVZ357" s="8"/>
      <c r="WWA357" s="8"/>
      <c r="WWB357" s="8"/>
      <c r="WWC357" s="8"/>
      <c r="WWD357" s="8"/>
      <c r="WWE357" s="8"/>
      <c r="WWF357" s="8"/>
      <c r="WWG357" s="8"/>
      <c r="WWH357" s="8"/>
      <c r="WWI357" s="8"/>
      <c r="WWJ357" s="8"/>
      <c r="WWK357" s="8"/>
      <c r="WWL357" s="8"/>
      <c r="WWM357" s="8"/>
      <c r="WWN357" s="8"/>
      <c r="WWO357" s="8"/>
      <c r="WWP357" s="8"/>
      <c r="WWQ357" s="8"/>
      <c r="WWR357" s="8"/>
      <c r="WWS357" s="8"/>
      <c r="WWT357" s="8"/>
      <c r="WWU357" s="8"/>
      <c r="WWV357" s="8"/>
      <c r="WWW357" s="8"/>
      <c r="WWX357" s="8"/>
      <c r="WWY357" s="8"/>
      <c r="WWZ357" s="8"/>
      <c r="WXA357" s="8"/>
      <c r="WXB357" s="8"/>
      <c r="WXC357" s="8"/>
      <c r="WXD357" s="8"/>
      <c r="WXE357" s="8"/>
      <c r="WXF357" s="8"/>
      <c r="WXG357" s="8"/>
      <c r="WXH357" s="8"/>
      <c r="WXI357" s="8"/>
      <c r="WXJ357" s="8"/>
      <c r="WXK357" s="8"/>
      <c r="WXL357" s="8"/>
      <c r="WXM357" s="8"/>
      <c r="WXN357" s="8"/>
      <c r="WXO357" s="8"/>
      <c r="WXP357" s="8"/>
      <c r="WXQ357" s="8"/>
      <c r="WXR357" s="8"/>
      <c r="WXS357" s="8"/>
      <c r="WXT357" s="8"/>
      <c r="WXU357" s="8"/>
      <c r="WXV357" s="8"/>
      <c r="WXW357" s="8"/>
      <c r="WXX357" s="8"/>
      <c r="WXY357" s="8"/>
      <c r="WXZ357" s="8"/>
      <c r="WYA357" s="8"/>
      <c r="WYB357" s="8"/>
      <c r="WYC357" s="8"/>
      <c r="WYD357" s="8"/>
      <c r="WYE357" s="8"/>
      <c r="WYF357" s="8"/>
      <c r="WYG357" s="8"/>
      <c r="WYH357" s="8"/>
      <c r="WYI357" s="8"/>
      <c r="WYJ357" s="8"/>
      <c r="WYK357" s="8"/>
      <c r="WYL357" s="8"/>
      <c r="WYM357" s="8"/>
      <c r="WYN357" s="8"/>
      <c r="WYO357" s="8"/>
      <c r="WYP357" s="8"/>
      <c r="WYQ357" s="8"/>
      <c r="WYR357" s="8"/>
      <c r="WYS357" s="8"/>
      <c r="WYT357" s="8"/>
      <c r="WYU357" s="8"/>
      <c r="WYV357" s="8"/>
      <c r="WYW357" s="8"/>
      <c r="WYX357" s="8"/>
      <c r="WYY357" s="8"/>
      <c r="WYZ357" s="8"/>
      <c r="WZA357" s="8"/>
      <c r="WZB357" s="8"/>
      <c r="WZC357" s="8"/>
      <c r="WZD357" s="8"/>
      <c r="WZE357" s="8"/>
      <c r="WZF357" s="8"/>
      <c r="WZG357" s="8"/>
      <c r="WZH357" s="8"/>
      <c r="WZI357" s="8"/>
      <c r="WZJ357" s="8"/>
      <c r="WZK357" s="8"/>
      <c r="WZL357" s="8"/>
      <c r="WZM357" s="8"/>
      <c r="WZN357" s="8"/>
      <c r="WZO357" s="8"/>
      <c r="WZP357" s="8"/>
      <c r="WZQ357" s="8"/>
      <c r="WZR357" s="8"/>
      <c r="WZS357" s="8"/>
      <c r="WZT357" s="8"/>
      <c r="WZU357" s="8"/>
      <c r="WZV357" s="8"/>
      <c r="WZW357" s="8"/>
      <c r="WZX357" s="8"/>
      <c r="WZY357" s="8"/>
      <c r="WZZ357" s="8"/>
      <c r="XAA357" s="8"/>
      <c r="XAB357" s="8"/>
      <c r="XAC357" s="8"/>
      <c r="XAD357" s="8"/>
      <c r="XAE357" s="8"/>
      <c r="XAF357" s="8"/>
      <c r="XAG357" s="8"/>
      <c r="XAH357" s="8"/>
      <c r="XAI357" s="8"/>
      <c r="XAJ357" s="8"/>
      <c r="XAK357" s="8"/>
      <c r="XAL357" s="8"/>
      <c r="XAM357" s="8"/>
      <c r="XAN357" s="8"/>
      <c r="XAO357" s="8"/>
      <c r="XAP357" s="8"/>
      <c r="XAQ357" s="8"/>
      <c r="XAR357" s="8"/>
      <c r="XAS357" s="8"/>
      <c r="XAT357" s="8"/>
      <c r="XAU357" s="8"/>
      <c r="XAV357" s="8"/>
      <c r="XAW357" s="8"/>
      <c r="XAX357" s="8"/>
      <c r="XAY357" s="8"/>
      <c r="XAZ357" s="8"/>
      <c r="XBA357" s="8"/>
      <c r="XBB357" s="8"/>
      <c r="XBC357" s="8"/>
      <c r="XBD357" s="8"/>
      <c r="XBE357" s="8"/>
      <c r="XBF357" s="8"/>
      <c r="XBG357" s="8"/>
      <c r="XBH357" s="8"/>
      <c r="XBI357" s="8"/>
      <c r="XBJ357" s="8"/>
      <c r="XBK357" s="8"/>
      <c r="XBL357" s="8"/>
      <c r="XBM357" s="8"/>
      <c r="XBN357" s="8"/>
      <c r="XBO357" s="8"/>
      <c r="XBP357" s="8"/>
      <c r="XBQ357" s="8"/>
      <c r="XBR357" s="8"/>
      <c r="XBS357" s="8"/>
      <c r="XBT357" s="8"/>
      <c r="XBU357" s="8"/>
      <c r="XBV357" s="8"/>
      <c r="XBW357" s="8"/>
      <c r="XBX357" s="8"/>
      <c r="XBY357" s="8"/>
      <c r="XBZ357" s="8"/>
      <c r="XCA357" s="8"/>
      <c r="XCB357" s="8"/>
      <c r="XCC357" s="8"/>
      <c r="XCD357" s="8"/>
      <c r="XCE357" s="8"/>
      <c r="XCF357" s="8"/>
      <c r="XCG357" s="8"/>
      <c r="XCH357" s="8"/>
      <c r="XCI357" s="8"/>
      <c r="XCJ357" s="8"/>
      <c r="XCK357" s="8"/>
      <c r="XCL357" s="8"/>
      <c r="XCM357" s="8"/>
      <c r="XCN357" s="8"/>
      <c r="XCO357" s="8"/>
      <c r="XCP357" s="8"/>
      <c r="XCQ357" s="8"/>
      <c r="XCR357" s="8"/>
      <c r="XCS357" s="8"/>
      <c r="XCT357" s="8"/>
      <c r="XCU357" s="8"/>
      <c r="XCV357" s="8"/>
      <c r="XCW357" s="8"/>
      <c r="XCX357" s="8"/>
      <c r="XCY357" s="8"/>
      <c r="XCZ357" s="8"/>
      <c r="XDA357" s="8"/>
      <c r="XDB357" s="8"/>
      <c r="XDC357" s="8"/>
      <c r="XDD357" s="8"/>
      <c r="XDE357" s="8"/>
      <c r="XDF357" s="8"/>
      <c r="XDG357" s="8"/>
      <c r="XDH357" s="8"/>
      <c r="XDI357" s="8"/>
      <c r="XDJ357" s="8"/>
      <c r="XDK357" s="8"/>
      <c r="XDL357" s="8"/>
      <c r="XDM357" s="8"/>
      <c r="XDN357" s="8"/>
      <c r="XDO357" s="8"/>
      <c r="XDP357" s="8"/>
      <c r="XDQ357" s="8"/>
      <c r="XDR357" s="8"/>
      <c r="XDS357" s="8"/>
      <c r="XDT357" s="8"/>
      <c r="XDU357" s="8"/>
      <c r="XDV357" s="8"/>
      <c r="XDW357" s="8"/>
      <c r="XDX357" s="8"/>
      <c r="XDY357" s="8"/>
      <c r="XDZ357" s="8"/>
      <c r="XEA357" s="8"/>
      <c r="XEB357" s="8"/>
      <c r="XEC357" s="8"/>
      <c r="XED357" s="8"/>
      <c r="XEE357" s="8"/>
      <c r="XEF357" s="8"/>
      <c r="XEG357" s="8"/>
      <c r="XEH357" s="8"/>
      <c r="XEI357" s="8"/>
      <c r="XEJ357" s="8"/>
      <c r="XEK357" s="8"/>
      <c r="XEL357" s="8"/>
      <c r="XEM357" s="8"/>
      <c r="XEN357" s="8"/>
      <c r="XEO357" s="8"/>
      <c r="XEP357" s="8"/>
      <c r="XEQ357" s="8"/>
      <c r="XER357" s="8"/>
      <c r="XES357" s="8"/>
      <c r="XET357" s="8"/>
      <c r="XEU357" s="8"/>
      <c r="XEV357" s="8"/>
      <c r="XEW357" s="8"/>
      <c r="XEX357" s="8"/>
      <c r="XEY357" s="8"/>
      <c r="XEZ357" s="8"/>
      <c r="XFA357" s="8"/>
    </row>
    <row r="358" spans="1:16381" s="8" customFormat="1" ht="48" customHeight="1">
      <c r="B358" s="28" t="s">
        <v>3</v>
      </c>
      <c r="C358" s="161" t="s">
        <v>142</v>
      </c>
      <c r="D358" s="161" t="s">
        <v>72</v>
      </c>
      <c r="E358" s="151" t="s">
        <v>9</v>
      </c>
      <c r="F358" s="151" t="s">
        <v>10</v>
      </c>
      <c r="G358" s="151" t="s">
        <v>877</v>
      </c>
      <c r="H358" s="47">
        <v>10000000</v>
      </c>
      <c r="I358" s="151" t="s">
        <v>686</v>
      </c>
      <c r="J358" s="29" t="s">
        <v>429</v>
      </c>
      <c r="K358" s="155" t="s">
        <v>876</v>
      </c>
      <c r="L358" s="154">
        <v>81141600</v>
      </c>
      <c r="M358" s="151" t="str">
        <f t="shared" si="35"/>
        <v>Adición al contrato No. 451 del 2026 cuyo objeto es "Prestar el servicio de logística y suministro de material pedagógico para el desarrollo de la actividad académica y cultural del día del maestro en la vigencia" </v>
      </c>
      <c r="N358" s="31">
        <v>1</v>
      </c>
      <c r="O358" s="31">
        <v>1</v>
      </c>
      <c r="P358" s="73">
        <v>11</v>
      </c>
      <c r="Q358" s="74" t="s">
        <v>79</v>
      </c>
      <c r="R358" s="74" t="s">
        <v>80</v>
      </c>
      <c r="S358" s="151" t="s">
        <v>5</v>
      </c>
      <c r="T358" s="152">
        <f>H358</f>
        <v>10000000</v>
      </c>
      <c r="U358" s="153">
        <f>T358</f>
        <v>10000000</v>
      </c>
      <c r="V358" s="31" t="s">
        <v>76</v>
      </c>
      <c r="W358" s="31" t="s">
        <v>81</v>
      </c>
      <c r="X358" s="77" t="s">
        <v>82</v>
      </c>
      <c r="Y358" s="32" t="s">
        <v>83</v>
      </c>
      <c r="Z358" s="33" t="s">
        <v>3</v>
      </c>
      <c r="AA358" s="30" t="s">
        <v>84</v>
      </c>
      <c r="AB358" s="78" t="s">
        <v>85</v>
      </c>
      <c r="AC358" s="31" t="s">
        <v>76</v>
      </c>
      <c r="AD358" s="31" t="s">
        <v>86</v>
      </c>
      <c r="AE358" s="79" t="s">
        <v>87</v>
      </c>
      <c r="AF358" s="79" t="s">
        <v>88</v>
      </c>
      <c r="AG358" s="79" t="s">
        <v>89</v>
      </c>
      <c r="AH358" s="79" t="s">
        <v>90</v>
      </c>
      <c r="AI358" s="79" t="s">
        <v>90</v>
      </c>
      <c r="AJ358" s="79" t="s">
        <v>90</v>
      </c>
    </row>
    <row r="359" spans="1:16381" s="8" customFormat="1" ht="25.5" customHeight="1">
      <c r="A359" s="53"/>
      <c r="B359" s="28" t="s">
        <v>3</v>
      </c>
      <c r="C359" s="156" t="s">
        <v>465</v>
      </c>
      <c r="D359" s="156" t="s">
        <v>128</v>
      </c>
      <c r="E359" s="156" t="s">
        <v>11</v>
      </c>
      <c r="F359" s="156" t="s">
        <v>12</v>
      </c>
      <c r="G359" s="156" t="s">
        <v>878</v>
      </c>
      <c r="H359" s="47">
        <v>19000000</v>
      </c>
      <c r="I359" s="156" t="s">
        <v>76</v>
      </c>
      <c r="J359" s="29" t="s">
        <v>429</v>
      </c>
      <c r="K359" s="160" t="s">
        <v>144</v>
      </c>
      <c r="L359" s="159" t="s">
        <v>78</v>
      </c>
      <c r="M359" s="156" t="s">
        <v>469</v>
      </c>
      <c r="N359" s="31">
        <v>1</v>
      </c>
      <c r="O359" s="31">
        <v>1</v>
      </c>
      <c r="P359" s="73">
        <v>11</v>
      </c>
      <c r="Q359" s="74" t="s">
        <v>79</v>
      </c>
      <c r="R359" s="74" t="s">
        <v>80</v>
      </c>
      <c r="S359" s="156" t="s">
        <v>5</v>
      </c>
      <c r="T359" s="157">
        <v>32969000</v>
      </c>
      <c r="U359" s="158">
        <v>32969000</v>
      </c>
      <c r="V359" s="31" t="s">
        <v>76</v>
      </c>
      <c r="W359" s="31" t="s">
        <v>81</v>
      </c>
      <c r="X359" s="77" t="s">
        <v>82</v>
      </c>
      <c r="Y359" s="32" t="s">
        <v>83</v>
      </c>
      <c r="Z359" s="33" t="s">
        <v>3</v>
      </c>
      <c r="AA359" s="30" t="s">
        <v>84</v>
      </c>
      <c r="AB359" s="78" t="s">
        <v>85</v>
      </c>
      <c r="AC359" s="31" t="s">
        <v>76</v>
      </c>
      <c r="AD359" s="31" t="s">
        <v>86</v>
      </c>
      <c r="AE359" s="79" t="s">
        <v>87</v>
      </c>
      <c r="AF359" s="79" t="s">
        <v>88</v>
      </c>
      <c r="AG359" s="79" t="s">
        <v>89</v>
      </c>
      <c r="AH359" s="79" t="s">
        <v>90</v>
      </c>
      <c r="AI359" s="79" t="s">
        <v>90</v>
      </c>
      <c r="AJ359" s="79" t="s">
        <v>90</v>
      </c>
    </row>
    <row r="360" spans="1:16381" s="8" customFormat="1" ht="34.5" customHeight="1">
      <c r="A360" s="53"/>
      <c r="B360" s="28" t="s">
        <v>3</v>
      </c>
      <c r="C360" s="191" t="s">
        <v>465</v>
      </c>
      <c r="D360" s="191" t="s">
        <v>128</v>
      </c>
      <c r="E360" s="191" t="s">
        <v>11</v>
      </c>
      <c r="F360" s="191" t="s">
        <v>12</v>
      </c>
      <c r="G360" s="191" t="s">
        <v>923</v>
      </c>
      <c r="H360" s="47">
        <v>34000000</v>
      </c>
      <c r="I360" s="191" t="s">
        <v>76</v>
      </c>
      <c r="J360" s="29" t="s">
        <v>429</v>
      </c>
      <c r="K360" s="160" t="s">
        <v>144</v>
      </c>
      <c r="L360" s="192" t="s">
        <v>78</v>
      </c>
      <c r="M360" s="191" t="s">
        <v>469</v>
      </c>
      <c r="N360" s="31">
        <v>1</v>
      </c>
      <c r="O360" s="31">
        <v>1</v>
      </c>
      <c r="P360" s="73">
        <v>11</v>
      </c>
      <c r="Q360" s="74" t="s">
        <v>79</v>
      </c>
      <c r="R360" s="74" t="s">
        <v>80</v>
      </c>
      <c r="S360" s="191" t="s">
        <v>5</v>
      </c>
      <c r="T360" s="194">
        <f>H360</f>
        <v>34000000</v>
      </c>
      <c r="U360" s="193">
        <f>T360</f>
        <v>34000000</v>
      </c>
      <c r="V360" s="31" t="s">
        <v>76</v>
      </c>
      <c r="W360" s="31" t="s">
        <v>81</v>
      </c>
      <c r="X360" s="77" t="s">
        <v>82</v>
      </c>
      <c r="Y360" s="32" t="s">
        <v>83</v>
      </c>
      <c r="Z360" s="33" t="s">
        <v>3</v>
      </c>
      <c r="AA360" s="30" t="s">
        <v>84</v>
      </c>
      <c r="AB360" s="78" t="s">
        <v>85</v>
      </c>
      <c r="AC360" s="31" t="s">
        <v>76</v>
      </c>
      <c r="AD360" s="31" t="s">
        <v>86</v>
      </c>
      <c r="AE360" s="79" t="s">
        <v>87</v>
      </c>
      <c r="AF360" s="79" t="s">
        <v>88</v>
      </c>
      <c r="AG360" s="79" t="s">
        <v>89</v>
      </c>
      <c r="AH360" s="79" t="s">
        <v>90</v>
      </c>
      <c r="AI360" s="79" t="s">
        <v>90</v>
      </c>
      <c r="AJ360" s="79" t="s">
        <v>90</v>
      </c>
    </row>
    <row r="361" spans="1:16381" s="8" customFormat="1" ht="63" customHeight="1">
      <c r="A361" s="53"/>
      <c r="B361" s="28" t="s">
        <v>3</v>
      </c>
      <c r="C361" s="191" t="s">
        <v>142</v>
      </c>
      <c r="D361" s="191" t="s">
        <v>72</v>
      </c>
      <c r="E361" s="191" t="s">
        <v>926</v>
      </c>
      <c r="F361" s="191" t="s">
        <v>126</v>
      </c>
      <c r="G361" s="191" t="s">
        <v>927</v>
      </c>
      <c r="H361" s="47">
        <v>573000</v>
      </c>
      <c r="I361" s="191" t="s">
        <v>76</v>
      </c>
      <c r="J361" s="29" t="s">
        <v>429</v>
      </c>
      <c r="K361" s="160" t="s">
        <v>173</v>
      </c>
      <c r="L361" s="192" t="s">
        <v>78</v>
      </c>
      <c r="M361" s="191" t="str">
        <f t="shared" ref="M361:M366" si="38">G361</f>
        <v>Amparar la adquisición de menaje, lencería y electrodomésticos requeridos para la dotación y adecuado funcionamiento de las instalaciones de Villeta y Tulipanes, garantizando las condiciones necesarias para su operación y prestación de servicios.</v>
      </c>
      <c r="N361" s="31">
        <v>1</v>
      </c>
      <c r="O361" s="31">
        <v>1</v>
      </c>
      <c r="P361" s="73">
        <v>11</v>
      </c>
      <c r="Q361" s="74" t="s">
        <v>79</v>
      </c>
      <c r="R361" s="74" t="s">
        <v>80</v>
      </c>
      <c r="S361" s="81" t="s">
        <v>1</v>
      </c>
      <c r="T361" s="194">
        <f>H361</f>
        <v>573000</v>
      </c>
      <c r="U361" s="193">
        <f>T361</f>
        <v>573000</v>
      </c>
      <c r="V361" s="31" t="s">
        <v>76</v>
      </c>
      <c r="W361" s="31" t="s">
        <v>81</v>
      </c>
      <c r="X361" s="77" t="s">
        <v>82</v>
      </c>
      <c r="Y361" s="32" t="s">
        <v>83</v>
      </c>
      <c r="Z361" s="33" t="s">
        <v>3</v>
      </c>
      <c r="AA361" s="30" t="s">
        <v>84</v>
      </c>
      <c r="AB361" s="78" t="s">
        <v>85</v>
      </c>
      <c r="AC361" s="31" t="s">
        <v>76</v>
      </c>
      <c r="AD361" s="31" t="s">
        <v>86</v>
      </c>
      <c r="AE361" s="79" t="s">
        <v>87</v>
      </c>
      <c r="AF361" s="79" t="s">
        <v>88</v>
      </c>
      <c r="AG361" s="79" t="s">
        <v>89</v>
      </c>
      <c r="AH361" s="79" t="s">
        <v>90</v>
      </c>
      <c r="AI361" s="79" t="s">
        <v>90</v>
      </c>
      <c r="AJ361" s="79" t="s">
        <v>90</v>
      </c>
    </row>
    <row r="362" spans="1:16381" s="8" customFormat="1" ht="63" customHeight="1">
      <c r="A362" s="53"/>
      <c r="B362" s="28" t="s">
        <v>3</v>
      </c>
      <c r="C362" s="191" t="s">
        <v>142</v>
      </c>
      <c r="D362" s="191" t="s">
        <v>72</v>
      </c>
      <c r="E362" s="191" t="s">
        <v>105</v>
      </c>
      <c r="F362" s="191" t="s">
        <v>106</v>
      </c>
      <c r="G362" s="191" t="s">
        <v>927</v>
      </c>
      <c r="H362" s="47">
        <v>589000</v>
      </c>
      <c r="I362" s="191" t="s">
        <v>76</v>
      </c>
      <c r="J362" s="29" t="s">
        <v>429</v>
      </c>
      <c r="K362" s="160" t="s">
        <v>173</v>
      </c>
      <c r="L362" s="192" t="s">
        <v>78</v>
      </c>
      <c r="M362" s="191" t="str">
        <f t="shared" si="38"/>
        <v>Amparar la adquisición de menaje, lencería y electrodomésticos requeridos para la dotación y adecuado funcionamiento de las instalaciones de Villeta y Tulipanes, garantizando las condiciones necesarias para su operación y prestación de servicios.</v>
      </c>
      <c r="N362" s="31">
        <v>1</v>
      </c>
      <c r="O362" s="31">
        <v>1</v>
      </c>
      <c r="P362" s="73">
        <v>11</v>
      </c>
      <c r="Q362" s="74" t="s">
        <v>79</v>
      </c>
      <c r="R362" s="74" t="s">
        <v>80</v>
      </c>
      <c r="S362" s="81" t="s">
        <v>1</v>
      </c>
      <c r="T362" s="194">
        <f t="shared" ref="T362:T365" si="39">H362</f>
        <v>589000</v>
      </c>
      <c r="U362" s="193">
        <f>T362</f>
        <v>589000</v>
      </c>
      <c r="V362" s="31" t="s">
        <v>76</v>
      </c>
      <c r="W362" s="31" t="s">
        <v>81</v>
      </c>
      <c r="X362" s="77" t="s">
        <v>82</v>
      </c>
      <c r="Y362" s="32" t="s">
        <v>83</v>
      </c>
      <c r="Z362" s="33" t="s">
        <v>3</v>
      </c>
      <c r="AA362" s="30" t="s">
        <v>84</v>
      </c>
      <c r="AB362" s="78" t="s">
        <v>85</v>
      </c>
      <c r="AC362" s="31" t="s">
        <v>76</v>
      </c>
      <c r="AD362" s="31" t="s">
        <v>86</v>
      </c>
      <c r="AE362" s="79" t="s">
        <v>87</v>
      </c>
      <c r="AF362" s="79" t="s">
        <v>88</v>
      </c>
      <c r="AG362" s="79" t="s">
        <v>89</v>
      </c>
      <c r="AH362" s="79" t="s">
        <v>90</v>
      </c>
      <c r="AI362" s="79" t="s">
        <v>90</v>
      </c>
      <c r="AJ362" s="79" t="s">
        <v>90</v>
      </c>
    </row>
    <row r="363" spans="1:16381" s="8" customFormat="1" ht="63" customHeight="1">
      <c r="A363" s="53"/>
      <c r="B363" s="28" t="s">
        <v>3</v>
      </c>
      <c r="C363" s="191" t="s">
        <v>142</v>
      </c>
      <c r="D363" s="191" t="s">
        <v>72</v>
      </c>
      <c r="E363" s="191" t="s">
        <v>26</v>
      </c>
      <c r="F363" s="191" t="s">
        <v>18</v>
      </c>
      <c r="G363" s="191" t="s">
        <v>927</v>
      </c>
      <c r="H363" s="47">
        <v>3850000</v>
      </c>
      <c r="I363" s="191" t="s">
        <v>76</v>
      </c>
      <c r="J363" s="29" t="s">
        <v>429</v>
      </c>
      <c r="K363" s="160" t="s">
        <v>173</v>
      </c>
      <c r="L363" s="192" t="s">
        <v>78</v>
      </c>
      <c r="M363" s="191" t="str">
        <f t="shared" si="38"/>
        <v>Amparar la adquisición de menaje, lencería y electrodomésticos requeridos para la dotación y adecuado funcionamiento de las instalaciones de Villeta y Tulipanes, garantizando las condiciones necesarias para su operación y prestación de servicios.</v>
      </c>
      <c r="N363" s="31">
        <v>1</v>
      </c>
      <c r="O363" s="31">
        <v>1</v>
      </c>
      <c r="P363" s="73">
        <v>11</v>
      </c>
      <c r="Q363" s="74" t="s">
        <v>79</v>
      </c>
      <c r="R363" s="74" t="s">
        <v>80</v>
      </c>
      <c r="S363" s="81" t="s">
        <v>1</v>
      </c>
      <c r="T363" s="194">
        <f t="shared" si="39"/>
        <v>3850000</v>
      </c>
      <c r="U363" s="193">
        <f t="shared" ref="U363:U365" si="40">T363</f>
        <v>3850000</v>
      </c>
      <c r="V363" s="31" t="s">
        <v>76</v>
      </c>
      <c r="W363" s="31" t="s">
        <v>81</v>
      </c>
      <c r="X363" s="77" t="s">
        <v>82</v>
      </c>
      <c r="Y363" s="32" t="s">
        <v>83</v>
      </c>
      <c r="Z363" s="33" t="s">
        <v>3</v>
      </c>
      <c r="AA363" s="30" t="s">
        <v>84</v>
      </c>
      <c r="AB363" s="78" t="s">
        <v>85</v>
      </c>
      <c r="AC363" s="31" t="s">
        <v>76</v>
      </c>
      <c r="AD363" s="31" t="s">
        <v>86</v>
      </c>
      <c r="AE363" s="79" t="s">
        <v>87</v>
      </c>
      <c r="AF363" s="79" t="s">
        <v>88</v>
      </c>
      <c r="AG363" s="79" t="s">
        <v>89</v>
      </c>
      <c r="AH363" s="79" t="s">
        <v>90</v>
      </c>
      <c r="AI363" s="79" t="s">
        <v>90</v>
      </c>
      <c r="AJ363" s="79" t="s">
        <v>90</v>
      </c>
    </row>
    <row r="364" spans="1:16381" s="8" customFormat="1" ht="63" customHeight="1">
      <c r="A364" s="53"/>
      <c r="B364" s="28" t="s">
        <v>3</v>
      </c>
      <c r="C364" s="191" t="s">
        <v>142</v>
      </c>
      <c r="D364" s="191" t="s">
        <v>72</v>
      </c>
      <c r="E364" s="191" t="s">
        <v>924</v>
      </c>
      <c r="F364" s="191" t="s">
        <v>644</v>
      </c>
      <c r="G364" s="191" t="s">
        <v>927</v>
      </c>
      <c r="H364" s="47">
        <v>1950000</v>
      </c>
      <c r="I364" s="191" t="s">
        <v>76</v>
      </c>
      <c r="J364" s="29" t="s">
        <v>429</v>
      </c>
      <c r="K364" s="160" t="s">
        <v>173</v>
      </c>
      <c r="L364" s="192" t="s">
        <v>78</v>
      </c>
      <c r="M364" s="191" t="str">
        <f t="shared" si="38"/>
        <v>Amparar la adquisición de menaje, lencería y electrodomésticos requeridos para la dotación y adecuado funcionamiento de las instalaciones de Villeta y Tulipanes, garantizando las condiciones necesarias para su operación y prestación de servicios.</v>
      </c>
      <c r="N364" s="31">
        <v>1</v>
      </c>
      <c r="O364" s="31">
        <v>1</v>
      </c>
      <c r="P364" s="73">
        <v>11</v>
      </c>
      <c r="Q364" s="74" t="s">
        <v>79</v>
      </c>
      <c r="R364" s="74" t="s">
        <v>80</v>
      </c>
      <c r="S364" s="81" t="s">
        <v>1</v>
      </c>
      <c r="T364" s="194">
        <f t="shared" si="39"/>
        <v>1950000</v>
      </c>
      <c r="U364" s="193">
        <f t="shared" si="40"/>
        <v>1950000</v>
      </c>
      <c r="V364" s="31" t="s">
        <v>76</v>
      </c>
      <c r="W364" s="31" t="s">
        <v>81</v>
      </c>
      <c r="X364" s="77" t="s">
        <v>82</v>
      </c>
      <c r="Y364" s="32" t="s">
        <v>83</v>
      </c>
      <c r="Z364" s="33" t="s">
        <v>3</v>
      </c>
      <c r="AA364" s="30" t="s">
        <v>84</v>
      </c>
      <c r="AB364" s="78" t="s">
        <v>85</v>
      </c>
      <c r="AC364" s="31" t="s">
        <v>76</v>
      </c>
      <c r="AD364" s="31" t="s">
        <v>86</v>
      </c>
      <c r="AE364" s="79" t="s">
        <v>87</v>
      </c>
      <c r="AF364" s="79" t="s">
        <v>88</v>
      </c>
      <c r="AG364" s="79" t="s">
        <v>89</v>
      </c>
      <c r="AH364" s="79" t="s">
        <v>90</v>
      </c>
      <c r="AI364" s="79" t="s">
        <v>90</v>
      </c>
      <c r="AJ364" s="79" t="s">
        <v>90</v>
      </c>
    </row>
    <row r="365" spans="1:16381" s="8" customFormat="1" ht="63" customHeight="1">
      <c r="A365" s="53"/>
      <c r="B365" s="28" t="s">
        <v>3</v>
      </c>
      <c r="C365" s="191" t="s">
        <v>142</v>
      </c>
      <c r="D365" s="191" t="s">
        <v>72</v>
      </c>
      <c r="E365" s="191" t="s">
        <v>925</v>
      </c>
      <c r="F365" s="191" t="s">
        <v>94</v>
      </c>
      <c r="G365" s="191" t="s">
        <v>927</v>
      </c>
      <c r="H365" s="47">
        <v>3038000</v>
      </c>
      <c r="I365" s="191" t="s">
        <v>76</v>
      </c>
      <c r="J365" s="29" t="s">
        <v>429</v>
      </c>
      <c r="K365" s="160" t="s">
        <v>173</v>
      </c>
      <c r="L365" s="192" t="s">
        <v>78</v>
      </c>
      <c r="M365" s="191" t="str">
        <f t="shared" si="38"/>
        <v>Amparar la adquisición de menaje, lencería y electrodomésticos requeridos para la dotación y adecuado funcionamiento de las instalaciones de Villeta y Tulipanes, garantizando las condiciones necesarias para su operación y prestación de servicios.</v>
      </c>
      <c r="N365" s="31">
        <v>1</v>
      </c>
      <c r="O365" s="31">
        <v>1</v>
      </c>
      <c r="P365" s="73">
        <v>11</v>
      </c>
      <c r="Q365" s="74" t="s">
        <v>79</v>
      </c>
      <c r="R365" s="74" t="s">
        <v>80</v>
      </c>
      <c r="S365" s="81" t="s">
        <v>1</v>
      </c>
      <c r="T365" s="194">
        <f t="shared" si="39"/>
        <v>3038000</v>
      </c>
      <c r="U365" s="193">
        <f t="shared" si="40"/>
        <v>3038000</v>
      </c>
      <c r="V365" s="31" t="s">
        <v>76</v>
      </c>
      <c r="W365" s="31" t="s">
        <v>81</v>
      </c>
      <c r="X365" s="77" t="s">
        <v>82</v>
      </c>
      <c r="Y365" s="32" t="s">
        <v>83</v>
      </c>
      <c r="Z365" s="33" t="s">
        <v>3</v>
      </c>
      <c r="AA365" s="30" t="s">
        <v>84</v>
      </c>
      <c r="AB365" s="78" t="s">
        <v>85</v>
      </c>
      <c r="AC365" s="31" t="s">
        <v>76</v>
      </c>
      <c r="AD365" s="31" t="s">
        <v>86</v>
      </c>
      <c r="AE365" s="79" t="s">
        <v>87</v>
      </c>
      <c r="AF365" s="79" t="s">
        <v>88</v>
      </c>
      <c r="AG365" s="79" t="s">
        <v>89</v>
      </c>
      <c r="AH365" s="79" t="s">
        <v>90</v>
      </c>
      <c r="AI365" s="79" t="s">
        <v>90</v>
      </c>
      <c r="AJ365" s="79" t="s">
        <v>90</v>
      </c>
    </row>
    <row r="366" spans="1:16381" s="8" customFormat="1" ht="63" customHeight="1">
      <c r="A366" s="53"/>
      <c r="B366" s="28" t="s">
        <v>3</v>
      </c>
      <c r="C366" s="201" t="s">
        <v>142</v>
      </c>
      <c r="D366" s="201" t="s">
        <v>72</v>
      </c>
      <c r="E366" s="201" t="s">
        <v>4</v>
      </c>
      <c r="F366" s="201" t="s">
        <v>6</v>
      </c>
      <c r="G366" s="205" t="s">
        <v>931</v>
      </c>
      <c r="H366" s="47">
        <v>12450199</v>
      </c>
      <c r="I366" s="201" t="s">
        <v>76</v>
      </c>
      <c r="J366" s="29" t="s">
        <v>429</v>
      </c>
      <c r="K366" s="160" t="s">
        <v>173</v>
      </c>
      <c r="L366" s="204" t="s">
        <v>78</v>
      </c>
      <c r="M366" s="201" t="str">
        <f t="shared" si="38"/>
        <v>Amparar los gastos relacionados con el desarrollo del evento del 27.º Encuentro de Geometría y sus Aplicaciones de la Universidad Pedagógica Nacional.</v>
      </c>
      <c r="N366" s="31">
        <v>1</v>
      </c>
      <c r="O366" s="31">
        <v>1</v>
      </c>
      <c r="P366" s="73">
        <v>11</v>
      </c>
      <c r="Q366" s="74" t="s">
        <v>79</v>
      </c>
      <c r="R366" s="74" t="s">
        <v>80</v>
      </c>
      <c r="S366" s="81" t="s">
        <v>1</v>
      </c>
      <c r="T366" s="202">
        <f t="shared" ref="T366" si="41">H366</f>
        <v>12450199</v>
      </c>
      <c r="U366" s="203">
        <f t="shared" ref="U366" si="42">T366</f>
        <v>12450199</v>
      </c>
      <c r="V366" s="31" t="s">
        <v>76</v>
      </c>
      <c r="W366" s="31" t="s">
        <v>81</v>
      </c>
      <c r="X366" s="77" t="s">
        <v>82</v>
      </c>
      <c r="Y366" s="32" t="s">
        <v>83</v>
      </c>
      <c r="Z366" s="33" t="s">
        <v>3</v>
      </c>
      <c r="AA366" s="30" t="s">
        <v>84</v>
      </c>
      <c r="AB366" s="78" t="s">
        <v>85</v>
      </c>
      <c r="AC366" s="31" t="s">
        <v>76</v>
      </c>
      <c r="AD366" s="31" t="s">
        <v>86</v>
      </c>
      <c r="AE366" s="79" t="s">
        <v>87</v>
      </c>
      <c r="AF366" s="79" t="s">
        <v>88</v>
      </c>
      <c r="AG366" s="79" t="s">
        <v>89</v>
      </c>
      <c r="AH366" s="79" t="s">
        <v>90</v>
      </c>
      <c r="AI366" s="79" t="s">
        <v>90</v>
      </c>
      <c r="AJ366" s="79" t="s">
        <v>90</v>
      </c>
    </row>
    <row r="367" spans="1:16381" s="8" customFormat="1" ht="63" customHeight="1">
      <c r="A367" s="53"/>
      <c r="B367" s="28" t="s">
        <v>3</v>
      </c>
      <c r="C367" s="209" t="s">
        <v>932</v>
      </c>
      <c r="D367" s="209" t="s">
        <v>72</v>
      </c>
      <c r="E367" s="209" t="s">
        <v>9</v>
      </c>
      <c r="F367" s="209" t="s">
        <v>10</v>
      </c>
      <c r="G367" s="218" t="s">
        <v>943</v>
      </c>
      <c r="H367" s="47">
        <v>1450000000</v>
      </c>
      <c r="I367" s="218" t="s">
        <v>686</v>
      </c>
      <c r="J367" s="218" t="s">
        <v>76</v>
      </c>
      <c r="K367" s="160" t="s">
        <v>933</v>
      </c>
      <c r="L367" s="219" t="s">
        <v>945</v>
      </c>
      <c r="M367" s="218" t="str">
        <f>G367</f>
        <v>Adicionar el contrato no. 949 del 2024 cuyo objeto es "Contratar la prestación del servicio de vigilancia y seguridad privada para las personas y bienes muebles e inmuebles de la universidad pedagógica nacional”</v>
      </c>
      <c r="N367" s="31">
        <v>1</v>
      </c>
      <c r="O367" s="31">
        <v>1</v>
      </c>
      <c r="P367" s="73">
        <v>11</v>
      </c>
      <c r="Q367" s="74" t="s">
        <v>79</v>
      </c>
      <c r="R367" s="74" t="s">
        <v>80</v>
      </c>
      <c r="S367" s="81" t="s">
        <v>936</v>
      </c>
      <c r="T367" s="210">
        <f t="shared" ref="T367:T368" si="43">H367</f>
        <v>1450000000</v>
      </c>
      <c r="U367" s="211">
        <f t="shared" ref="U367:U368" si="44">T367</f>
        <v>1450000000</v>
      </c>
      <c r="V367" s="31" t="s">
        <v>76</v>
      </c>
      <c r="W367" s="31" t="s">
        <v>81</v>
      </c>
      <c r="X367" s="77" t="s">
        <v>82</v>
      </c>
      <c r="Y367" s="32" t="s">
        <v>83</v>
      </c>
      <c r="Z367" s="33" t="s">
        <v>3</v>
      </c>
      <c r="AA367" s="30" t="s">
        <v>84</v>
      </c>
      <c r="AB367" s="78" t="s">
        <v>85</v>
      </c>
      <c r="AC367" s="31" t="s">
        <v>76</v>
      </c>
      <c r="AD367" s="31" t="s">
        <v>86</v>
      </c>
      <c r="AE367" s="79" t="s">
        <v>87</v>
      </c>
      <c r="AF367" s="79" t="s">
        <v>88</v>
      </c>
      <c r="AG367" s="79" t="s">
        <v>89</v>
      </c>
      <c r="AH367" s="79" t="s">
        <v>90</v>
      </c>
      <c r="AI367" s="79" t="s">
        <v>90</v>
      </c>
      <c r="AJ367" s="79" t="s">
        <v>90</v>
      </c>
    </row>
    <row r="368" spans="1:16381" s="8" customFormat="1" ht="63" customHeight="1">
      <c r="A368" s="53"/>
      <c r="B368" s="28" t="s">
        <v>3</v>
      </c>
      <c r="C368" s="209" t="s">
        <v>935</v>
      </c>
      <c r="D368" s="209" t="s">
        <v>72</v>
      </c>
      <c r="E368" s="209" t="s">
        <v>9</v>
      </c>
      <c r="F368" s="209" t="s">
        <v>10</v>
      </c>
      <c r="G368" s="218" t="s">
        <v>944</v>
      </c>
      <c r="H368" s="47">
        <v>533230605</v>
      </c>
      <c r="I368" s="218" t="s">
        <v>686</v>
      </c>
      <c r="J368" s="218" t="s">
        <v>76</v>
      </c>
      <c r="K368" s="160" t="s">
        <v>934</v>
      </c>
      <c r="L368" s="219">
        <v>76111500</v>
      </c>
      <c r="M368" s="218" t="str">
        <f t="shared" ref="M368:M369" si="45">G368</f>
        <v>Adicionar el contrato No. 001 de 2025 cuyo objeto es "Contratar El Servicio De Aseo Y Cafetería Para La Universidad Pedagógica Nacional"</v>
      </c>
      <c r="N368" s="31">
        <v>1</v>
      </c>
      <c r="O368" s="31">
        <v>1</v>
      </c>
      <c r="P368" s="73">
        <v>11</v>
      </c>
      <c r="Q368" s="74" t="s">
        <v>79</v>
      </c>
      <c r="R368" s="74" t="s">
        <v>80</v>
      </c>
      <c r="S368" s="81" t="s">
        <v>936</v>
      </c>
      <c r="T368" s="210">
        <f t="shared" si="43"/>
        <v>533230605</v>
      </c>
      <c r="U368" s="211">
        <f t="shared" si="44"/>
        <v>533230605</v>
      </c>
      <c r="V368" s="31" t="s">
        <v>76</v>
      </c>
      <c r="W368" s="31" t="s">
        <v>81</v>
      </c>
      <c r="X368" s="77" t="s">
        <v>82</v>
      </c>
      <c r="Y368" s="32" t="s">
        <v>83</v>
      </c>
      <c r="Z368" s="33" t="s">
        <v>3</v>
      </c>
      <c r="AA368" s="30" t="s">
        <v>84</v>
      </c>
      <c r="AB368" s="78" t="s">
        <v>85</v>
      </c>
      <c r="AC368" s="31" t="s">
        <v>76</v>
      </c>
      <c r="AD368" s="31" t="s">
        <v>86</v>
      </c>
      <c r="AE368" s="79" t="s">
        <v>87</v>
      </c>
      <c r="AF368" s="79" t="s">
        <v>88</v>
      </c>
      <c r="AG368" s="79" t="s">
        <v>89</v>
      </c>
      <c r="AH368" s="79" t="s">
        <v>90</v>
      </c>
      <c r="AI368" s="79" t="s">
        <v>90</v>
      </c>
      <c r="AJ368" s="79" t="s">
        <v>90</v>
      </c>
    </row>
    <row r="369" spans="1:39" s="8" customFormat="1" ht="47.25" customHeight="1">
      <c r="B369" s="28" t="s">
        <v>3</v>
      </c>
      <c r="C369" s="218" t="s">
        <v>549</v>
      </c>
      <c r="D369" s="218" t="s">
        <v>128</v>
      </c>
      <c r="E369" s="218" t="s">
        <v>926</v>
      </c>
      <c r="F369" s="218" t="s">
        <v>126</v>
      </c>
      <c r="G369" s="218" t="s">
        <v>948</v>
      </c>
      <c r="H369" s="47">
        <v>7894400</v>
      </c>
      <c r="I369" s="218" t="s">
        <v>86</v>
      </c>
      <c r="J369" s="236" t="s">
        <v>952</v>
      </c>
      <c r="K369" s="239" t="s">
        <v>947</v>
      </c>
      <c r="L369" s="219" t="s">
        <v>949</v>
      </c>
      <c r="M369" s="228" t="str">
        <f t="shared" si="45"/>
        <v>Adquirir material pedagógico para el desarrollo de las actividades culturales y artísticas del programa de cultura.</v>
      </c>
      <c r="N369" s="242">
        <v>1</v>
      </c>
      <c r="O369" s="31">
        <v>1</v>
      </c>
      <c r="P369" s="73">
        <v>1</v>
      </c>
      <c r="Q369" s="74" t="s">
        <v>79</v>
      </c>
      <c r="R369" s="74" t="s">
        <v>80</v>
      </c>
      <c r="S369" s="81" t="s">
        <v>1</v>
      </c>
      <c r="T369" s="245">
        <f>H369+H370+H371</f>
        <v>18894820</v>
      </c>
      <c r="U369" s="254">
        <v>18894820</v>
      </c>
      <c r="V369" s="31" t="s">
        <v>76</v>
      </c>
      <c r="W369" s="31" t="s">
        <v>81</v>
      </c>
      <c r="X369" s="77" t="s">
        <v>82</v>
      </c>
      <c r="Y369" s="32" t="s">
        <v>83</v>
      </c>
      <c r="Z369" s="33" t="s">
        <v>3</v>
      </c>
      <c r="AA369" s="30" t="s">
        <v>84</v>
      </c>
      <c r="AB369" s="78" t="s">
        <v>85</v>
      </c>
      <c r="AC369" s="31" t="s">
        <v>76</v>
      </c>
      <c r="AD369" s="31" t="s">
        <v>86</v>
      </c>
      <c r="AE369" s="79" t="s">
        <v>87</v>
      </c>
      <c r="AF369" s="79" t="s">
        <v>88</v>
      </c>
      <c r="AG369" s="79" t="s">
        <v>89</v>
      </c>
      <c r="AH369" s="79" t="s">
        <v>90</v>
      </c>
      <c r="AI369" s="79" t="s">
        <v>90</v>
      </c>
      <c r="AJ369" s="79" t="s">
        <v>90</v>
      </c>
    </row>
    <row r="370" spans="1:39" s="8" customFormat="1" ht="32.25" customHeight="1">
      <c r="B370" s="28" t="s">
        <v>3</v>
      </c>
      <c r="C370" s="218" t="s">
        <v>549</v>
      </c>
      <c r="D370" s="218" t="s">
        <v>128</v>
      </c>
      <c r="E370" s="218" t="s">
        <v>926</v>
      </c>
      <c r="F370" s="218" t="s">
        <v>126</v>
      </c>
      <c r="G370" s="218" t="s">
        <v>948</v>
      </c>
      <c r="H370" s="47">
        <v>7915940</v>
      </c>
      <c r="I370" s="218" t="s">
        <v>86</v>
      </c>
      <c r="J370" s="237"/>
      <c r="K370" s="240"/>
      <c r="L370" s="222" t="s">
        <v>949</v>
      </c>
      <c r="M370" s="235"/>
      <c r="N370" s="243"/>
      <c r="O370" s="31">
        <v>1</v>
      </c>
      <c r="P370" s="73">
        <v>1</v>
      </c>
      <c r="Q370" s="74" t="s">
        <v>79</v>
      </c>
      <c r="R370" s="74" t="s">
        <v>80</v>
      </c>
      <c r="S370" s="81" t="s">
        <v>1</v>
      </c>
      <c r="T370" s="246"/>
      <c r="U370" s="271"/>
      <c r="V370" s="31" t="s">
        <v>76</v>
      </c>
      <c r="W370" s="31" t="s">
        <v>81</v>
      </c>
      <c r="X370" s="77" t="s">
        <v>82</v>
      </c>
      <c r="Y370" s="32" t="s">
        <v>83</v>
      </c>
      <c r="Z370" s="33" t="s">
        <v>3</v>
      </c>
      <c r="AA370" s="30" t="s">
        <v>84</v>
      </c>
      <c r="AB370" s="78" t="s">
        <v>85</v>
      </c>
      <c r="AC370" s="31" t="s">
        <v>76</v>
      </c>
      <c r="AD370" s="31" t="s">
        <v>86</v>
      </c>
      <c r="AE370" s="79" t="s">
        <v>87</v>
      </c>
      <c r="AF370" s="79" t="s">
        <v>88</v>
      </c>
      <c r="AG370" s="79" t="s">
        <v>89</v>
      </c>
      <c r="AH370" s="79" t="s">
        <v>90</v>
      </c>
      <c r="AI370" s="79" t="s">
        <v>90</v>
      </c>
      <c r="AJ370" s="79" t="s">
        <v>90</v>
      </c>
    </row>
    <row r="371" spans="1:39" s="8" customFormat="1" ht="31.5" customHeight="1">
      <c r="B371" s="28" t="s">
        <v>3</v>
      </c>
      <c r="C371" s="218" t="s">
        <v>549</v>
      </c>
      <c r="D371" s="218" t="s">
        <v>128</v>
      </c>
      <c r="E371" s="218" t="s">
        <v>924</v>
      </c>
      <c r="F371" s="218" t="s">
        <v>644</v>
      </c>
      <c r="G371" s="218" t="s">
        <v>948</v>
      </c>
      <c r="H371" s="47">
        <v>3084480</v>
      </c>
      <c r="I371" s="218" t="s">
        <v>86</v>
      </c>
      <c r="J371" s="238"/>
      <c r="K371" s="241"/>
      <c r="L371" s="222" t="s">
        <v>949</v>
      </c>
      <c r="M371" s="229"/>
      <c r="N371" s="244"/>
      <c r="O371" s="31">
        <v>1</v>
      </c>
      <c r="P371" s="73">
        <v>1</v>
      </c>
      <c r="Q371" s="74" t="s">
        <v>79</v>
      </c>
      <c r="R371" s="74" t="s">
        <v>80</v>
      </c>
      <c r="S371" s="81" t="s">
        <v>1</v>
      </c>
      <c r="T371" s="247"/>
      <c r="U371" s="255"/>
      <c r="V371" s="31" t="s">
        <v>76</v>
      </c>
      <c r="W371" s="31" t="s">
        <v>81</v>
      </c>
      <c r="X371" s="77" t="s">
        <v>82</v>
      </c>
      <c r="Y371" s="32" t="s">
        <v>83</v>
      </c>
      <c r="Z371" s="33" t="s">
        <v>3</v>
      </c>
      <c r="AA371" s="30" t="s">
        <v>84</v>
      </c>
      <c r="AB371" s="78" t="s">
        <v>85</v>
      </c>
      <c r="AC371" s="31" t="s">
        <v>76</v>
      </c>
      <c r="AD371" s="31" t="s">
        <v>86</v>
      </c>
      <c r="AE371" s="79" t="s">
        <v>87</v>
      </c>
      <c r="AF371" s="79" t="s">
        <v>88</v>
      </c>
      <c r="AG371" s="79" t="s">
        <v>89</v>
      </c>
      <c r="AH371" s="79" t="s">
        <v>90</v>
      </c>
      <c r="AI371" s="79" t="s">
        <v>90</v>
      </c>
      <c r="AJ371" s="79" t="s">
        <v>90</v>
      </c>
    </row>
    <row r="372" spans="1:39" s="36" customFormat="1" ht="48" customHeight="1">
      <c r="A372" s="53"/>
      <c r="B372" s="28" t="s">
        <v>3</v>
      </c>
      <c r="C372" s="220" t="s">
        <v>465</v>
      </c>
      <c r="D372" s="220" t="s">
        <v>128</v>
      </c>
      <c r="E372" s="220" t="s">
        <v>9</v>
      </c>
      <c r="F372" s="220" t="s">
        <v>10</v>
      </c>
      <c r="G372" s="220" t="s">
        <v>950</v>
      </c>
      <c r="H372" s="47">
        <v>15258805</v>
      </c>
      <c r="I372" s="220" t="s">
        <v>686</v>
      </c>
      <c r="J372" s="29" t="s">
        <v>951</v>
      </c>
      <c r="K372" s="160" t="s">
        <v>479</v>
      </c>
      <c r="L372" s="220" t="s">
        <v>674</v>
      </c>
      <c r="M372" s="220" t="str">
        <f t="shared" ref="M372" si="46">G372</f>
        <v>Adición del Contrato de Prestación de Servicios N° 422 del 2026, cuyo objeto es: Prestar los servicios logísticos para el desarrollo de las actividades lúdico -deportivas en el marco de la Bienvenida de los estudiantes nuevos del I y II semestre 2026</v>
      </c>
      <c r="N372" s="31">
        <v>1</v>
      </c>
      <c r="O372" s="31">
        <v>1</v>
      </c>
      <c r="P372" s="73">
        <v>11</v>
      </c>
      <c r="Q372" s="74" t="s">
        <v>79</v>
      </c>
      <c r="R372" s="74" t="s">
        <v>80</v>
      </c>
      <c r="S372" s="84" t="s">
        <v>1</v>
      </c>
      <c r="T372" s="221">
        <f t="shared" ref="T372" si="47">H372</f>
        <v>15258805</v>
      </c>
      <c r="U372" s="221">
        <f t="shared" ref="U372" si="48">T372</f>
        <v>15258805</v>
      </c>
      <c r="V372" s="31" t="s">
        <v>76</v>
      </c>
      <c r="W372" s="31" t="s">
        <v>81</v>
      </c>
      <c r="X372" s="77" t="s">
        <v>82</v>
      </c>
      <c r="Y372" s="32" t="s">
        <v>83</v>
      </c>
      <c r="Z372" s="33" t="s">
        <v>3</v>
      </c>
      <c r="AA372" s="78" t="s">
        <v>84</v>
      </c>
      <c r="AB372" s="78" t="s">
        <v>85</v>
      </c>
      <c r="AC372" s="31" t="s">
        <v>76</v>
      </c>
      <c r="AD372" s="31" t="s">
        <v>86</v>
      </c>
      <c r="AE372" s="79" t="s">
        <v>87</v>
      </c>
      <c r="AF372" s="79" t="s">
        <v>88</v>
      </c>
      <c r="AG372" s="79" t="s">
        <v>89</v>
      </c>
      <c r="AH372" s="79" t="s">
        <v>90</v>
      </c>
      <c r="AI372" s="79" t="s">
        <v>90</v>
      </c>
      <c r="AJ372" s="79" t="s">
        <v>90</v>
      </c>
      <c r="AK372" s="2"/>
      <c r="AL372" s="2"/>
      <c r="AM372" s="35"/>
    </row>
    <row r="373" spans="1:39" s="8" customFormat="1" ht="79.5" customHeight="1">
      <c r="B373" s="223"/>
      <c r="C373" s="223"/>
      <c r="D373" s="223"/>
      <c r="E373" s="195"/>
      <c r="F373" s="195"/>
      <c r="G373" s="195"/>
      <c r="H373" s="48"/>
      <c r="I373" s="195"/>
      <c r="J373" s="195"/>
      <c r="K373" s="48"/>
      <c r="L373" s="48"/>
      <c r="M373" s="195"/>
      <c r="N373" s="195"/>
      <c r="O373" s="195"/>
      <c r="P373" s="195"/>
      <c r="Q373" s="197"/>
      <c r="R373" s="197"/>
      <c r="S373" s="224"/>
      <c r="T373" s="196"/>
      <c r="U373" s="196"/>
      <c r="V373" s="195"/>
      <c r="W373" s="195"/>
      <c r="X373" s="198"/>
      <c r="Y373" s="40"/>
      <c r="Z373" s="195"/>
      <c r="AA373" s="195"/>
      <c r="AB373" s="94"/>
      <c r="AC373" s="195"/>
      <c r="AD373" s="195"/>
      <c r="AE373" s="199"/>
      <c r="AF373" s="199"/>
      <c r="AG373" s="199"/>
      <c r="AH373" s="199"/>
      <c r="AI373" s="199"/>
      <c r="AJ373" s="199"/>
    </row>
    <row r="374" spans="1:39" ht="61.5" customHeight="1">
      <c r="A374" s="3"/>
      <c r="B374" s="234" t="s">
        <v>659</v>
      </c>
      <c r="C374" s="234"/>
      <c r="D374" s="234"/>
      <c r="E374"/>
      <c r="F374" s="95"/>
      <c r="G374" s="95"/>
      <c r="H374" s="48"/>
      <c r="I374" s="95"/>
      <c r="J374" s="96"/>
      <c r="K374" s="48"/>
      <c r="L374" s="48"/>
      <c r="M374" s="96"/>
      <c r="N374" s="3"/>
      <c r="O374" s="3"/>
      <c r="P374" s="3"/>
      <c r="Q374" s="3"/>
      <c r="R374" s="3"/>
      <c r="S374" s="3"/>
      <c r="T374" s="3"/>
      <c r="U374" s="97"/>
      <c r="V374" s="93"/>
      <c r="W374" s="3"/>
      <c r="X374" s="3"/>
      <c r="Y374" s="3"/>
      <c r="Z374" s="3"/>
      <c r="AA374" s="3"/>
      <c r="AB374" s="3"/>
      <c r="AC374" s="3"/>
      <c r="AD374" s="3"/>
      <c r="AE374" s="3"/>
      <c r="AF374" s="3"/>
      <c r="AG374" s="3"/>
      <c r="AH374" s="3"/>
      <c r="AI374" s="3"/>
      <c r="AJ374" s="3"/>
      <c r="AK374" s="3"/>
      <c r="AL374" s="3"/>
      <c r="AM374" s="3"/>
    </row>
    <row r="375" spans="1:39" ht="36" customHeight="1">
      <c r="B375" s="3"/>
      <c r="C375" s="3"/>
      <c r="D375" s="3"/>
      <c r="E375" s="3"/>
      <c r="F375" s="3"/>
      <c r="G375" s="3"/>
      <c r="H375" s="96"/>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row>
    <row r="376" spans="1:39" ht="36" customHeight="1">
      <c r="H376" s="190"/>
      <c r="T376" s="41"/>
      <c r="U376" s="41"/>
    </row>
    <row r="377" spans="1:39" ht="36" customHeight="1">
      <c r="H377" s="42"/>
      <c r="J377" s="119"/>
      <c r="T377" s="41"/>
      <c r="U377" s="41"/>
    </row>
    <row r="378" spans="1:39" ht="36" customHeight="1">
      <c r="I378" s="119"/>
      <c r="T378" s="41"/>
      <c r="U378" s="41"/>
    </row>
    <row r="379" spans="1:39" ht="36" customHeight="1">
      <c r="I379" s="119"/>
      <c r="K379" s="120"/>
      <c r="T379" s="41"/>
      <c r="U379" s="41"/>
    </row>
    <row r="380" spans="1:39" ht="36" customHeight="1">
      <c r="T380" s="41"/>
      <c r="U380" s="41"/>
    </row>
    <row r="381" spans="1:39" ht="36" customHeight="1">
      <c r="T381" s="41"/>
      <c r="U381" s="41"/>
    </row>
    <row r="382" spans="1:39" ht="36" customHeight="1">
      <c r="T382" s="41"/>
      <c r="U382" s="41"/>
    </row>
    <row r="383" spans="1:39" ht="36" customHeight="1">
      <c r="T383" s="41"/>
      <c r="U383" s="41"/>
    </row>
    <row r="384" spans="1:39" ht="36" customHeight="1">
      <c r="T384" s="41"/>
      <c r="U384" s="41"/>
    </row>
    <row r="385" spans="20:21" ht="36" customHeight="1">
      <c r="T385" s="41"/>
      <c r="U385" s="41"/>
    </row>
    <row r="386" spans="20:21" ht="36" customHeight="1">
      <c r="T386" s="41"/>
      <c r="U386" s="41"/>
    </row>
    <row r="387" spans="20:21" ht="36" customHeight="1">
      <c r="T387" s="41"/>
      <c r="U387" s="41"/>
    </row>
    <row r="388" spans="20:21" ht="36" customHeight="1">
      <c r="T388" s="41"/>
      <c r="U388" s="41"/>
    </row>
    <row r="389" spans="20:21" ht="36" customHeight="1">
      <c r="T389" s="41"/>
      <c r="U389" s="41"/>
    </row>
    <row r="390" spans="20:21" ht="36" customHeight="1">
      <c r="T390" s="41"/>
      <c r="U390" s="41"/>
    </row>
    <row r="391" spans="20:21" ht="36" customHeight="1">
      <c r="T391" s="41"/>
      <c r="U391" s="41"/>
    </row>
    <row r="392" spans="20:21" ht="36" customHeight="1">
      <c r="T392" s="41"/>
      <c r="U392" s="41"/>
    </row>
    <row r="393" spans="20:21" ht="36" customHeight="1">
      <c r="T393" s="41"/>
      <c r="U393" s="41"/>
    </row>
    <row r="394" spans="20:21" ht="36" customHeight="1">
      <c r="T394" s="41"/>
      <c r="U394" s="41"/>
    </row>
    <row r="395" spans="20:21" ht="36" customHeight="1">
      <c r="T395" s="41"/>
      <c r="U395" s="41"/>
    </row>
    <row r="396" spans="20:21" ht="36" customHeight="1">
      <c r="T396" s="41"/>
      <c r="U396" s="41"/>
    </row>
    <row r="397" spans="20:21" ht="36" customHeight="1">
      <c r="T397" s="41"/>
      <c r="U397" s="41"/>
    </row>
    <row r="398" spans="20:21" ht="36" customHeight="1">
      <c r="T398" s="41"/>
      <c r="U398" s="41"/>
    </row>
    <row r="399" spans="20:21" ht="36" customHeight="1">
      <c r="T399" s="41"/>
      <c r="U399" s="41"/>
    </row>
    <row r="400" spans="20:21" ht="36" customHeight="1">
      <c r="T400" s="41"/>
      <c r="U400" s="41"/>
    </row>
    <row r="401" spans="20:21" ht="36" customHeight="1">
      <c r="T401" s="41"/>
      <c r="U401" s="41"/>
    </row>
    <row r="402" spans="20:21" ht="36" customHeight="1">
      <c r="T402" s="41"/>
      <c r="U402" s="41"/>
    </row>
    <row r="403" spans="20:21" ht="36" customHeight="1">
      <c r="T403" s="41"/>
      <c r="U403" s="41"/>
    </row>
    <row r="404" spans="20:21" ht="36" customHeight="1">
      <c r="T404" s="41"/>
      <c r="U404" s="41"/>
    </row>
    <row r="405" spans="20:21" ht="36" customHeight="1">
      <c r="T405" s="41"/>
      <c r="U405" s="41"/>
    </row>
    <row r="406" spans="20:21" ht="36" customHeight="1">
      <c r="T406" s="41"/>
      <c r="U406" s="41"/>
    </row>
    <row r="407" spans="20:21" ht="36" customHeight="1">
      <c r="T407" s="41"/>
      <c r="U407" s="41"/>
    </row>
    <row r="408" spans="20:21" ht="36" customHeight="1">
      <c r="T408" s="41"/>
      <c r="U408" s="41"/>
    </row>
    <row r="409" spans="20:21" ht="36" customHeight="1">
      <c r="T409" s="41"/>
      <c r="U409" s="41"/>
    </row>
    <row r="410" spans="20:21" ht="36" customHeight="1">
      <c r="T410" s="41"/>
      <c r="U410" s="41"/>
    </row>
    <row r="411" spans="20:21" ht="36" customHeight="1">
      <c r="T411" s="41"/>
      <c r="U411" s="41"/>
    </row>
    <row r="412" spans="20:21" ht="36" customHeight="1">
      <c r="T412" s="41"/>
      <c r="U412" s="41"/>
    </row>
    <row r="413" spans="20:21" ht="36" customHeight="1">
      <c r="T413" s="41"/>
      <c r="U413" s="41"/>
    </row>
    <row r="414" spans="20:21" ht="36" customHeight="1">
      <c r="T414" s="41"/>
      <c r="U414" s="41"/>
    </row>
    <row r="415" spans="20:21" ht="36" customHeight="1">
      <c r="T415" s="41"/>
      <c r="U415" s="41"/>
    </row>
    <row r="416" spans="20:21" ht="36" customHeight="1">
      <c r="T416" s="41"/>
      <c r="U416" s="41"/>
    </row>
    <row r="417" spans="20:21" ht="36" customHeight="1">
      <c r="T417" s="41"/>
      <c r="U417" s="41"/>
    </row>
    <row r="418" spans="20:21" ht="36" customHeight="1">
      <c r="T418" s="41"/>
      <c r="U418" s="41"/>
    </row>
    <row r="419" spans="20:21" ht="36" customHeight="1">
      <c r="T419" s="41"/>
      <c r="U419" s="41"/>
    </row>
    <row r="420" spans="20:21" ht="36" customHeight="1">
      <c r="T420" s="41"/>
      <c r="U420" s="41"/>
    </row>
    <row r="421" spans="20:21" ht="36" customHeight="1">
      <c r="T421" s="41"/>
      <c r="U421" s="41"/>
    </row>
    <row r="422" spans="20:21" ht="36" customHeight="1">
      <c r="T422" s="41"/>
      <c r="U422" s="41"/>
    </row>
    <row r="423" spans="20:21" ht="36" customHeight="1">
      <c r="T423" s="41"/>
      <c r="U423" s="41"/>
    </row>
    <row r="424" spans="20:21" ht="36" customHeight="1">
      <c r="T424" s="41"/>
      <c r="U424" s="41"/>
    </row>
    <row r="425" spans="20:21" ht="36" customHeight="1">
      <c r="T425" s="41"/>
      <c r="U425" s="41"/>
    </row>
    <row r="426" spans="20:21" ht="36" customHeight="1">
      <c r="T426" s="41"/>
      <c r="U426" s="41"/>
    </row>
    <row r="427" spans="20:21" ht="36" customHeight="1">
      <c r="T427" s="41"/>
      <c r="U427" s="41"/>
    </row>
    <row r="428" spans="20:21" ht="36" customHeight="1">
      <c r="T428" s="41"/>
      <c r="U428" s="41"/>
    </row>
    <row r="429" spans="20:21" ht="36" customHeight="1">
      <c r="T429" s="41"/>
      <c r="U429" s="41"/>
    </row>
    <row r="430" spans="20:21" ht="36" customHeight="1">
      <c r="T430" s="41"/>
      <c r="U430" s="41"/>
    </row>
    <row r="431" spans="20:21" ht="36" customHeight="1">
      <c r="T431" s="41"/>
      <c r="U431" s="41"/>
    </row>
    <row r="432" spans="20:21" ht="36" customHeight="1">
      <c r="T432" s="41"/>
      <c r="U432" s="41"/>
    </row>
    <row r="433" spans="20:21" ht="36" customHeight="1">
      <c r="T433" s="41"/>
      <c r="U433" s="41"/>
    </row>
    <row r="434" spans="20:21" ht="36" customHeight="1">
      <c r="T434" s="41"/>
      <c r="U434" s="41"/>
    </row>
    <row r="435" spans="20:21" ht="36" customHeight="1">
      <c r="T435" s="41"/>
      <c r="U435" s="41"/>
    </row>
    <row r="436" spans="20:21" ht="36" customHeight="1">
      <c r="T436" s="41"/>
      <c r="U436" s="41"/>
    </row>
    <row r="437" spans="20:21" ht="36" customHeight="1">
      <c r="T437" s="41"/>
      <c r="U437" s="41"/>
    </row>
    <row r="438" spans="20:21" ht="36" customHeight="1">
      <c r="T438" s="41"/>
      <c r="U438" s="41"/>
    </row>
    <row r="439" spans="20:21" ht="36" customHeight="1">
      <c r="T439" s="41"/>
      <c r="U439" s="41"/>
    </row>
    <row r="440" spans="20:21" ht="36" customHeight="1">
      <c r="T440" s="41"/>
      <c r="U440" s="41"/>
    </row>
    <row r="441" spans="20:21" ht="36" customHeight="1">
      <c r="T441" s="41"/>
      <c r="U441" s="41"/>
    </row>
    <row r="442" spans="20:21" ht="36" customHeight="1">
      <c r="T442" s="41"/>
      <c r="U442" s="41"/>
    </row>
    <row r="443" spans="20:21" ht="36" customHeight="1">
      <c r="T443" s="41"/>
      <c r="U443" s="41"/>
    </row>
    <row r="444" spans="20:21" ht="36" customHeight="1">
      <c r="T444" s="41"/>
      <c r="U444" s="41"/>
    </row>
    <row r="445" spans="20:21" ht="36" customHeight="1">
      <c r="T445" s="41"/>
      <c r="U445" s="41"/>
    </row>
    <row r="446" spans="20:21" ht="36" customHeight="1">
      <c r="T446" s="41"/>
      <c r="U446" s="41"/>
    </row>
    <row r="447" spans="20:21" ht="36" customHeight="1">
      <c r="T447" s="41"/>
      <c r="U447" s="41"/>
    </row>
    <row r="448" spans="20:21" ht="36" customHeight="1">
      <c r="T448" s="41"/>
      <c r="U448" s="41"/>
    </row>
    <row r="449" spans="20:21" ht="36" customHeight="1">
      <c r="T449" s="41"/>
      <c r="U449" s="41"/>
    </row>
    <row r="450" spans="20:21" ht="36" customHeight="1">
      <c r="T450" s="41"/>
      <c r="U450" s="41"/>
    </row>
    <row r="451" spans="20:21" ht="36" customHeight="1">
      <c r="T451" s="41"/>
      <c r="U451" s="41"/>
    </row>
    <row r="452" spans="20:21" ht="36" customHeight="1">
      <c r="T452" s="41"/>
      <c r="U452" s="41"/>
    </row>
    <row r="453" spans="20:21" ht="36" customHeight="1">
      <c r="T453" s="41"/>
      <c r="U453" s="41"/>
    </row>
    <row r="454" spans="20:21" ht="36" customHeight="1">
      <c r="T454" s="41"/>
      <c r="U454" s="41"/>
    </row>
    <row r="455" spans="20:21" ht="36" customHeight="1">
      <c r="T455" s="41"/>
      <c r="U455" s="41"/>
    </row>
    <row r="456" spans="20:21" ht="36" customHeight="1">
      <c r="T456" s="41"/>
      <c r="U456" s="41"/>
    </row>
    <row r="457" spans="20:21" ht="36" customHeight="1">
      <c r="T457" s="41"/>
      <c r="U457" s="41"/>
    </row>
    <row r="458" spans="20:21" ht="36" customHeight="1">
      <c r="T458" s="41"/>
      <c r="U458" s="41"/>
    </row>
    <row r="459" spans="20:21" ht="36" customHeight="1">
      <c r="T459" s="41"/>
      <c r="U459" s="41"/>
    </row>
    <row r="460" spans="20:21" ht="36" customHeight="1">
      <c r="T460" s="41"/>
      <c r="U460" s="41"/>
    </row>
    <row r="461" spans="20:21" ht="36" customHeight="1">
      <c r="T461" s="41"/>
      <c r="U461" s="41"/>
    </row>
    <row r="462" spans="20:21" ht="36" customHeight="1">
      <c r="T462" s="41"/>
      <c r="U462" s="41"/>
    </row>
    <row r="463" spans="20:21" ht="36" customHeight="1">
      <c r="T463" s="41"/>
      <c r="U463" s="41"/>
    </row>
    <row r="464" spans="20:21" ht="36" customHeight="1">
      <c r="T464" s="41"/>
      <c r="U464" s="41"/>
    </row>
    <row r="465" spans="20:21" ht="36" customHeight="1">
      <c r="T465" s="41"/>
      <c r="U465" s="41"/>
    </row>
    <row r="466" spans="20:21" ht="36" customHeight="1">
      <c r="T466" s="41"/>
      <c r="U466" s="41"/>
    </row>
    <row r="467" spans="20:21" ht="36" customHeight="1">
      <c r="T467" s="41"/>
      <c r="U467" s="41"/>
    </row>
    <row r="468" spans="20:21" ht="36" customHeight="1">
      <c r="T468" s="41"/>
      <c r="U468" s="41"/>
    </row>
    <row r="469" spans="20:21" ht="36" customHeight="1">
      <c r="T469" s="41"/>
      <c r="U469" s="41"/>
    </row>
    <row r="470" spans="20:21" ht="36" customHeight="1">
      <c r="T470" s="41"/>
      <c r="U470" s="41"/>
    </row>
    <row r="471" spans="20:21" ht="36" customHeight="1">
      <c r="T471" s="41"/>
      <c r="U471" s="41"/>
    </row>
    <row r="472" spans="20:21" ht="36" customHeight="1">
      <c r="T472" s="41"/>
      <c r="U472" s="41"/>
    </row>
    <row r="473" spans="20:21" ht="36" customHeight="1">
      <c r="T473" s="41"/>
      <c r="U473" s="41"/>
    </row>
    <row r="474" spans="20:21" ht="36" customHeight="1">
      <c r="T474" s="41"/>
      <c r="U474" s="41"/>
    </row>
    <row r="475" spans="20:21" ht="36" customHeight="1">
      <c r="T475" s="41"/>
      <c r="U475" s="41"/>
    </row>
    <row r="476" spans="20:21" ht="36" customHeight="1">
      <c r="T476" s="41"/>
      <c r="U476" s="41"/>
    </row>
    <row r="477" spans="20:21" ht="36" customHeight="1">
      <c r="T477" s="41"/>
      <c r="U477" s="41"/>
    </row>
    <row r="478" spans="20:21" ht="36" customHeight="1">
      <c r="T478" s="41"/>
      <c r="U478" s="41"/>
    </row>
    <row r="479" spans="20:21" ht="36" customHeight="1">
      <c r="T479" s="41"/>
      <c r="U479" s="41"/>
    </row>
    <row r="480" spans="20:21" ht="36" customHeight="1">
      <c r="T480" s="41"/>
      <c r="U480" s="41"/>
    </row>
    <row r="481" spans="20:21" ht="36" customHeight="1">
      <c r="T481" s="41"/>
      <c r="U481" s="41"/>
    </row>
    <row r="482" spans="20:21" ht="36" customHeight="1">
      <c r="T482" s="41"/>
      <c r="U482" s="41"/>
    </row>
    <row r="483" spans="20:21" ht="36" customHeight="1">
      <c r="T483" s="41"/>
      <c r="U483" s="41"/>
    </row>
    <row r="484" spans="20:21" ht="36" customHeight="1">
      <c r="T484" s="41"/>
      <c r="U484" s="41"/>
    </row>
    <row r="485" spans="20:21" ht="36" customHeight="1">
      <c r="T485" s="41"/>
      <c r="U485" s="41"/>
    </row>
    <row r="486" spans="20:21" ht="36" customHeight="1">
      <c r="T486" s="41"/>
      <c r="U486" s="41"/>
    </row>
    <row r="487" spans="20:21" ht="36" customHeight="1">
      <c r="T487" s="41"/>
      <c r="U487" s="41"/>
    </row>
  </sheetData>
  <autoFilter ref="A16:AM375" xr:uid="{ED05830D-B95A-4A5B-8683-79B45BFCAE70}"/>
  <mergeCells count="146">
    <mergeCell ref="U369:U371"/>
    <mergeCell ref="Z11:AA11"/>
    <mergeCell ref="Z6:AA6"/>
    <mergeCell ref="B3:AJ4"/>
    <mergeCell ref="Z8:AA8"/>
    <mergeCell ref="Z10:AA10"/>
    <mergeCell ref="AE14:AG14"/>
    <mergeCell ref="AH14:AJ14"/>
    <mergeCell ref="O59:O61"/>
    <mergeCell ref="P59:P61"/>
    <mergeCell ref="Q59:Q61"/>
    <mergeCell ref="R59:R61"/>
    <mergeCell ref="L59:L61"/>
    <mergeCell ref="AH59:AH61"/>
    <mergeCell ref="AI59:AI61"/>
    <mergeCell ref="AJ59:AJ61"/>
    <mergeCell ref="B72:B73"/>
    <mergeCell ref="AB59:AB61"/>
    <mergeCell ref="AC59:AC61"/>
    <mergeCell ref="M59:M61"/>
    <mergeCell ref="N59:N61"/>
    <mergeCell ref="M123:M125"/>
    <mergeCell ref="T123:T125"/>
    <mergeCell ref="U123:U125"/>
    <mergeCell ref="L123:L125"/>
    <mergeCell ref="M68:M69"/>
    <mergeCell ref="M126:M127"/>
    <mergeCell ref="T126:T127"/>
    <mergeCell ref="U126:U127"/>
    <mergeCell ref="AE59:AE61"/>
    <mergeCell ref="AF59:AF61"/>
    <mergeCell ref="AG59:AG61"/>
    <mergeCell ref="V59:V61"/>
    <mergeCell ref="W59:W61"/>
    <mergeCell ref="X59:X61"/>
    <mergeCell ref="Y59:Y61"/>
    <mergeCell ref="Z59:Z61"/>
    <mergeCell ref="AA59:AA61"/>
    <mergeCell ref="AD59:AD61"/>
    <mergeCell ref="M91:M92"/>
    <mergeCell ref="M136:M137"/>
    <mergeCell ref="T136:T137"/>
    <mergeCell ref="U136:U137"/>
    <mergeCell ref="M138:M140"/>
    <mergeCell ref="T138:T140"/>
    <mergeCell ref="U138:U140"/>
    <mergeCell ref="M128:M130"/>
    <mergeCell ref="T128:T130"/>
    <mergeCell ref="U128:U130"/>
    <mergeCell ref="M134:M135"/>
    <mergeCell ref="T134:T135"/>
    <mergeCell ref="U134:U135"/>
    <mergeCell ref="M142:M143"/>
    <mergeCell ref="T142:T143"/>
    <mergeCell ref="U142:U143"/>
    <mergeCell ref="M145:M146"/>
    <mergeCell ref="S145:S146"/>
    <mergeCell ref="T145:T146"/>
    <mergeCell ref="U145:U146"/>
    <mergeCell ref="M172:M173"/>
    <mergeCell ref="T172:T173"/>
    <mergeCell ref="U172:U173"/>
    <mergeCell ref="T210:T211"/>
    <mergeCell ref="U210:U211"/>
    <mergeCell ref="M213:M214"/>
    <mergeCell ref="T213:T214"/>
    <mergeCell ref="U213:U214"/>
    <mergeCell ref="T201:T202"/>
    <mergeCell ref="U201:U202"/>
    <mergeCell ref="M204:M206"/>
    <mergeCell ref="T204:T206"/>
    <mergeCell ref="U204:U206"/>
    <mergeCell ref="M207:M209"/>
    <mergeCell ref="T207:T209"/>
    <mergeCell ref="U207:U209"/>
    <mergeCell ref="T247:T248"/>
    <mergeCell ref="U247:U248"/>
    <mergeCell ref="M257:M258"/>
    <mergeCell ref="T257:T258"/>
    <mergeCell ref="U257:U258"/>
    <mergeCell ref="T252:T253"/>
    <mergeCell ref="U252:U253"/>
    <mergeCell ref="M252:M253"/>
    <mergeCell ref="M231:M234"/>
    <mergeCell ref="T231:T234"/>
    <mergeCell ref="U231:U234"/>
    <mergeCell ref="M235:M242"/>
    <mergeCell ref="T235:T242"/>
    <mergeCell ref="U235:U242"/>
    <mergeCell ref="B374:D374"/>
    <mergeCell ref="L319:L320"/>
    <mergeCell ref="M319:M320"/>
    <mergeCell ref="T319:T320"/>
    <mergeCell ref="U319:U320"/>
    <mergeCell ref="M321:M322"/>
    <mergeCell ref="T321:T322"/>
    <mergeCell ref="U321:U322"/>
    <mergeCell ref="L299:L300"/>
    <mergeCell ref="M299:M300"/>
    <mergeCell ref="T299:T300"/>
    <mergeCell ref="U299:U300"/>
    <mergeCell ref="T306:T307"/>
    <mergeCell ref="U306:U307"/>
    <mergeCell ref="M327:M329"/>
    <mergeCell ref="M343:M344"/>
    <mergeCell ref="M346:M347"/>
    <mergeCell ref="T346:T347"/>
    <mergeCell ref="U346:U347"/>
    <mergeCell ref="M369:M371"/>
    <mergeCell ref="J369:J371"/>
    <mergeCell ref="K369:K371"/>
    <mergeCell ref="N369:N371"/>
    <mergeCell ref="T369:T371"/>
    <mergeCell ref="U287:U288"/>
    <mergeCell ref="L290:L295"/>
    <mergeCell ref="M290:M295"/>
    <mergeCell ref="T290:T295"/>
    <mergeCell ref="U290:U295"/>
    <mergeCell ref="M279:M282"/>
    <mergeCell ref="L321:L322"/>
    <mergeCell ref="T279:T282"/>
    <mergeCell ref="U279:U282"/>
    <mergeCell ref="M283:M285"/>
    <mergeCell ref="T283:T285"/>
    <mergeCell ref="U283:U285"/>
    <mergeCell ref="T287:T288"/>
    <mergeCell ref="L145:L146"/>
    <mergeCell ref="L126:L127"/>
    <mergeCell ref="L128:L130"/>
    <mergeCell ref="L134:L135"/>
    <mergeCell ref="L136:L137"/>
    <mergeCell ref="L204:L206"/>
    <mergeCell ref="L172:L173"/>
    <mergeCell ref="L207:L209"/>
    <mergeCell ref="L235:L242"/>
    <mergeCell ref="L257:L258"/>
    <mergeCell ref="L279:L282"/>
    <mergeCell ref="L283:L285"/>
    <mergeCell ref="L287:L288"/>
    <mergeCell ref="L252:L253"/>
    <mergeCell ref="L213:L214"/>
    <mergeCell ref="L210:L211"/>
    <mergeCell ref="L231:L234"/>
    <mergeCell ref="M287:M288"/>
    <mergeCell ref="M247:M248"/>
    <mergeCell ref="M210:M211"/>
  </mergeCells>
  <conditionalFormatting sqref="L138:L140">
    <cfRule type="duplicateValues" dxfId="0" priority="1"/>
  </conditionalFormatting>
  <dataValidations count="1">
    <dataValidation type="list" allowBlank="1" showInputMessage="1" showErrorMessage="1" sqref="V17:V60 AC17:AD60 V62:V373 AC62:AD373" xr:uid="{22A56E4B-B041-4723-B452-4871584898DD}">
      <formula1>"SI,NO"</formula1>
    </dataValidation>
  </dataValidations>
  <pageMargins left="0.25" right="0.25" top="0.75" bottom="0.75" header="0.3" footer="0.3"/>
  <pageSetup paperSize="187" scale="20" fitToHeight="0" orientation="landscape" r:id="rId1"/>
  <rowBreaks count="1" manualBreakCount="1">
    <brk id="285" max="38"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A30B4763-BDFE-40EF-AD51-4A3E0CEA45AD}">
          <x14:formula1>
            <xm:f>'F:\Proyectopresupuesto_2023\docuemntos finales para resolucion\[Presupuesto_para_resolución.xlsx]LISTAS'!#REF!</xm:f>
          </x14:formula1>
          <xm:sqref>C93 C105:C106 C109</xm:sqref>
        </x14:dataValidation>
        <x14:dataValidation type="list" allowBlank="1" showInputMessage="1" showErrorMessage="1" errorTitle="Atención" error="El valor que intenta escribir es superior al total asignado para este objeto de gasto" xr:uid="{5C11CD73-7053-4C95-B0A9-F8F2D76EE783}">
          <x14:formula1>
            <xm:f>'E:\Copia 171119\Copia 060718\DATOS\MisDocumentos\Plan de Compras\Plan de Compras 2023\[Formato PAA Funcionamiento 2023.xlsx]Listas'!#REF!</xm:f>
          </x14:formula1>
          <xm:sqref>AK315:AM315 AK303:AM309 AE17:AF60 AH17:AJ60 AK17:AM67 AK71:AM300 AK324:AM344 AE330:AF331 AH330:AJ331 AE316:AF325 AH316:AJ325 AK350:AM353 AE62:AF314 AH62:AJ314 AE345:AF373 AH345:AJ373 AK372:AM372</xm:sqref>
        </x14:dataValidation>
        <x14:dataValidation type="list" allowBlank="1" showInputMessage="1" showErrorMessage="1" xr:uid="{2375870D-A78F-4224-B9FA-9F466058D820}">
          <x14:formula1>
            <xm:f>'E:\Copia 171119\Copia 060718\DATOS\MisDocumentos\Plan de Compras\Plan de Compras 2023\[Formato PAA Funcionamiento 2023.xlsx]Listas'!#REF!</xm:f>
          </x14:formula1>
          <xm:sqref>K10 N17:O60 W17:W60 AG17:AG60 N283:O325 AG330:AG331 W330:W331 AG316:AG325 W316:W325 N62:O90 N266:O278 AG62:AG314 N92:O263 W62:W314 W345:W373 AG345:AG373 O327:O373 N327:N369 N372:N373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1346-BEF4-4DC5-9F5A-B7AE64B52A02}">
  <dimension ref="A2:XFA22"/>
  <sheetViews>
    <sheetView topLeftCell="A4" workbookViewId="0">
      <selection activeCell="E11" sqref="E11"/>
    </sheetView>
  </sheetViews>
  <sheetFormatPr baseColWidth="10" defaultRowHeight="15"/>
  <cols>
    <col min="5" max="5" width="11.5703125" bestFit="1" customWidth="1"/>
    <col min="7" max="7" width="19.28515625" customWidth="1"/>
    <col min="9" max="10" width="14.140625" bestFit="1" customWidth="1"/>
    <col min="11" max="11" width="16.28515625" customWidth="1"/>
    <col min="13" max="13" width="23.140625" customWidth="1"/>
    <col min="21" max="21" width="12.28515625" bestFit="1" customWidth="1"/>
    <col min="22" max="22" width="11.5703125" bestFit="1" customWidth="1"/>
  </cols>
  <sheetData>
    <row r="2" spans="1:16381" ht="15.75" thickBot="1"/>
    <row r="3" spans="1:16381" ht="135">
      <c r="A3" s="6"/>
      <c r="B3" s="19" t="s">
        <v>37</v>
      </c>
      <c r="C3" s="20" t="s">
        <v>38</v>
      </c>
      <c r="D3" s="20" t="s">
        <v>39</v>
      </c>
      <c r="E3" s="20" t="s">
        <v>40</v>
      </c>
      <c r="F3" s="20" t="s">
        <v>41</v>
      </c>
      <c r="G3" s="20" t="s">
        <v>42</v>
      </c>
      <c r="H3" s="46" t="s">
        <v>43</v>
      </c>
      <c r="I3" s="20" t="s">
        <v>922</v>
      </c>
      <c r="J3" s="20" t="s">
        <v>45</v>
      </c>
      <c r="K3" s="22" t="s">
        <v>46</v>
      </c>
      <c r="L3" s="22" t="s">
        <v>47</v>
      </c>
      <c r="M3" s="22" t="s">
        <v>48</v>
      </c>
      <c r="N3" s="22" t="s">
        <v>49</v>
      </c>
      <c r="O3" s="22" t="s">
        <v>50</v>
      </c>
      <c r="P3" s="22" t="s">
        <v>51</v>
      </c>
      <c r="Q3" s="22" t="s">
        <v>52</v>
      </c>
      <c r="R3" s="22" t="s">
        <v>53</v>
      </c>
      <c r="S3" s="99" t="s">
        <v>54</v>
      </c>
      <c r="T3" s="99" t="s">
        <v>55</v>
      </c>
      <c r="U3" s="99" t="s">
        <v>56</v>
      </c>
      <c r="V3" s="21" t="s">
        <v>57</v>
      </c>
      <c r="W3" s="22" t="s">
        <v>58</v>
      </c>
      <c r="X3" s="20" t="s">
        <v>59</v>
      </c>
      <c r="Y3" s="20" t="s">
        <v>60</v>
      </c>
      <c r="Z3" s="20" t="s">
        <v>61</v>
      </c>
      <c r="AA3" s="20" t="s">
        <v>62</v>
      </c>
      <c r="AB3" s="20" t="s">
        <v>63</v>
      </c>
      <c r="AC3" s="23" t="s">
        <v>64</v>
      </c>
      <c r="AD3" s="22" t="s">
        <v>65</v>
      </c>
      <c r="AE3" s="24" t="s">
        <v>66</v>
      </c>
      <c r="AF3" s="24" t="s">
        <v>67</v>
      </c>
      <c r="AG3" s="24" t="s">
        <v>68</v>
      </c>
      <c r="AH3" s="25" t="s">
        <v>66</v>
      </c>
      <c r="AI3" s="25" t="s">
        <v>69</v>
      </c>
      <c r="AJ3" s="26" t="s">
        <v>70</v>
      </c>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c r="JS3" s="17"/>
      <c r="JT3" s="17"/>
      <c r="JU3" s="17"/>
      <c r="JV3" s="17"/>
      <c r="JW3" s="17"/>
      <c r="JX3" s="17"/>
      <c r="JY3" s="17"/>
      <c r="JZ3" s="17"/>
      <c r="KA3" s="17"/>
      <c r="KB3" s="17"/>
      <c r="KC3" s="17"/>
      <c r="KD3" s="17"/>
      <c r="KE3" s="17"/>
      <c r="KF3" s="17"/>
      <c r="KG3" s="17"/>
      <c r="KH3" s="17"/>
      <c r="KI3" s="17"/>
      <c r="KJ3" s="17"/>
      <c r="KK3" s="17"/>
      <c r="KL3" s="17"/>
      <c r="KM3" s="17"/>
      <c r="KN3" s="17"/>
      <c r="KO3" s="17"/>
      <c r="KP3" s="17"/>
      <c r="KQ3" s="17"/>
      <c r="KR3" s="17"/>
      <c r="KS3" s="17"/>
      <c r="KT3" s="17"/>
      <c r="KU3" s="17"/>
      <c r="KV3" s="17"/>
      <c r="KW3" s="17"/>
      <c r="KX3" s="17"/>
      <c r="KY3" s="17"/>
      <c r="KZ3" s="17"/>
      <c r="LA3" s="17"/>
      <c r="LB3" s="17"/>
      <c r="LC3" s="17"/>
      <c r="LD3" s="17"/>
      <c r="LE3" s="17"/>
      <c r="LF3" s="17"/>
      <c r="LG3" s="17"/>
      <c r="LH3" s="17"/>
      <c r="LI3" s="17"/>
      <c r="LJ3" s="17"/>
      <c r="LK3" s="17"/>
      <c r="LL3" s="17"/>
      <c r="LM3" s="17"/>
      <c r="LN3" s="17"/>
      <c r="LO3" s="17"/>
      <c r="LP3" s="17"/>
      <c r="LQ3" s="17"/>
      <c r="LR3" s="17"/>
      <c r="LS3" s="17"/>
      <c r="LT3" s="17"/>
      <c r="LU3" s="17"/>
      <c r="LV3" s="17"/>
      <c r="LW3" s="17"/>
      <c r="LX3" s="17"/>
      <c r="LY3" s="17"/>
      <c r="LZ3" s="17"/>
      <c r="MA3" s="17"/>
      <c r="MB3" s="17"/>
      <c r="MC3" s="17"/>
      <c r="MD3" s="17"/>
      <c r="ME3" s="17"/>
      <c r="MF3" s="17"/>
      <c r="MG3" s="17"/>
      <c r="MH3" s="17"/>
      <c r="MI3" s="17"/>
      <c r="MJ3" s="17"/>
      <c r="MK3" s="17"/>
      <c r="ML3" s="17"/>
      <c r="MM3" s="17"/>
      <c r="MN3" s="17"/>
      <c r="MO3" s="17"/>
      <c r="MP3" s="17"/>
      <c r="MQ3" s="17"/>
      <c r="MR3" s="17"/>
      <c r="MS3" s="17"/>
      <c r="MT3" s="17"/>
      <c r="MU3" s="17"/>
      <c r="MV3" s="17"/>
      <c r="MW3" s="17"/>
      <c r="MX3" s="17"/>
      <c r="MY3" s="17"/>
      <c r="MZ3" s="17"/>
      <c r="NA3" s="17"/>
      <c r="NB3" s="17"/>
      <c r="NC3" s="17"/>
      <c r="ND3" s="17"/>
      <c r="NE3" s="17"/>
      <c r="NF3" s="17"/>
      <c r="NG3" s="17"/>
      <c r="NH3" s="17"/>
      <c r="NI3" s="17"/>
      <c r="NJ3" s="17"/>
      <c r="NK3" s="17"/>
      <c r="NL3" s="17"/>
      <c r="NM3" s="17"/>
      <c r="NN3" s="17"/>
      <c r="NO3" s="17"/>
      <c r="NP3" s="17"/>
      <c r="NQ3" s="17"/>
      <c r="NR3" s="17"/>
      <c r="NS3" s="17"/>
      <c r="NT3" s="17"/>
      <c r="NU3" s="17"/>
      <c r="NV3" s="17"/>
      <c r="NW3" s="17"/>
      <c r="NX3" s="17"/>
      <c r="NY3" s="17"/>
      <c r="NZ3" s="17"/>
      <c r="OA3" s="17"/>
      <c r="OB3" s="17"/>
      <c r="OC3" s="17"/>
      <c r="OD3" s="17"/>
      <c r="OE3" s="17"/>
      <c r="OF3" s="17"/>
      <c r="OG3" s="17"/>
      <c r="OH3" s="17"/>
      <c r="OI3" s="17"/>
      <c r="OJ3" s="17"/>
      <c r="OK3" s="17"/>
      <c r="OL3" s="17"/>
      <c r="OM3" s="17"/>
      <c r="ON3" s="17"/>
      <c r="OO3" s="17"/>
      <c r="OP3" s="17"/>
      <c r="OQ3" s="17"/>
      <c r="OR3" s="17"/>
      <c r="OS3" s="17"/>
      <c r="OT3" s="17"/>
      <c r="OU3" s="17"/>
      <c r="OV3" s="17"/>
      <c r="OW3" s="17"/>
      <c r="OX3" s="17"/>
      <c r="OY3" s="17"/>
      <c r="OZ3" s="17"/>
      <c r="PA3" s="17"/>
      <c r="PB3" s="17"/>
      <c r="PC3" s="17"/>
      <c r="PD3" s="17"/>
      <c r="PE3" s="17"/>
      <c r="PF3" s="17"/>
      <c r="PG3" s="17"/>
      <c r="PH3" s="17"/>
      <c r="PI3" s="17"/>
      <c r="PJ3" s="17"/>
      <c r="PK3" s="17"/>
      <c r="PL3" s="17"/>
      <c r="PM3" s="17"/>
      <c r="PN3" s="17"/>
      <c r="PO3" s="17"/>
      <c r="PP3" s="17"/>
      <c r="PQ3" s="17"/>
      <c r="PR3" s="17"/>
      <c r="PS3" s="17"/>
      <c r="PT3" s="17"/>
      <c r="PU3" s="17"/>
      <c r="PV3" s="17"/>
      <c r="PW3" s="17"/>
      <c r="PX3" s="17"/>
      <c r="PY3" s="17"/>
      <c r="PZ3" s="17"/>
      <c r="QA3" s="17"/>
      <c r="QB3" s="17"/>
      <c r="QC3" s="17"/>
      <c r="QD3" s="17"/>
      <c r="QE3" s="17"/>
      <c r="QF3" s="17"/>
      <c r="QG3" s="17"/>
      <c r="QH3" s="17"/>
      <c r="QI3" s="17"/>
      <c r="QJ3" s="17"/>
      <c r="QK3" s="17"/>
      <c r="QL3" s="17"/>
      <c r="QM3" s="17"/>
      <c r="QN3" s="17"/>
      <c r="QO3" s="17"/>
      <c r="QP3" s="17"/>
      <c r="QQ3" s="17"/>
      <c r="QR3" s="17"/>
      <c r="QS3" s="17"/>
      <c r="QT3" s="17"/>
      <c r="QU3" s="17"/>
      <c r="QV3" s="17"/>
      <c r="QW3" s="17"/>
      <c r="QX3" s="17"/>
      <c r="QY3" s="17"/>
      <c r="QZ3" s="17"/>
      <c r="RA3" s="17"/>
      <c r="RB3" s="17"/>
      <c r="RC3" s="17"/>
      <c r="RD3" s="17"/>
      <c r="RE3" s="17"/>
      <c r="RF3" s="17"/>
      <c r="RG3" s="17"/>
      <c r="RH3" s="17"/>
      <c r="RI3" s="17"/>
      <c r="RJ3" s="17"/>
      <c r="RK3" s="17"/>
      <c r="RL3" s="17"/>
      <c r="RM3" s="17"/>
      <c r="RN3" s="17"/>
      <c r="RO3" s="17"/>
      <c r="RP3" s="17"/>
      <c r="RQ3" s="17"/>
      <c r="RR3" s="17"/>
      <c r="RS3" s="17"/>
      <c r="RT3" s="17"/>
      <c r="RU3" s="17"/>
      <c r="RV3" s="17"/>
      <c r="RW3" s="17"/>
      <c r="RX3" s="17"/>
      <c r="RY3" s="17"/>
      <c r="RZ3" s="17"/>
      <c r="SA3" s="17"/>
      <c r="SB3" s="17"/>
      <c r="SC3" s="17"/>
      <c r="SD3" s="17"/>
      <c r="SE3" s="17"/>
      <c r="SF3" s="17"/>
      <c r="SG3" s="17"/>
      <c r="SH3" s="17"/>
      <c r="SI3" s="17"/>
      <c r="SJ3" s="17"/>
      <c r="SK3" s="17"/>
      <c r="SL3" s="17"/>
      <c r="SM3" s="17"/>
      <c r="SN3" s="17"/>
      <c r="SO3" s="17"/>
      <c r="SP3" s="17"/>
      <c r="SQ3" s="17"/>
      <c r="SR3" s="17"/>
      <c r="SS3" s="17"/>
      <c r="ST3" s="17"/>
      <c r="SU3" s="17"/>
      <c r="SV3" s="17"/>
      <c r="SW3" s="17"/>
      <c r="SX3" s="17"/>
      <c r="SY3" s="17"/>
      <c r="SZ3" s="17"/>
      <c r="TA3" s="17"/>
      <c r="TB3" s="17"/>
      <c r="TC3" s="17"/>
      <c r="TD3" s="17"/>
      <c r="TE3" s="17"/>
      <c r="TF3" s="17"/>
      <c r="TG3" s="17"/>
      <c r="TH3" s="17"/>
      <c r="TI3" s="17"/>
      <c r="TJ3" s="17"/>
      <c r="TK3" s="17"/>
      <c r="TL3" s="17"/>
      <c r="TM3" s="17"/>
      <c r="TN3" s="17"/>
      <c r="TO3" s="17"/>
      <c r="TP3" s="17"/>
      <c r="TQ3" s="17"/>
      <c r="TR3" s="17"/>
      <c r="TS3" s="17"/>
      <c r="TT3" s="17"/>
      <c r="TU3" s="17"/>
      <c r="TV3" s="17"/>
      <c r="TW3" s="17"/>
      <c r="TX3" s="17"/>
      <c r="TY3" s="17"/>
      <c r="TZ3" s="17"/>
      <c r="UA3" s="17"/>
      <c r="UB3" s="17"/>
      <c r="UC3" s="17"/>
      <c r="UD3" s="17"/>
      <c r="UE3" s="17"/>
      <c r="UF3" s="17"/>
      <c r="UG3" s="17"/>
      <c r="UH3" s="17"/>
      <c r="UI3" s="17"/>
      <c r="UJ3" s="17"/>
      <c r="UK3" s="17"/>
      <c r="UL3" s="17"/>
      <c r="UM3" s="17"/>
      <c r="UN3" s="17"/>
      <c r="UO3" s="17"/>
      <c r="UP3" s="17"/>
      <c r="UQ3" s="17"/>
      <c r="UR3" s="17"/>
      <c r="US3" s="17"/>
      <c r="UT3" s="17"/>
      <c r="UU3" s="17"/>
      <c r="UV3" s="17"/>
      <c r="UW3" s="17"/>
      <c r="UX3" s="17"/>
      <c r="UY3" s="17"/>
      <c r="UZ3" s="17"/>
      <c r="VA3" s="17"/>
      <c r="VB3" s="17"/>
      <c r="VC3" s="17"/>
      <c r="VD3" s="17"/>
      <c r="VE3" s="17"/>
      <c r="VF3" s="17"/>
      <c r="VG3" s="17"/>
      <c r="VH3" s="17"/>
      <c r="VI3" s="17"/>
      <c r="VJ3" s="17"/>
      <c r="VK3" s="17"/>
      <c r="VL3" s="17"/>
      <c r="VM3" s="17"/>
      <c r="VN3" s="17"/>
      <c r="VO3" s="17"/>
      <c r="VP3" s="17"/>
      <c r="VQ3" s="17"/>
      <c r="VR3" s="17"/>
      <c r="VS3" s="17"/>
      <c r="VT3" s="17"/>
      <c r="VU3" s="17"/>
      <c r="VV3" s="17"/>
      <c r="VW3" s="17"/>
      <c r="VX3" s="17"/>
      <c r="VY3" s="17"/>
      <c r="VZ3" s="17"/>
      <c r="WA3" s="17"/>
      <c r="WB3" s="17"/>
      <c r="WC3" s="17"/>
      <c r="WD3" s="17"/>
      <c r="WE3" s="17"/>
      <c r="WF3" s="17"/>
      <c r="WG3" s="17"/>
      <c r="WH3" s="17"/>
      <c r="WI3" s="17"/>
      <c r="WJ3" s="17"/>
      <c r="WK3" s="17"/>
      <c r="WL3" s="17"/>
      <c r="WM3" s="17"/>
      <c r="WN3" s="17"/>
      <c r="WO3" s="17"/>
      <c r="WP3" s="17"/>
      <c r="WQ3" s="17"/>
      <c r="WR3" s="17"/>
      <c r="WS3" s="17"/>
      <c r="WT3" s="17"/>
      <c r="WU3" s="17"/>
      <c r="WV3" s="17"/>
      <c r="WW3" s="17"/>
      <c r="WX3" s="17"/>
      <c r="WY3" s="17"/>
      <c r="WZ3" s="17"/>
      <c r="XA3" s="17"/>
      <c r="XB3" s="17"/>
      <c r="XC3" s="17"/>
      <c r="XD3" s="17"/>
      <c r="XE3" s="17"/>
      <c r="XF3" s="17"/>
      <c r="XG3" s="17"/>
      <c r="XH3" s="17"/>
      <c r="XI3" s="17"/>
      <c r="XJ3" s="17"/>
      <c r="XK3" s="17"/>
      <c r="XL3" s="17"/>
      <c r="XM3" s="17"/>
      <c r="XN3" s="17"/>
      <c r="XO3" s="17"/>
      <c r="XP3" s="17"/>
      <c r="XQ3" s="17"/>
      <c r="XR3" s="17"/>
      <c r="XS3" s="17"/>
      <c r="XT3" s="17"/>
      <c r="XU3" s="17"/>
      <c r="XV3" s="17"/>
      <c r="XW3" s="17"/>
      <c r="XX3" s="17"/>
      <c r="XY3" s="17"/>
      <c r="XZ3" s="17"/>
      <c r="YA3" s="17"/>
      <c r="YB3" s="17"/>
      <c r="YC3" s="17"/>
      <c r="YD3" s="17"/>
      <c r="YE3" s="17"/>
      <c r="YF3" s="17"/>
      <c r="YG3" s="17"/>
      <c r="YH3" s="17"/>
      <c r="YI3" s="17"/>
      <c r="YJ3" s="17"/>
      <c r="YK3" s="17"/>
      <c r="YL3" s="17"/>
      <c r="YM3" s="17"/>
      <c r="YN3" s="17"/>
      <c r="YO3" s="17"/>
      <c r="YP3" s="17"/>
      <c r="YQ3" s="17"/>
      <c r="YR3" s="17"/>
      <c r="YS3" s="17"/>
      <c r="YT3" s="17"/>
      <c r="YU3" s="17"/>
      <c r="YV3" s="17"/>
      <c r="YW3" s="17"/>
      <c r="YX3" s="17"/>
      <c r="YY3" s="17"/>
      <c r="YZ3" s="17"/>
      <c r="ZA3" s="17"/>
      <c r="ZB3" s="17"/>
      <c r="ZC3" s="17"/>
      <c r="ZD3" s="17"/>
      <c r="ZE3" s="17"/>
      <c r="ZF3" s="17"/>
      <c r="ZG3" s="17"/>
      <c r="ZH3" s="17"/>
      <c r="ZI3" s="17"/>
      <c r="ZJ3" s="17"/>
      <c r="ZK3" s="17"/>
      <c r="ZL3" s="17"/>
      <c r="ZM3" s="17"/>
      <c r="ZN3" s="17"/>
      <c r="ZO3" s="17"/>
      <c r="ZP3" s="17"/>
      <c r="ZQ3" s="17"/>
      <c r="ZR3" s="17"/>
      <c r="ZS3" s="17"/>
      <c r="ZT3" s="17"/>
      <c r="ZU3" s="17"/>
      <c r="ZV3" s="17"/>
      <c r="ZW3" s="17"/>
      <c r="ZX3" s="17"/>
      <c r="ZY3" s="17"/>
      <c r="ZZ3" s="17"/>
      <c r="AAA3" s="17"/>
      <c r="AAB3" s="17"/>
      <c r="AAC3" s="17"/>
      <c r="AAD3" s="17"/>
      <c r="AAE3" s="17"/>
      <c r="AAF3" s="17"/>
      <c r="AAG3" s="17"/>
      <c r="AAH3" s="17"/>
      <c r="AAI3" s="17"/>
      <c r="AAJ3" s="17"/>
      <c r="AAK3" s="17"/>
      <c r="AAL3" s="17"/>
      <c r="AAM3" s="17"/>
      <c r="AAN3" s="17"/>
      <c r="AAO3" s="17"/>
      <c r="AAP3" s="17"/>
      <c r="AAQ3" s="17"/>
      <c r="AAR3" s="17"/>
      <c r="AAS3" s="17"/>
      <c r="AAT3" s="17"/>
      <c r="AAU3" s="17"/>
      <c r="AAV3" s="17"/>
      <c r="AAW3" s="17"/>
      <c r="AAX3" s="17"/>
      <c r="AAY3" s="17"/>
      <c r="AAZ3" s="17"/>
      <c r="ABA3" s="17"/>
      <c r="ABB3" s="17"/>
      <c r="ABC3" s="17"/>
      <c r="ABD3" s="17"/>
      <c r="ABE3" s="17"/>
      <c r="ABF3" s="17"/>
      <c r="ABG3" s="17"/>
      <c r="ABH3" s="17"/>
      <c r="ABI3" s="17"/>
      <c r="ABJ3" s="17"/>
      <c r="ABK3" s="17"/>
      <c r="ABL3" s="17"/>
      <c r="ABM3" s="17"/>
      <c r="ABN3" s="17"/>
      <c r="ABO3" s="17"/>
      <c r="ABP3" s="17"/>
      <c r="ABQ3" s="17"/>
      <c r="ABR3" s="17"/>
      <c r="ABS3" s="17"/>
      <c r="ABT3" s="17"/>
      <c r="ABU3" s="17"/>
      <c r="ABV3" s="17"/>
      <c r="ABW3" s="17"/>
      <c r="ABX3" s="17"/>
      <c r="ABY3" s="17"/>
      <c r="ABZ3" s="17"/>
      <c r="ACA3" s="17"/>
      <c r="ACB3" s="17"/>
      <c r="ACC3" s="17"/>
      <c r="ACD3" s="17"/>
      <c r="ACE3" s="17"/>
      <c r="ACF3" s="17"/>
      <c r="ACG3" s="17"/>
      <c r="ACH3" s="17"/>
      <c r="ACI3" s="17"/>
      <c r="ACJ3" s="17"/>
      <c r="ACK3" s="17"/>
      <c r="ACL3" s="17"/>
      <c r="ACM3" s="17"/>
      <c r="ACN3" s="17"/>
      <c r="ACO3" s="17"/>
      <c r="ACP3" s="17"/>
      <c r="ACQ3" s="17"/>
      <c r="ACR3" s="17"/>
      <c r="ACS3" s="17"/>
      <c r="ACT3" s="17"/>
      <c r="ACU3" s="17"/>
      <c r="ACV3" s="17"/>
      <c r="ACW3" s="17"/>
      <c r="ACX3" s="17"/>
      <c r="ACY3" s="17"/>
      <c r="ACZ3" s="17"/>
      <c r="ADA3" s="17"/>
      <c r="ADB3" s="17"/>
      <c r="ADC3" s="17"/>
      <c r="ADD3" s="17"/>
      <c r="ADE3" s="17"/>
      <c r="ADF3" s="17"/>
      <c r="ADG3" s="17"/>
      <c r="ADH3" s="17"/>
      <c r="ADI3" s="17"/>
      <c r="ADJ3" s="17"/>
      <c r="ADK3" s="17"/>
      <c r="ADL3" s="17"/>
      <c r="ADM3" s="17"/>
      <c r="ADN3" s="17"/>
      <c r="ADO3" s="17"/>
      <c r="ADP3" s="17"/>
      <c r="ADQ3" s="17"/>
      <c r="ADR3" s="17"/>
      <c r="ADS3" s="17"/>
      <c r="ADT3" s="17"/>
      <c r="ADU3" s="17"/>
      <c r="ADV3" s="17"/>
      <c r="ADW3" s="17"/>
      <c r="ADX3" s="17"/>
      <c r="ADY3" s="17"/>
      <c r="ADZ3" s="17"/>
      <c r="AEA3" s="17"/>
      <c r="AEB3" s="17"/>
      <c r="AEC3" s="17"/>
      <c r="AED3" s="17"/>
      <c r="AEE3" s="17"/>
      <c r="AEF3" s="17"/>
      <c r="AEG3" s="17"/>
      <c r="AEH3" s="17"/>
      <c r="AEI3" s="17"/>
      <c r="AEJ3" s="17"/>
      <c r="AEK3" s="17"/>
      <c r="AEL3" s="17"/>
      <c r="AEM3" s="17"/>
      <c r="AEN3" s="17"/>
      <c r="AEO3" s="17"/>
      <c r="AEP3" s="17"/>
      <c r="AEQ3" s="17"/>
      <c r="AER3" s="17"/>
      <c r="AES3" s="17"/>
      <c r="AET3" s="17"/>
      <c r="AEU3" s="17"/>
      <c r="AEV3" s="17"/>
      <c r="AEW3" s="17"/>
      <c r="AEX3" s="17"/>
      <c r="AEY3" s="17"/>
      <c r="AEZ3" s="17"/>
      <c r="AFA3" s="17"/>
      <c r="AFB3" s="17"/>
      <c r="AFC3" s="17"/>
      <c r="AFD3" s="17"/>
      <c r="AFE3" s="17"/>
      <c r="AFF3" s="17"/>
      <c r="AFG3" s="17"/>
      <c r="AFH3" s="17"/>
      <c r="AFI3" s="17"/>
      <c r="AFJ3" s="17"/>
      <c r="AFK3" s="17"/>
      <c r="AFL3" s="17"/>
      <c r="AFM3" s="17"/>
      <c r="AFN3" s="17"/>
      <c r="AFO3" s="17"/>
      <c r="AFP3" s="17"/>
      <c r="AFQ3" s="17"/>
      <c r="AFR3" s="17"/>
      <c r="AFS3" s="17"/>
      <c r="AFT3" s="17"/>
      <c r="AFU3" s="17"/>
      <c r="AFV3" s="17"/>
      <c r="AFW3" s="17"/>
      <c r="AFX3" s="17"/>
      <c r="AFY3" s="17"/>
      <c r="AFZ3" s="17"/>
      <c r="AGA3" s="17"/>
      <c r="AGB3" s="17"/>
      <c r="AGC3" s="17"/>
      <c r="AGD3" s="17"/>
      <c r="AGE3" s="17"/>
      <c r="AGF3" s="17"/>
      <c r="AGG3" s="17"/>
      <c r="AGH3" s="17"/>
      <c r="AGI3" s="17"/>
      <c r="AGJ3" s="17"/>
      <c r="AGK3" s="17"/>
      <c r="AGL3" s="17"/>
      <c r="AGM3" s="17"/>
      <c r="AGN3" s="17"/>
      <c r="AGO3" s="17"/>
      <c r="AGP3" s="17"/>
      <c r="AGQ3" s="17"/>
      <c r="AGR3" s="17"/>
      <c r="AGS3" s="17"/>
      <c r="AGT3" s="17"/>
      <c r="AGU3" s="17"/>
      <c r="AGV3" s="17"/>
      <c r="AGW3" s="17"/>
      <c r="AGX3" s="17"/>
      <c r="AGY3" s="17"/>
      <c r="AGZ3" s="17"/>
      <c r="AHA3" s="17"/>
      <c r="AHB3" s="17"/>
      <c r="AHC3" s="17"/>
      <c r="AHD3" s="17"/>
      <c r="AHE3" s="17"/>
      <c r="AHF3" s="17"/>
      <c r="AHG3" s="17"/>
      <c r="AHH3" s="17"/>
      <c r="AHI3" s="17"/>
      <c r="AHJ3" s="17"/>
      <c r="AHK3" s="17"/>
      <c r="AHL3" s="17"/>
      <c r="AHM3" s="17"/>
      <c r="AHN3" s="17"/>
      <c r="AHO3" s="17"/>
      <c r="AHP3" s="17"/>
      <c r="AHQ3" s="17"/>
      <c r="AHR3" s="17"/>
      <c r="AHS3" s="17"/>
      <c r="AHT3" s="17"/>
      <c r="AHU3" s="17"/>
      <c r="AHV3" s="17"/>
      <c r="AHW3" s="17"/>
      <c r="AHX3" s="17"/>
      <c r="AHY3" s="17"/>
      <c r="AHZ3" s="17"/>
      <c r="AIA3" s="17"/>
      <c r="AIB3" s="17"/>
      <c r="AIC3" s="17"/>
      <c r="AID3" s="17"/>
      <c r="AIE3" s="17"/>
      <c r="AIF3" s="17"/>
      <c r="AIG3" s="17"/>
      <c r="AIH3" s="17"/>
      <c r="AII3" s="17"/>
      <c r="AIJ3" s="17"/>
      <c r="AIK3" s="17"/>
      <c r="AIL3" s="17"/>
      <c r="AIM3" s="17"/>
      <c r="AIN3" s="17"/>
      <c r="AIO3" s="17"/>
      <c r="AIP3" s="17"/>
      <c r="AIQ3" s="17"/>
      <c r="AIR3" s="17"/>
      <c r="AIS3" s="17"/>
      <c r="AIT3" s="17"/>
      <c r="AIU3" s="17"/>
      <c r="AIV3" s="17"/>
      <c r="AIW3" s="17"/>
      <c r="AIX3" s="17"/>
      <c r="AIY3" s="17"/>
      <c r="AIZ3" s="17"/>
      <c r="AJA3" s="17"/>
      <c r="AJB3" s="17"/>
      <c r="AJC3" s="17"/>
      <c r="AJD3" s="17"/>
      <c r="AJE3" s="17"/>
      <c r="AJF3" s="17"/>
      <c r="AJG3" s="17"/>
      <c r="AJH3" s="17"/>
      <c r="AJI3" s="17"/>
      <c r="AJJ3" s="17"/>
      <c r="AJK3" s="17"/>
      <c r="AJL3" s="17"/>
      <c r="AJM3" s="17"/>
      <c r="AJN3" s="17"/>
      <c r="AJO3" s="17"/>
      <c r="AJP3" s="17"/>
      <c r="AJQ3" s="17"/>
      <c r="AJR3" s="17"/>
      <c r="AJS3" s="17"/>
      <c r="AJT3" s="17"/>
      <c r="AJU3" s="17"/>
      <c r="AJV3" s="17"/>
      <c r="AJW3" s="17"/>
      <c r="AJX3" s="17"/>
      <c r="AJY3" s="17"/>
      <c r="AJZ3" s="17"/>
      <c r="AKA3" s="17"/>
      <c r="AKB3" s="17"/>
      <c r="AKC3" s="17"/>
      <c r="AKD3" s="17"/>
      <c r="AKE3" s="17"/>
      <c r="AKF3" s="17"/>
      <c r="AKG3" s="17"/>
      <c r="AKH3" s="17"/>
      <c r="AKI3" s="17"/>
      <c r="AKJ3" s="17"/>
      <c r="AKK3" s="17"/>
      <c r="AKL3" s="17"/>
      <c r="AKM3" s="17"/>
      <c r="AKN3" s="17"/>
      <c r="AKO3" s="17"/>
      <c r="AKP3" s="17"/>
      <c r="AKQ3" s="17"/>
      <c r="AKR3" s="17"/>
      <c r="AKS3" s="17"/>
      <c r="AKT3" s="17"/>
      <c r="AKU3" s="17"/>
      <c r="AKV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c r="AMF3" s="17"/>
      <c r="AMG3" s="17"/>
      <c r="AMH3" s="17"/>
      <c r="AMI3" s="17"/>
      <c r="AMJ3" s="17"/>
      <c r="AMK3" s="17"/>
      <c r="AML3" s="17"/>
      <c r="AMM3" s="17"/>
      <c r="AMN3" s="17"/>
      <c r="AMO3" s="17"/>
      <c r="AMP3" s="17"/>
      <c r="AMQ3" s="17"/>
      <c r="AMR3" s="17"/>
      <c r="AMS3" s="17"/>
      <c r="AMT3" s="17"/>
      <c r="AMU3" s="17"/>
      <c r="AMV3" s="17"/>
      <c r="AMW3" s="17"/>
      <c r="AMX3" s="17"/>
      <c r="AMY3" s="17"/>
      <c r="AMZ3" s="17"/>
      <c r="ANA3" s="17"/>
      <c r="ANB3" s="17"/>
      <c r="ANC3" s="17"/>
      <c r="AND3" s="17"/>
      <c r="ANE3" s="17"/>
      <c r="ANF3" s="17"/>
      <c r="ANG3" s="17"/>
      <c r="ANH3" s="17"/>
      <c r="ANI3" s="17"/>
      <c r="ANJ3" s="17"/>
      <c r="ANK3" s="17"/>
      <c r="ANL3" s="17"/>
      <c r="ANM3" s="17"/>
      <c r="ANN3" s="17"/>
      <c r="ANO3" s="17"/>
      <c r="ANP3" s="17"/>
      <c r="ANQ3" s="17"/>
      <c r="ANR3" s="17"/>
      <c r="ANS3" s="17"/>
      <c r="ANT3" s="17"/>
      <c r="ANU3" s="17"/>
      <c r="ANV3" s="17"/>
      <c r="ANW3" s="17"/>
      <c r="ANX3" s="17"/>
      <c r="ANY3" s="17"/>
      <c r="ANZ3" s="17"/>
      <c r="AOA3" s="17"/>
      <c r="AOB3" s="17"/>
      <c r="AOC3" s="17"/>
      <c r="AOD3" s="17"/>
      <c r="AOE3" s="17"/>
      <c r="AOF3" s="17"/>
      <c r="AOG3" s="17"/>
      <c r="AOH3" s="17"/>
      <c r="AOI3" s="17"/>
      <c r="AOJ3" s="17"/>
      <c r="AOK3" s="17"/>
      <c r="AOL3" s="17"/>
      <c r="AOM3" s="17"/>
      <c r="AON3" s="17"/>
      <c r="AOO3" s="17"/>
      <c r="AOP3" s="17"/>
      <c r="AOQ3" s="17"/>
      <c r="AOR3" s="17"/>
      <c r="AOS3" s="17"/>
      <c r="AOT3" s="17"/>
      <c r="AOU3" s="17"/>
      <c r="AOV3" s="17"/>
      <c r="AOW3" s="17"/>
      <c r="AOX3" s="17"/>
      <c r="AOY3" s="17"/>
      <c r="AOZ3" s="17"/>
      <c r="APA3" s="17"/>
      <c r="APB3" s="17"/>
      <c r="APC3" s="17"/>
      <c r="APD3" s="17"/>
      <c r="APE3" s="17"/>
      <c r="APF3" s="17"/>
      <c r="APG3" s="17"/>
      <c r="APH3" s="17"/>
      <c r="API3" s="17"/>
      <c r="APJ3" s="17"/>
      <c r="APK3" s="17"/>
      <c r="APL3" s="17"/>
      <c r="APM3" s="17"/>
      <c r="APN3" s="17"/>
      <c r="APO3" s="17"/>
      <c r="APP3" s="17"/>
      <c r="APQ3" s="17"/>
      <c r="APR3" s="17"/>
      <c r="APS3" s="17"/>
      <c r="APT3" s="17"/>
      <c r="APU3" s="17"/>
      <c r="APV3" s="17"/>
      <c r="APW3" s="17"/>
      <c r="APX3" s="17"/>
      <c r="APY3" s="17"/>
      <c r="APZ3" s="17"/>
      <c r="AQA3" s="17"/>
      <c r="AQB3" s="17"/>
      <c r="AQC3" s="17"/>
      <c r="AQD3" s="17"/>
      <c r="AQE3" s="17"/>
      <c r="AQF3" s="17"/>
      <c r="AQG3" s="17"/>
      <c r="AQH3" s="17"/>
      <c r="AQI3" s="17"/>
      <c r="AQJ3" s="17"/>
      <c r="AQK3" s="17"/>
      <c r="AQL3" s="17"/>
      <c r="AQM3" s="17"/>
      <c r="AQN3" s="17"/>
      <c r="AQO3" s="17"/>
      <c r="AQP3" s="17"/>
      <c r="AQQ3" s="17"/>
      <c r="AQR3" s="17"/>
      <c r="AQS3" s="17"/>
      <c r="AQT3" s="17"/>
      <c r="AQU3" s="17"/>
      <c r="AQV3" s="17"/>
      <c r="AQW3" s="17"/>
      <c r="AQX3" s="17"/>
      <c r="AQY3" s="17"/>
      <c r="AQZ3" s="17"/>
      <c r="ARA3" s="17"/>
      <c r="ARB3" s="17"/>
      <c r="ARC3" s="17"/>
      <c r="ARD3" s="17"/>
      <c r="ARE3" s="17"/>
      <c r="ARF3" s="17"/>
      <c r="ARG3" s="17"/>
      <c r="ARH3" s="17"/>
      <c r="ARI3" s="17"/>
      <c r="ARJ3" s="17"/>
      <c r="ARK3" s="17"/>
      <c r="ARL3" s="17"/>
      <c r="ARM3" s="17"/>
      <c r="ARN3" s="17"/>
      <c r="ARO3" s="17"/>
      <c r="ARP3" s="17"/>
      <c r="ARQ3" s="17"/>
      <c r="ARR3" s="17"/>
      <c r="ARS3" s="17"/>
      <c r="ART3" s="17"/>
      <c r="ARU3" s="17"/>
      <c r="ARV3" s="17"/>
      <c r="ARW3" s="17"/>
      <c r="ARX3" s="17"/>
      <c r="ARY3" s="17"/>
      <c r="ARZ3" s="17"/>
      <c r="ASA3" s="17"/>
      <c r="ASB3" s="17"/>
      <c r="ASC3" s="17"/>
      <c r="ASD3" s="17"/>
      <c r="ASE3" s="17"/>
      <c r="ASF3" s="17"/>
      <c r="ASG3" s="17"/>
      <c r="ASH3" s="17"/>
      <c r="ASI3" s="17"/>
      <c r="ASJ3" s="17"/>
      <c r="ASK3" s="17"/>
      <c r="ASL3" s="17"/>
      <c r="ASM3" s="17"/>
      <c r="ASN3" s="17"/>
      <c r="ASO3" s="17"/>
      <c r="ASP3" s="17"/>
      <c r="ASQ3" s="17"/>
      <c r="ASR3" s="17"/>
      <c r="ASS3" s="17"/>
      <c r="AST3" s="17"/>
      <c r="ASU3" s="17"/>
      <c r="ASV3" s="17"/>
      <c r="ASW3" s="17"/>
      <c r="ASX3" s="17"/>
      <c r="ASY3" s="17"/>
      <c r="ASZ3" s="17"/>
      <c r="ATA3" s="17"/>
      <c r="ATB3" s="17"/>
      <c r="ATC3" s="17"/>
      <c r="ATD3" s="17"/>
      <c r="ATE3" s="17"/>
      <c r="ATF3" s="17"/>
      <c r="ATG3" s="17"/>
      <c r="ATH3" s="17"/>
      <c r="ATI3" s="17"/>
      <c r="ATJ3" s="17"/>
      <c r="ATK3" s="17"/>
      <c r="ATL3" s="17"/>
      <c r="ATM3" s="17"/>
      <c r="ATN3" s="17"/>
      <c r="ATO3" s="17"/>
      <c r="ATP3" s="17"/>
      <c r="ATQ3" s="17"/>
      <c r="ATR3" s="17"/>
      <c r="ATS3" s="17"/>
      <c r="ATT3" s="17"/>
      <c r="ATU3" s="17"/>
      <c r="ATV3" s="17"/>
      <c r="ATW3" s="17"/>
      <c r="ATX3" s="17"/>
      <c r="ATY3" s="17"/>
      <c r="ATZ3" s="17"/>
      <c r="AUA3" s="17"/>
      <c r="AUB3" s="17"/>
      <c r="AUC3" s="17"/>
      <c r="AUD3" s="17"/>
      <c r="AUE3" s="17"/>
      <c r="AUF3" s="17"/>
      <c r="AUG3" s="17"/>
      <c r="AUH3" s="17"/>
      <c r="AUI3" s="17"/>
      <c r="AUJ3" s="17"/>
      <c r="AUK3" s="17"/>
      <c r="AUL3" s="17"/>
      <c r="AUM3" s="17"/>
      <c r="AUN3" s="17"/>
      <c r="AUO3" s="17"/>
      <c r="AUP3" s="17"/>
      <c r="AUQ3" s="17"/>
      <c r="AUR3" s="17"/>
      <c r="AUS3" s="17"/>
      <c r="AUT3" s="17"/>
      <c r="AUU3" s="17"/>
      <c r="AUV3" s="17"/>
      <c r="AUW3" s="17"/>
      <c r="AUX3" s="17"/>
      <c r="AUY3" s="17"/>
      <c r="AUZ3" s="17"/>
      <c r="AVA3" s="17"/>
      <c r="AVB3" s="17"/>
      <c r="AVC3" s="17"/>
      <c r="AVD3" s="17"/>
      <c r="AVE3" s="17"/>
      <c r="AVF3" s="17"/>
      <c r="AVG3" s="17"/>
      <c r="AVH3" s="17"/>
      <c r="AVI3" s="17"/>
      <c r="AVJ3" s="17"/>
      <c r="AVK3" s="17"/>
      <c r="AVL3" s="17"/>
      <c r="AVM3" s="17"/>
      <c r="AVN3" s="17"/>
      <c r="AVO3" s="17"/>
      <c r="AVP3" s="17"/>
      <c r="AVQ3" s="17"/>
      <c r="AVR3" s="17"/>
      <c r="AVS3" s="17"/>
      <c r="AVT3" s="17"/>
      <c r="AVU3" s="17"/>
      <c r="AVV3" s="17"/>
      <c r="AVW3" s="17"/>
      <c r="AVX3" s="17"/>
      <c r="AVY3" s="17"/>
      <c r="AVZ3" s="17"/>
      <c r="AWA3" s="17"/>
      <c r="AWB3" s="17"/>
      <c r="AWC3" s="17"/>
      <c r="AWD3" s="17"/>
      <c r="AWE3" s="17"/>
      <c r="AWF3" s="17"/>
      <c r="AWG3" s="17"/>
      <c r="AWH3" s="17"/>
      <c r="AWI3" s="17"/>
      <c r="AWJ3" s="17"/>
      <c r="AWK3" s="17"/>
      <c r="AWL3" s="17"/>
      <c r="AWM3" s="17"/>
      <c r="AWN3" s="17"/>
      <c r="AWO3" s="17"/>
      <c r="AWP3" s="17"/>
      <c r="AWQ3" s="17"/>
      <c r="AWR3" s="17"/>
      <c r="AWS3" s="17"/>
      <c r="AWT3" s="17"/>
      <c r="AWU3" s="17"/>
      <c r="AWV3" s="17"/>
      <c r="AWW3" s="17"/>
      <c r="AWX3" s="17"/>
      <c r="AWY3" s="17"/>
      <c r="AWZ3" s="17"/>
      <c r="AXA3" s="17"/>
      <c r="AXB3" s="17"/>
      <c r="AXC3" s="17"/>
      <c r="AXD3" s="17"/>
      <c r="AXE3" s="17"/>
      <c r="AXF3" s="17"/>
      <c r="AXG3" s="17"/>
      <c r="AXH3" s="17"/>
      <c r="AXI3" s="17"/>
      <c r="AXJ3" s="17"/>
      <c r="AXK3" s="17"/>
      <c r="AXL3" s="17"/>
      <c r="AXM3" s="17"/>
      <c r="AXN3" s="17"/>
      <c r="AXO3" s="17"/>
      <c r="AXP3" s="17"/>
      <c r="AXQ3" s="17"/>
      <c r="AXR3" s="17"/>
      <c r="AXS3" s="17"/>
      <c r="AXT3" s="17"/>
      <c r="AXU3" s="17"/>
      <c r="AXV3" s="17"/>
      <c r="AXW3" s="17"/>
      <c r="AXX3" s="17"/>
      <c r="AXY3" s="17"/>
      <c r="AXZ3" s="17"/>
      <c r="AYA3" s="17"/>
      <c r="AYB3" s="17"/>
      <c r="AYC3" s="17"/>
      <c r="AYD3" s="17"/>
      <c r="AYE3" s="17"/>
      <c r="AYF3" s="17"/>
      <c r="AYG3" s="17"/>
      <c r="AYH3" s="17"/>
      <c r="AYI3" s="17"/>
      <c r="AYJ3" s="17"/>
      <c r="AYK3" s="17"/>
      <c r="AYL3" s="17"/>
      <c r="AYM3" s="17"/>
      <c r="AYN3" s="17"/>
      <c r="AYO3" s="17"/>
      <c r="AYP3" s="17"/>
      <c r="AYQ3" s="17"/>
      <c r="AYR3" s="17"/>
      <c r="AYS3" s="17"/>
      <c r="AYT3" s="17"/>
      <c r="AYU3" s="17"/>
      <c r="AYV3" s="17"/>
      <c r="AYW3" s="17"/>
      <c r="AYX3" s="17"/>
      <c r="AYY3" s="17"/>
      <c r="AYZ3" s="17"/>
      <c r="AZA3" s="17"/>
      <c r="AZB3" s="17"/>
      <c r="AZC3" s="17"/>
      <c r="AZD3" s="17"/>
      <c r="AZE3" s="17"/>
      <c r="AZF3" s="17"/>
      <c r="AZG3" s="17"/>
      <c r="AZH3" s="17"/>
      <c r="AZI3" s="17"/>
      <c r="AZJ3" s="17"/>
      <c r="AZK3" s="17"/>
      <c r="AZL3" s="17"/>
      <c r="AZM3" s="17"/>
      <c r="AZN3" s="17"/>
      <c r="AZO3" s="17"/>
      <c r="AZP3" s="17"/>
      <c r="AZQ3" s="17"/>
      <c r="AZR3" s="17"/>
      <c r="AZS3" s="17"/>
      <c r="AZT3" s="17"/>
      <c r="AZU3" s="17"/>
      <c r="AZV3" s="17"/>
      <c r="AZW3" s="17"/>
      <c r="AZX3" s="17"/>
      <c r="AZY3" s="17"/>
      <c r="AZZ3" s="17"/>
      <c r="BAA3" s="17"/>
      <c r="BAB3" s="17"/>
      <c r="BAC3" s="17"/>
      <c r="BAD3" s="17"/>
      <c r="BAE3" s="17"/>
      <c r="BAF3" s="17"/>
      <c r="BAG3" s="17"/>
      <c r="BAH3" s="17"/>
      <c r="BAI3" s="17"/>
      <c r="BAJ3" s="17"/>
      <c r="BAK3" s="17"/>
      <c r="BAL3" s="17"/>
      <c r="BAM3" s="17"/>
      <c r="BAN3" s="17"/>
      <c r="BAO3" s="17"/>
      <c r="BAP3" s="17"/>
      <c r="BAQ3" s="17"/>
      <c r="BAR3" s="17"/>
      <c r="BAS3" s="17"/>
      <c r="BAT3" s="17"/>
      <c r="BAU3" s="17"/>
      <c r="BAV3" s="17"/>
      <c r="BAW3" s="17"/>
      <c r="BAX3" s="17"/>
      <c r="BAY3" s="17"/>
      <c r="BAZ3" s="17"/>
      <c r="BBA3" s="17"/>
      <c r="BBB3" s="17"/>
      <c r="BBC3" s="17"/>
      <c r="BBD3" s="17"/>
      <c r="BBE3" s="17"/>
      <c r="BBF3" s="17"/>
      <c r="BBG3" s="17"/>
      <c r="BBH3" s="17"/>
      <c r="BBI3" s="17"/>
      <c r="BBJ3" s="17"/>
      <c r="BBK3" s="17"/>
      <c r="BBL3" s="17"/>
      <c r="BBM3" s="17"/>
      <c r="BBN3" s="17"/>
      <c r="BBO3" s="17"/>
      <c r="BBP3" s="17"/>
      <c r="BBQ3" s="17"/>
      <c r="BBR3" s="17"/>
      <c r="BBS3" s="17"/>
      <c r="BBT3" s="17"/>
      <c r="BBU3" s="17"/>
      <c r="BBV3" s="17"/>
      <c r="BBW3" s="17"/>
      <c r="BBX3" s="17"/>
      <c r="BBY3" s="17"/>
      <c r="BBZ3" s="17"/>
      <c r="BCA3" s="17"/>
      <c r="BCB3" s="17"/>
      <c r="BCC3" s="17"/>
      <c r="BCD3" s="17"/>
      <c r="BCE3" s="17"/>
      <c r="BCF3" s="17"/>
      <c r="BCG3" s="17"/>
      <c r="BCH3" s="17"/>
      <c r="BCI3" s="17"/>
      <c r="BCJ3" s="17"/>
      <c r="BCK3" s="17"/>
      <c r="BCL3" s="17"/>
      <c r="BCM3" s="17"/>
      <c r="BCN3" s="17"/>
      <c r="BCO3" s="17"/>
      <c r="BCP3" s="17"/>
      <c r="BCQ3" s="17"/>
      <c r="BCR3" s="17"/>
      <c r="BCS3" s="17"/>
      <c r="BCT3" s="17"/>
      <c r="BCU3" s="17"/>
      <c r="BCV3" s="17"/>
      <c r="BCW3" s="17"/>
      <c r="BCX3" s="17"/>
      <c r="BCY3" s="17"/>
      <c r="BCZ3" s="17"/>
      <c r="BDA3" s="17"/>
      <c r="BDB3" s="17"/>
      <c r="BDC3" s="17"/>
      <c r="BDD3" s="17"/>
      <c r="BDE3" s="17"/>
      <c r="BDF3" s="17"/>
      <c r="BDG3" s="17"/>
      <c r="BDH3" s="17"/>
      <c r="BDI3" s="17"/>
      <c r="BDJ3" s="17"/>
      <c r="BDK3" s="17"/>
      <c r="BDL3" s="17"/>
      <c r="BDM3" s="17"/>
      <c r="BDN3" s="17"/>
      <c r="BDO3" s="17"/>
      <c r="BDP3" s="17"/>
      <c r="BDQ3" s="17"/>
      <c r="BDR3" s="17"/>
      <c r="BDS3" s="17"/>
      <c r="BDT3" s="17"/>
      <c r="BDU3" s="17"/>
      <c r="BDV3" s="17"/>
      <c r="BDW3" s="17"/>
      <c r="BDX3" s="17"/>
      <c r="BDY3" s="17"/>
      <c r="BDZ3" s="17"/>
      <c r="BEA3" s="17"/>
      <c r="BEB3" s="17"/>
      <c r="BEC3" s="17"/>
      <c r="BED3" s="17"/>
      <c r="BEE3" s="17"/>
      <c r="BEF3" s="17"/>
      <c r="BEG3" s="17"/>
      <c r="BEH3" s="17"/>
      <c r="BEI3" s="17"/>
      <c r="BEJ3" s="17"/>
      <c r="BEK3" s="17"/>
      <c r="BEL3" s="17"/>
      <c r="BEM3" s="17"/>
      <c r="BEN3" s="17"/>
      <c r="BEO3" s="17"/>
      <c r="BEP3" s="17"/>
      <c r="BEQ3" s="17"/>
      <c r="BER3" s="17"/>
      <c r="BES3" s="17"/>
      <c r="BET3" s="17"/>
      <c r="BEU3" s="17"/>
      <c r="BEV3" s="17"/>
      <c r="BEW3" s="17"/>
      <c r="BEX3" s="17"/>
      <c r="BEY3" s="17"/>
      <c r="BEZ3" s="17"/>
      <c r="BFA3" s="17"/>
      <c r="BFB3" s="17"/>
      <c r="BFC3" s="17"/>
      <c r="BFD3" s="17"/>
      <c r="BFE3" s="17"/>
      <c r="BFF3" s="17"/>
      <c r="BFG3" s="17"/>
      <c r="BFH3" s="17"/>
      <c r="BFI3" s="17"/>
      <c r="BFJ3" s="17"/>
      <c r="BFK3" s="17"/>
      <c r="BFL3" s="17"/>
      <c r="BFM3" s="17"/>
      <c r="BFN3" s="17"/>
      <c r="BFO3" s="17"/>
      <c r="BFP3" s="17"/>
      <c r="BFQ3" s="17"/>
      <c r="BFR3" s="17"/>
      <c r="BFS3" s="17"/>
      <c r="BFT3" s="17"/>
      <c r="BFU3" s="17"/>
      <c r="BFV3" s="17"/>
      <c r="BFW3" s="17"/>
      <c r="BFX3" s="17"/>
      <c r="BFY3" s="17"/>
      <c r="BFZ3" s="17"/>
      <c r="BGA3" s="17"/>
      <c r="BGB3" s="17"/>
      <c r="BGC3" s="17"/>
      <c r="BGD3" s="17"/>
      <c r="BGE3" s="17"/>
      <c r="BGF3" s="17"/>
      <c r="BGG3" s="17"/>
      <c r="BGH3" s="17"/>
      <c r="BGI3" s="17"/>
      <c r="BGJ3" s="17"/>
      <c r="BGK3" s="17"/>
      <c r="BGL3" s="17"/>
      <c r="BGM3" s="17"/>
      <c r="BGN3" s="17"/>
      <c r="BGO3" s="17"/>
      <c r="BGP3" s="17"/>
      <c r="BGQ3" s="17"/>
      <c r="BGR3" s="17"/>
      <c r="BGS3" s="17"/>
      <c r="BGT3" s="17"/>
      <c r="BGU3" s="17"/>
      <c r="BGV3" s="17"/>
      <c r="BGW3" s="17"/>
      <c r="BGX3" s="17"/>
      <c r="BGY3" s="17"/>
      <c r="BGZ3" s="17"/>
      <c r="BHA3" s="17"/>
      <c r="BHB3" s="17"/>
      <c r="BHC3" s="17"/>
      <c r="BHD3" s="17"/>
      <c r="BHE3" s="17"/>
      <c r="BHF3" s="17"/>
      <c r="BHG3" s="17"/>
      <c r="BHH3" s="17"/>
      <c r="BHI3" s="17"/>
      <c r="BHJ3" s="17"/>
      <c r="BHK3" s="17"/>
      <c r="BHL3" s="17"/>
      <c r="BHM3" s="17"/>
      <c r="BHN3" s="17"/>
      <c r="BHO3" s="17"/>
      <c r="BHP3" s="17"/>
      <c r="BHQ3" s="17"/>
      <c r="BHR3" s="17"/>
      <c r="BHS3" s="17"/>
      <c r="BHT3" s="17"/>
      <c r="BHU3" s="17"/>
      <c r="BHV3" s="17"/>
      <c r="BHW3" s="17"/>
      <c r="BHX3" s="17"/>
      <c r="BHY3" s="17"/>
      <c r="BHZ3" s="17"/>
      <c r="BIA3" s="17"/>
      <c r="BIB3" s="17"/>
      <c r="BIC3" s="17"/>
      <c r="BID3" s="17"/>
      <c r="BIE3" s="17"/>
      <c r="BIF3" s="17"/>
      <c r="BIG3" s="17"/>
      <c r="BIH3" s="17"/>
      <c r="BII3" s="17"/>
      <c r="BIJ3" s="17"/>
      <c r="BIK3" s="17"/>
      <c r="BIL3" s="17"/>
      <c r="BIM3" s="17"/>
      <c r="BIN3" s="17"/>
      <c r="BIO3" s="17"/>
      <c r="BIP3" s="17"/>
      <c r="BIQ3" s="17"/>
      <c r="BIR3" s="17"/>
      <c r="BIS3" s="17"/>
      <c r="BIT3" s="17"/>
      <c r="BIU3" s="17"/>
      <c r="BIV3" s="17"/>
      <c r="BIW3" s="17"/>
      <c r="BIX3" s="17"/>
      <c r="BIY3" s="17"/>
      <c r="BIZ3" s="17"/>
      <c r="BJA3" s="17"/>
      <c r="BJB3" s="17"/>
      <c r="BJC3" s="17"/>
      <c r="BJD3" s="17"/>
      <c r="BJE3" s="17"/>
      <c r="BJF3" s="17"/>
      <c r="BJG3" s="17"/>
      <c r="BJH3" s="17"/>
      <c r="BJI3" s="17"/>
      <c r="BJJ3" s="17"/>
      <c r="BJK3" s="17"/>
      <c r="BJL3" s="17"/>
      <c r="BJM3" s="17"/>
      <c r="BJN3" s="17"/>
      <c r="BJO3" s="17"/>
      <c r="BJP3" s="17"/>
      <c r="BJQ3" s="17"/>
      <c r="BJR3" s="17"/>
      <c r="BJS3" s="17"/>
      <c r="BJT3" s="17"/>
      <c r="BJU3" s="17"/>
      <c r="BJV3" s="17"/>
      <c r="BJW3" s="17"/>
      <c r="BJX3" s="17"/>
      <c r="BJY3" s="17"/>
      <c r="BJZ3" s="17"/>
      <c r="BKA3" s="17"/>
      <c r="BKB3" s="17"/>
      <c r="BKC3" s="17"/>
      <c r="BKD3" s="17"/>
      <c r="BKE3" s="17"/>
      <c r="BKF3" s="17"/>
      <c r="BKG3" s="17"/>
      <c r="BKH3" s="17"/>
      <c r="BKI3" s="17"/>
      <c r="BKJ3" s="17"/>
      <c r="BKK3" s="17"/>
      <c r="BKL3" s="17"/>
      <c r="BKM3" s="17"/>
      <c r="BKN3" s="17"/>
      <c r="BKO3" s="17"/>
      <c r="BKP3" s="17"/>
      <c r="BKQ3" s="17"/>
      <c r="BKR3" s="17"/>
      <c r="BKS3" s="17"/>
      <c r="BKT3" s="17"/>
      <c r="BKU3" s="17"/>
      <c r="BKV3" s="17"/>
      <c r="BKW3" s="17"/>
      <c r="BKX3" s="17"/>
      <c r="BKY3" s="17"/>
      <c r="BKZ3" s="17"/>
      <c r="BLA3" s="17"/>
      <c r="BLB3" s="17"/>
      <c r="BLC3" s="17"/>
      <c r="BLD3" s="17"/>
      <c r="BLE3" s="17"/>
      <c r="BLF3" s="17"/>
      <c r="BLG3" s="17"/>
      <c r="BLH3" s="17"/>
      <c r="BLI3" s="17"/>
      <c r="BLJ3" s="17"/>
      <c r="BLK3" s="17"/>
      <c r="BLL3" s="17"/>
      <c r="BLM3" s="17"/>
      <c r="BLN3" s="17"/>
      <c r="BLO3" s="17"/>
      <c r="BLP3" s="17"/>
      <c r="BLQ3" s="17"/>
      <c r="BLR3" s="17"/>
      <c r="BLS3" s="17"/>
      <c r="BLT3" s="17"/>
      <c r="BLU3" s="17"/>
      <c r="BLV3" s="17"/>
      <c r="BLW3" s="17"/>
      <c r="BLX3" s="17"/>
      <c r="BLY3" s="17"/>
      <c r="BLZ3" s="17"/>
      <c r="BMA3" s="17"/>
      <c r="BMB3" s="17"/>
      <c r="BMC3" s="17"/>
      <c r="BMD3" s="17"/>
      <c r="BME3" s="17"/>
      <c r="BMF3" s="17"/>
      <c r="BMG3" s="17"/>
      <c r="BMH3" s="17"/>
      <c r="BMI3" s="17"/>
      <c r="BMJ3" s="17"/>
      <c r="BMK3" s="17"/>
      <c r="BML3" s="17"/>
      <c r="BMM3" s="17"/>
      <c r="BMN3" s="17"/>
      <c r="BMO3" s="17"/>
      <c r="BMP3" s="17"/>
      <c r="BMQ3" s="17"/>
      <c r="BMR3" s="17"/>
      <c r="BMS3" s="17"/>
      <c r="BMT3" s="17"/>
      <c r="BMU3" s="17"/>
      <c r="BMV3" s="17"/>
      <c r="BMW3" s="17"/>
      <c r="BMX3" s="17"/>
      <c r="BMY3" s="17"/>
      <c r="BMZ3" s="17"/>
      <c r="BNA3" s="17"/>
      <c r="BNB3" s="17"/>
      <c r="BNC3" s="17"/>
      <c r="BND3" s="17"/>
      <c r="BNE3" s="17"/>
      <c r="BNF3" s="17"/>
      <c r="BNG3" s="17"/>
      <c r="BNH3" s="17"/>
      <c r="BNI3" s="17"/>
      <c r="BNJ3" s="17"/>
      <c r="BNK3" s="17"/>
      <c r="BNL3" s="17"/>
      <c r="BNM3" s="17"/>
      <c r="BNN3" s="17"/>
      <c r="BNO3" s="17"/>
      <c r="BNP3" s="17"/>
      <c r="BNQ3" s="17"/>
      <c r="BNR3" s="17"/>
      <c r="BNS3" s="17"/>
      <c r="BNT3" s="17"/>
      <c r="BNU3" s="17"/>
      <c r="BNV3" s="17"/>
      <c r="BNW3" s="17"/>
      <c r="BNX3" s="17"/>
      <c r="BNY3" s="17"/>
      <c r="BNZ3" s="17"/>
      <c r="BOA3" s="17"/>
      <c r="BOB3" s="17"/>
      <c r="BOC3" s="17"/>
      <c r="BOD3" s="17"/>
      <c r="BOE3" s="17"/>
      <c r="BOF3" s="17"/>
      <c r="BOG3" s="17"/>
      <c r="BOH3" s="17"/>
      <c r="BOI3" s="17"/>
      <c r="BOJ3" s="17"/>
      <c r="BOK3" s="17"/>
      <c r="BOL3" s="17"/>
      <c r="BOM3" s="17"/>
      <c r="BON3" s="17"/>
      <c r="BOO3" s="17"/>
      <c r="BOP3" s="17"/>
      <c r="BOQ3" s="17"/>
      <c r="BOR3" s="17"/>
      <c r="BOS3" s="17"/>
      <c r="BOT3" s="17"/>
      <c r="BOU3" s="17"/>
      <c r="BOV3" s="17"/>
      <c r="BOW3" s="17"/>
      <c r="BOX3" s="17"/>
      <c r="BOY3" s="17"/>
      <c r="BOZ3" s="17"/>
      <c r="BPA3" s="17"/>
      <c r="BPB3" s="17"/>
      <c r="BPC3" s="17"/>
      <c r="BPD3" s="17"/>
      <c r="BPE3" s="17"/>
      <c r="BPF3" s="17"/>
      <c r="BPG3" s="17"/>
      <c r="BPH3" s="17"/>
      <c r="BPI3" s="17"/>
      <c r="BPJ3" s="17"/>
      <c r="BPK3" s="17"/>
      <c r="BPL3" s="17"/>
      <c r="BPM3" s="17"/>
      <c r="BPN3" s="17"/>
      <c r="BPO3" s="17"/>
      <c r="BPP3" s="17"/>
      <c r="BPQ3" s="17"/>
      <c r="BPR3" s="17"/>
      <c r="BPS3" s="17"/>
      <c r="BPT3" s="17"/>
      <c r="BPU3" s="17"/>
      <c r="BPV3" s="17"/>
      <c r="BPW3" s="17"/>
      <c r="BPX3" s="17"/>
      <c r="BPY3" s="17"/>
      <c r="BPZ3" s="17"/>
      <c r="BQA3" s="17"/>
      <c r="BQB3" s="17"/>
      <c r="BQC3" s="17"/>
      <c r="BQD3" s="17"/>
      <c r="BQE3" s="17"/>
      <c r="BQF3" s="17"/>
      <c r="BQG3" s="17"/>
      <c r="BQH3" s="17"/>
      <c r="BQI3" s="17"/>
      <c r="BQJ3" s="17"/>
      <c r="BQK3" s="17"/>
      <c r="BQL3" s="17"/>
      <c r="BQM3" s="17"/>
      <c r="BQN3" s="17"/>
      <c r="BQO3" s="17"/>
      <c r="BQP3" s="17"/>
      <c r="BQQ3" s="17"/>
      <c r="BQR3" s="17"/>
      <c r="BQS3" s="17"/>
      <c r="BQT3" s="17"/>
      <c r="BQU3" s="17"/>
      <c r="BQV3" s="17"/>
      <c r="BQW3" s="17"/>
      <c r="BQX3" s="17"/>
      <c r="BQY3" s="17"/>
      <c r="BQZ3" s="17"/>
      <c r="BRA3" s="17"/>
      <c r="BRB3" s="17"/>
      <c r="BRC3" s="17"/>
      <c r="BRD3" s="17"/>
      <c r="BRE3" s="17"/>
      <c r="BRF3" s="17"/>
      <c r="BRG3" s="17"/>
      <c r="BRH3" s="17"/>
      <c r="BRI3" s="17"/>
      <c r="BRJ3" s="17"/>
      <c r="BRK3" s="17"/>
      <c r="BRL3" s="17"/>
      <c r="BRM3" s="17"/>
      <c r="BRN3" s="17"/>
      <c r="BRO3" s="17"/>
      <c r="BRP3" s="17"/>
      <c r="BRQ3" s="17"/>
      <c r="BRR3" s="17"/>
      <c r="BRS3" s="17"/>
      <c r="BRT3" s="17"/>
      <c r="BRU3" s="17"/>
      <c r="BRV3" s="17"/>
      <c r="BRW3" s="17"/>
      <c r="BRX3" s="17"/>
      <c r="BRY3" s="17"/>
      <c r="BRZ3" s="17"/>
      <c r="BSA3" s="17"/>
      <c r="BSB3" s="17"/>
      <c r="BSC3" s="17"/>
      <c r="BSD3" s="17"/>
      <c r="BSE3" s="17"/>
      <c r="BSF3" s="17"/>
      <c r="BSG3" s="17"/>
      <c r="BSH3" s="17"/>
      <c r="BSI3" s="17"/>
      <c r="BSJ3" s="17"/>
      <c r="BSK3" s="17"/>
      <c r="BSL3" s="17"/>
      <c r="BSM3" s="17"/>
      <c r="BSN3" s="17"/>
      <c r="BSO3" s="17"/>
      <c r="BSP3" s="17"/>
      <c r="BSQ3" s="17"/>
      <c r="BSR3" s="17"/>
      <c r="BSS3" s="17"/>
      <c r="BST3" s="17"/>
      <c r="BSU3" s="17"/>
      <c r="BSV3" s="17"/>
      <c r="BSW3" s="17"/>
      <c r="BSX3" s="17"/>
      <c r="BSY3" s="17"/>
      <c r="BSZ3" s="17"/>
      <c r="BTA3" s="17"/>
      <c r="BTB3" s="17"/>
      <c r="BTC3" s="17"/>
      <c r="BTD3" s="17"/>
      <c r="BTE3" s="17"/>
      <c r="BTF3" s="17"/>
      <c r="BTG3" s="17"/>
      <c r="BTH3" s="17"/>
      <c r="BTI3" s="17"/>
      <c r="BTJ3" s="17"/>
      <c r="BTK3" s="17"/>
      <c r="BTL3" s="17"/>
      <c r="BTM3" s="17"/>
      <c r="BTN3" s="17"/>
      <c r="BTO3" s="17"/>
      <c r="BTP3" s="17"/>
      <c r="BTQ3" s="17"/>
      <c r="BTR3" s="17"/>
      <c r="BTS3" s="17"/>
      <c r="BTT3" s="17"/>
      <c r="BTU3" s="17"/>
      <c r="BTV3" s="17"/>
      <c r="BTW3" s="17"/>
      <c r="BTX3" s="17"/>
      <c r="BTY3" s="17"/>
      <c r="BTZ3" s="17"/>
      <c r="BUA3" s="17"/>
      <c r="BUB3" s="17"/>
      <c r="BUC3" s="17"/>
      <c r="BUD3" s="17"/>
      <c r="BUE3" s="17"/>
      <c r="BUF3" s="17"/>
      <c r="BUG3" s="17"/>
      <c r="BUH3" s="17"/>
      <c r="BUI3" s="17"/>
      <c r="BUJ3" s="17"/>
      <c r="BUK3" s="17"/>
      <c r="BUL3" s="17"/>
      <c r="BUM3" s="17"/>
      <c r="BUN3" s="17"/>
      <c r="BUO3" s="17"/>
      <c r="BUP3" s="17"/>
      <c r="BUQ3" s="17"/>
      <c r="BUR3" s="17"/>
      <c r="BUS3" s="17"/>
      <c r="BUT3" s="17"/>
      <c r="BUU3" s="17"/>
      <c r="BUV3" s="17"/>
      <c r="BUW3" s="17"/>
      <c r="BUX3" s="17"/>
      <c r="BUY3" s="17"/>
      <c r="BUZ3" s="17"/>
      <c r="BVA3" s="17"/>
      <c r="BVB3" s="17"/>
      <c r="BVC3" s="17"/>
      <c r="BVD3" s="17"/>
      <c r="BVE3" s="17"/>
      <c r="BVF3" s="17"/>
      <c r="BVG3" s="17"/>
      <c r="BVH3" s="17"/>
      <c r="BVI3" s="17"/>
      <c r="BVJ3" s="17"/>
      <c r="BVK3" s="17"/>
      <c r="BVL3" s="17"/>
      <c r="BVM3" s="17"/>
      <c r="BVN3" s="17"/>
      <c r="BVO3" s="17"/>
      <c r="BVP3" s="17"/>
      <c r="BVQ3" s="17"/>
      <c r="BVR3" s="17"/>
      <c r="BVS3" s="17"/>
      <c r="BVT3" s="17"/>
      <c r="BVU3" s="17"/>
      <c r="BVV3" s="17"/>
      <c r="BVW3" s="17"/>
      <c r="BVX3" s="17"/>
      <c r="BVY3" s="17"/>
      <c r="BVZ3" s="17"/>
      <c r="BWA3" s="17"/>
      <c r="BWB3" s="17"/>
      <c r="BWC3" s="17"/>
      <c r="BWD3" s="17"/>
      <c r="BWE3" s="17"/>
      <c r="BWF3" s="17"/>
      <c r="BWG3" s="17"/>
      <c r="BWH3" s="17"/>
      <c r="BWI3" s="17"/>
      <c r="BWJ3" s="17"/>
      <c r="BWK3" s="17"/>
      <c r="BWL3" s="17"/>
      <c r="BWM3" s="17"/>
      <c r="BWN3" s="17"/>
      <c r="BWO3" s="17"/>
      <c r="BWP3" s="17"/>
      <c r="BWQ3" s="17"/>
      <c r="BWR3" s="17"/>
      <c r="BWS3" s="17"/>
      <c r="BWT3" s="17"/>
      <c r="BWU3" s="17"/>
      <c r="BWV3" s="17"/>
      <c r="BWW3" s="17"/>
      <c r="BWX3" s="17"/>
      <c r="BWY3" s="17"/>
      <c r="BWZ3" s="17"/>
      <c r="BXA3" s="17"/>
      <c r="BXB3" s="17"/>
      <c r="BXC3" s="17"/>
      <c r="BXD3" s="17"/>
      <c r="BXE3" s="17"/>
      <c r="BXF3" s="17"/>
      <c r="BXG3" s="17"/>
      <c r="BXH3" s="17"/>
      <c r="BXI3" s="17"/>
      <c r="BXJ3" s="17"/>
      <c r="BXK3" s="17"/>
      <c r="BXL3" s="17"/>
      <c r="BXM3" s="17"/>
      <c r="BXN3" s="17"/>
      <c r="BXO3" s="17"/>
      <c r="BXP3" s="17"/>
      <c r="BXQ3" s="17"/>
      <c r="BXR3" s="17"/>
      <c r="BXS3" s="17"/>
      <c r="BXT3" s="17"/>
      <c r="BXU3" s="17"/>
      <c r="BXV3" s="17"/>
      <c r="BXW3" s="17"/>
      <c r="BXX3" s="17"/>
      <c r="BXY3" s="17"/>
      <c r="BXZ3" s="17"/>
      <c r="BYA3" s="17"/>
      <c r="BYB3" s="17"/>
      <c r="BYC3" s="17"/>
      <c r="BYD3" s="17"/>
      <c r="BYE3" s="17"/>
      <c r="BYF3" s="17"/>
      <c r="BYG3" s="17"/>
      <c r="BYH3" s="17"/>
      <c r="BYI3" s="17"/>
      <c r="BYJ3" s="17"/>
      <c r="BYK3" s="17"/>
      <c r="BYL3" s="17"/>
      <c r="BYM3" s="17"/>
      <c r="BYN3" s="17"/>
      <c r="BYO3" s="17"/>
      <c r="BYP3" s="17"/>
      <c r="BYQ3" s="17"/>
      <c r="BYR3" s="17"/>
      <c r="BYS3" s="17"/>
      <c r="BYT3" s="17"/>
      <c r="BYU3" s="17"/>
      <c r="BYV3" s="17"/>
      <c r="BYW3" s="17"/>
      <c r="BYX3" s="17"/>
      <c r="BYY3" s="17"/>
      <c r="BYZ3" s="17"/>
      <c r="BZA3" s="17"/>
      <c r="BZB3" s="17"/>
      <c r="BZC3" s="17"/>
      <c r="BZD3" s="17"/>
      <c r="BZE3" s="17"/>
      <c r="BZF3" s="17"/>
      <c r="BZG3" s="17"/>
      <c r="BZH3" s="17"/>
      <c r="BZI3" s="17"/>
      <c r="BZJ3" s="17"/>
      <c r="BZK3" s="17"/>
      <c r="BZL3" s="17"/>
      <c r="BZM3" s="17"/>
      <c r="BZN3" s="17"/>
      <c r="BZO3" s="17"/>
      <c r="BZP3" s="17"/>
      <c r="BZQ3" s="17"/>
      <c r="BZR3" s="17"/>
      <c r="BZS3" s="17"/>
      <c r="BZT3" s="17"/>
      <c r="BZU3" s="17"/>
      <c r="BZV3" s="17"/>
      <c r="BZW3" s="17"/>
      <c r="BZX3" s="17"/>
      <c r="BZY3" s="17"/>
      <c r="BZZ3" s="17"/>
      <c r="CAA3" s="17"/>
      <c r="CAB3" s="17"/>
      <c r="CAC3" s="17"/>
      <c r="CAD3" s="17"/>
      <c r="CAE3" s="17"/>
      <c r="CAF3" s="17"/>
      <c r="CAG3" s="17"/>
      <c r="CAH3" s="17"/>
      <c r="CAI3" s="17"/>
      <c r="CAJ3" s="17"/>
      <c r="CAK3" s="17"/>
      <c r="CAL3" s="17"/>
      <c r="CAM3" s="17"/>
      <c r="CAN3" s="17"/>
      <c r="CAO3" s="17"/>
      <c r="CAP3" s="17"/>
      <c r="CAQ3" s="17"/>
      <c r="CAR3" s="17"/>
      <c r="CAS3" s="17"/>
      <c r="CAT3" s="17"/>
      <c r="CAU3" s="17"/>
      <c r="CAV3" s="17"/>
      <c r="CAW3" s="17"/>
      <c r="CAX3" s="17"/>
      <c r="CAY3" s="17"/>
      <c r="CAZ3" s="17"/>
      <c r="CBA3" s="17"/>
      <c r="CBB3" s="17"/>
      <c r="CBC3" s="17"/>
      <c r="CBD3" s="17"/>
      <c r="CBE3" s="17"/>
      <c r="CBF3" s="17"/>
      <c r="CBG3" s="17"/>
      <c r="CBH3" s="17"/>
      <c r="CBI3" s="17"/>
      <c r="CBJ3" s="17"/>
      <c r="CBK3" s="17"/>
      <c r="CBL3" s="17"/>
      <c r="CBM3" s="17"/>
      <c r="CBN3" s="17"/>
      <c r="CBO3" s="17"/>
      <c r="CBP3" s="17"/>
      <c r="CBQ3" s="17"/>
      <c r="CBR3" s="17"/>
      <c r="CBS3" s="17"/>
      <c r="CBT3" s="17"/>
      <c r="CBU3" s="17"/>
      <c r="CBV3" s="17"/>
      <c r="CBW3" s="17"/>
      <c r="CBX3" s="17"/>
      <c r="CBY3" s="17"/>
      <c r="CBZ3" s="17"/>
      <c r="CCA3" s="17"/>
      <c r="CCB3" s="17"/>
      <c r="CCC3" s="17"/>
      <c r="CCD3" s="17"/>
      <c r="CCE3" s="17"/>
      <c r="CCF3" s="17"/>
      <c r="CCG3" s="17"/>
      <c r="CCH3" s="17"/>
      <c r="CCI3" s="17"/>
      <c r="CCJ3" s="17"/>
      <c r="CCK3" s="17"/>
      <c r="CCL3" s="17"/>
      <c r="CCM3" s="17"/>
      <c r="CCN3" s="17"/>
      <c r="CCO3" s="17"/>
      <c r="CCP3" s="17"/>
      <c r="CCQ3" s="17"/>
      <c r="CCR3" s="17"/>
      <c r="CCS3" s="17"/>
      <c r="CCT3" s="17"/>
      <c r="CCU3" s="17"/>
      <c r="CCV3" s="17"/>
      <c r="CCW3" s="17"/>
      <c r="CCX3" s="17"/>
      <c r="CCY3" s="17"/>
      <c r="CCZ3" s="17"/>
      <c r="CDA3" s="17"/>
      <c r="CDB3" s="17"/>
      <c r="CDC3" s="17"/>
      <c r="CDD3" s="17"/>
      <c r="CDE3" s="17"/>
      <c r="CDF3" s="17"/>
      <c r="CDG3" s="17"/>
      <c r="CDH3" s="17"/>
      <c r="CDI3" s="17"/>
      <c r="CDJ3" s="17"/>
      <c r="CDK3" s="17"/>
      <c r="CDL3" s="17"/>
      <c r="CDM3" s="17"/>
      <c r="CDN3" s="17"/>
      <c r="CDO3" s="17"/>
      <c r="CDP3" s="17"/>
      <c r="CDQ3" s="17"/>
      <c r="CDR3" s="17"/>
      <c r="CDS3" s="17"/>
      <c r="CDT3" s="17"/>
      <c r="CDU3" s="17"/>
      <c r="CDV3" s="17"/>
      <c r="CDW3" s="17"/>
      <c r="CDX3" s="17"/>
      <c r="CDY3" s="17"/>
      <c r="CDZ3" s="17"/>
      <c r="CEA3" s="17"/>
      <c r="CEB3" s="17"/>
      <c r="CEC3" s="17"/>
      <c r="CED3" s="17"/>
      <c r="CEE3" s="17"/>
      <c r="CEF3" s="17"/>
      <c r="CEG3" s="17"/>
      <c r="CEH3" s="17"/>
      <c r="CEI3" s="17"/>
      <c r="CEJ3" s="17"/>
      <c r="CEK3" s="17"/>
      <c r="CEL3" s="17"/>
      <c r="CEM3" s="17"/>
      <c r="CEN3" s="17"/>
      <c r="CEO3" s="17"/>
      <c r="CEP3" s="17"/>
      <c r="CEQ3" s="17"/>
      <c r="CER3" s="17"/>
      <c r="CES3" s="17"/>
      <c r="CET3" s="17"/>
      <c r="CEU3" s="17"/>
      <c r="CEV3" s="17"/>
      <c r="CEW3" s="17"/>
      <c r="CEX3" s="17"/>
      <c r="CEY3" s="17"/>
      <c r="CEZ3" s="17"/>
      <c r="CFA3" s="17"/>
      <c r="CFB3" s="17"/>
      <c r="CFC3" s="17"/>
      <c r="CFD3" s="17"/>
      <c r="CFE3" s="17"/>
      <c r="CFF3" s="17"/>
      <c r="CFG3" s="17"/>
      <c r="CFH3" s="17"/>
      <c r="CFI3" s="17"/>
      <c r="CFJ3" s="17"/>
      <c r="CFK3" s="17"/>
      <c r="CFL3" s="17"/>
      <c r="CFM3" s="17"/>
      <c r="CFN3" s="17"/>
      <c r="CFO3" s="17"/>
      <c r="CFP3" s="17"/>
      <c r="CFQ3" s="17"/>
      <c r="CFR3" s="17"/>
      <c r="CFS3" s="17"/>
      <c r="CFT3" s="17"/>
      <c r="CFU3" s="17"/>
      <c r="CFV3" s="17"/>
      <c r="CFW3" s="17"/>
      <c r="CFX3" s="17"/>
      <c r="CFY3" s="17"/>
      <c r="CFZ3" s="17"/>
      <c r="CGA3" s="17"/>
      <c r="CGB3" s="17"/>
      <c r="CGC3" s="17"/>
      <c r="CGD3" s="17"/>
      <c r="CGE3" s="17"/>
      <c r="CGF3" s="17"/>
      <c r="CGG3" s="17"/>
      <c r="CGH3" s="17"/>
      <c r="CGI3" s="17"/>
      <c r="CGJ3" s="17"/>
      <c r="CGK3" s="17"/>
      <c r="CGL3" s="17"/>
      <c r="CGM3" s="17"/>
      <c r="CGN3" s="17"/>
      <c r="CGO3" s="17"/>
      <c r="CGP3" s="17"/>
      <c r="CGQ3" s="17"/>
      <c r="CGR3" s="17"/>
      <c r="CGS3" s="17"/>
      <c r="CGT3" s="17"/>
      <c r="CGU3" s="17"/>
      <c r="CGV3" s="17"/>
      <c r="CGW3" s="17"/>
      <c r="CGX3" s="17"/>
      <c r="CGY3" s="17"/>
      <c r="CGZ3" s="17"/>
      <c r="CHA3" s="17"/>
      <c r="CHB3" s="17"/>
      <c r="CHC3" s="17"/>
      <c r="CHD3" s="17"/>
      <c r="CHE3" s="17"/>
      <c r="CHF3" s="17"/>
      <c r="CHG3" s="17"/>
      <c r="CHH3" s="17"/>
      <c r="CHI3" s="17"/>
      <c r="CHJ3" s="17"/>
      <c r="CHK3" s="17"/>
      <c r="CHL3" s="17"/>
      <c r="CHM3" s="17"/>
      <c r="CHN3" s="17"/>
      <c r="CHO3" s="17"/>
      <c r="CHP3" s="17"/>
      <c r="CHQ3" s="17"/>
      <c r="CHR3" s="17"/>
      <c r="CHS3" s="17"/>
      <c r="CHT3" s="17"/>
      <c r="CHU3" s="17"/>
      <c r="CHV3" s="17"/>
      <c r="CHW3" s="17"/>
      <c r="CHX3" s="17"/>
      <c r="CHY3" s="17"/>
      <c r="CHZ3" s="17"/>
      <c r="CIA3" s="17"/>
      <c r="CIB3" s="17"/>
      <c r="CIC3" s="17"/>
      <c r="CID3" s="17"/>
      <c r="CIE3" s="17"/>
      <c r="CIF3" s="17"/>
      <c r="CIG3" s="17"/>
      <c r="CIH3" s="17"/>
      <c r="CII3" s="17"/>
      <c r="CIJ3" s="17"/>
      <c r="CIK3" s="17"/>
      <c r="CIL3" s="17"/>
      <c r="CIM3" s="17"/>
      <c r="CIN3" s="17"/>
      <c r="CIO3" s="17"/>
      <c r="CIP3" s="17"/>
      <c r="CIQ3" s="17"/>
      <c r="CIR3" s="17"/>
      <c r="CIS3" s="17"/>
      <c r="CIT3" s="17"/>
      <c r="CIU3" s="17"/>
      <c r="CIV3" s="17"/>
      <c r="CIW3" s="17"/>
      <c r="CIX3" s="17"/>
      <c r="CIY3" s="17"/>
      <c r="CIZ3" s="17"/>
      <c r="CJA3" s="17"/>
      <c r="CJB3" s="17"/>
      <c r="CJC3" s="17"/>
      <c r="CJD3" s="17"/>
      <c r="CJE3" s="17"/>
      <c r="CJF3" s="17"/>
      <c r="CJG3" s="17"/>
      <c r="CJH3" s="17"/>
      <c r="CJI3" s="17"/>
      <c r="CJJ3" s="17"/>
      <c r="CJK3" s="17"/>
      <c r="CJL3" s="17"/>
      <c r="CJM3" s="17"/>
      <c r="CJN3" s="17"/>
      <c r="CJO3" s="17"/>
      <c r="CJP3" s="17"/>
      <c r="CJQ3" s="17"/>
      <c r="CJR3" s="17"/>
      <c r="CJS3" s="17"/>
      <c r="CJT3" s="17"/>
      <c r="CJU3" s="17"/>
      <c r="CJV3" s="17"/>
      <c r="CJW3" s="17"/>
      <c r="CJX3" s="17"/>
      <c r="CJY3" s="17"/>
      <c r="CJZ3" s="17"/>
      <c r="CKA3" s="17"/>
      <c r="CKB3" s="17"/>
      <c r="CKC3" s="17"/>
      <c r="CKD3" s="17"/>
      <c r="CKE3" s="17"/>
      <c r="CKF3" s="17"/>
      <c r="CKG3" s="17"/>
      <c r="CKH3" s="17"/>
      <c r="CKI3" s="17"/>
      <c r="CKJ3" s="17"/>
      <c r="CKK3" s="17"/>
      <c r="CKL3" s="17"/>
      <c r="CKM3" s="17"/>
      <c r="CKN3" s="17"/>
      <c r="CKO3" s="17"/>
      <c r="CKP3" s="17"/>
      <c r="CKQ3" s="17"/>
      <c r="CKR3" s="17"/>
      <c r="CKS3" s="17"/>
      <c r="CKT3" s="17"/>
      <c r="CKU3" s="17"/>
      <c r="CKV3" s="17"/>
      <c r="CKW3" s="17"/>
      <c r="CKX3" s="17"/>
      <c r="CKY3" s="17"/>
      <c r="CKZ3" s="17"/>
      <c r="CLA3" s="17"/>
      <c r="CLB3" s="17"/>
      <c r="CLC3" s="17"/>
      <c r="CLD3" s="17"/>
      <c r="CLE3" s="17"/>
      <c r="CLF3" s="17"/>
      <c r="CLG3" s="17"/>
      <c r="CLH3" s="17"/>
      <c r="CLI3" s="17"/>
      <c r="CLJ3" s="17"/>
      <c r="CLK3" s="17"/>
      <c r="CLL3" s="17"/>
      <c r="CLM3" s="17"/>
      <c r="CLN3" s="17"/>
      <c r="CLO3" s="17"/>
      <c r="CLP3" s="17"/>
      <c r="CLQ3" s="17"/>
      <c r="CLR3" s="17"/>
      <c r="CLS3" s="17"/>
      <c r="CLT3" s="17"/>
      <c r="CLU3" s="17"/>
      <c r="CLV3" s="17"/>
      <c r="CLW3" s="17"/>
      <c r="CLX3" s="17"/>
      <c r="CLY3" s="17"/>
      <c r="CLZ3" s="17"/>
      <c r="CMA3" s="17"/>
      <c r="CMB3" s="17"/>
      <c r="CMC3" s="17"/>
      <c r="CMD3" s="17"/>
      <c r="CME3" s="17"/>
      <c r="CMF3" s="17"/>
      <c r="CMG3" s="17"/>
      <c r="CMH3" s="17"/>
      <c r="CMI3" s="17"/>
      <c r="CMJ3" s="17"/>
      <c r="CMK3" s="17"/>
      <c r="CML3" s="17"/>
      <c r="CMM3" s="17"/>
      <c r="CMN3" s="17"/>
      <c r="CMO3" s="17"/>
      <c r="CMP3" s="17"/>
      <c r="CMQ3" s="17"/>
      <c r="CMR3" s="17"/>
      <c r="CMS3" s="17"/>
      <c r="CMT3" s="17"/>
      <c r="CMU3" s="17"/>
      <c r="CMV3" s="17"/>
      <c r="CMW3" s="17"/>
      <c r="CMX3" s="17"/>
      <c r="CMY3" s="17"/>
      <c r="CMZ3" s="17"/>
      <c r="CNA3" s="17"/>
      <c r="CNB3" s="17"/>
      <c r="CNC3" s="17"/>
      <c r="CND3" s="17"/>
      <c r="CNE3" s="17"/>
      <c r="CNF3" s="17"/>
      <c r="CNG3" s="17"/>
      <c r="CNH3" s="17"/>
      <c r="CNI3" s="17"/>
      <c r="CNJ3" s="17"/>
      <c r="CNK3" s="17"/>
      <c r="CNL3" s="17"/>
      <c r="CNM3" s="17"/>
      <c r="CNN3" s="17"/>
      <c r="CNO3" s="17"/>
      <c r="CNP3" s="17"/>
      <c r="CNQ3" s="17"/>
      <c r="CNR3" s="17"/>
      <c r="CNS3" s="17"/>
      <c r="CNT3" s="17"/>
      <c r="CNU3" s="17"/>
      <c r="CNV3" s="17"/>
      <c r="CNW3" s="17"/>
      <c r="CNX3" s="17"/>
      <c r="CNY3" s="17"/>
      <c r="CNZ3" s="17"/>
      <c r="COA3" s="17"/>
      <c r="COB3" s="17"/>
      <c r="COC3" s="17"/>
      <c r="COD3" s="17"/>
      <c r="COE3" s="17"/>
      <c r="COF3" s="17"/>
      <c r="COG3" s="17"/>
      <c r="COH3" s="17"/>
      <c r="COI3" s="17"/>
      <c r="COJ3" s="17"/>
      <c r="COK3" s="17"/>
      <c r="COL3" s="17"/>
      <c r="COM3" s="17"/>
      <c r="CON3" s="17"/>
      <c r="COO3" s="17"/>
      <c r="COP3" s="17"/>
      <c r="COQ3" s="17"/>
      <c r="COR3" s="17"/>
      <c r="COS3" s="17"/>
      <c r="COT3" s="17"/>
      <c r="COU3" s="17"/>
      <c r="COV3" s="17"/>
      <c r="COW3" s="17"/>
      <c r="COX3" s="17"/>
      <c r="COY3" s="17"/>
      <c r="COZ3" s="17"/>
      <c r="CPA3" s="17"/>
      <c r="CPB3" s="17"/>
      <c r="CPC3" s="17"/>
      <c r="CPD3" s="17"/>
      <c r="CPE3" s="17"/>
      <c r="CPF3" s="17"/>
      <c r="CPG3" s="17"/>
      <c r="CPH3" s="17"/>
      <c r="CPI3" s="17"/>
      <c r="CPJ3" s="17"/>
      <c r="CPK3" s="17"/>
      <c r="CPL3" s="17"/>
      <c r="CPM3" s="17"/>
      <c r="CPN3" s="17"/>
      <c r="CPO3" s="17"/>
      <c r="CPP3" s="17"/>
      <c r="CPQ3" s="17"/>
      <c r="CPR3" s="17"/>
      <c r="CPS3" s="17"/>
      <c r="CPT3" s="17"/>
      <c r="CPU3" s="17"/>
      <c r="CPV3" s="17"/>
      <c r="CPW3" s="17"/>
      <c r="CPX3" s="17"/>
      <c r="CPY3" s="17"/>
      <c r="CPZ3" s="17"/>
      <c r="CQA3" s="17"/>
      <c r="CQB3" s="17"/>
      <c r="CQC3" s="17"/>
      <c r="CQD3" s="17"/>
      <c r="CQE3" s="17"/>
      <c r="CQF3" s="17"/>
      <c r="CQG3" s="17"/>
      <c r="CQH3" s="17"/>
      <c r="CQI3" s="17"/>
      <c r="CQJ3" s="17"/>
      <c r="CQK3" s="17"/>
      <c r="CQL3" s="17"/>
      <c r="CQM3" s="17"/>
      <c r="CQN3" s="17"/>
      <c r="CQO3" s="17"/>
      <c r="CQP3" s="17"/>
      <c r="CQQ3" s="17"/>
      <c r="CQR3" s="17"/>
      <c r="CQS3" s="17"/>
      <c r="CQT3" s="17"/>
      <c r="CQU3" s="17"/>
      <c r="CQV3" s="17"/>
      <c r="CQW3" s="17"/>
      <c r="CQX3" s="17"/>
      <c r="CQY3" s="17"/>
      <c r="CQZ3" s="17"/>
      <c r="CRA3" s="17"/>
      <c r="CRB3" s="17"/>
      <c r="CRC3" s="17"/>
      <c r="CRD3" s="17"/>
      <c r="CRE3" s="17"/>
      <c r="CRF3" s="17"/>
      <c r="CRG3" s="17"/>
      <c r="CRH3" s="17"/>
      <c r="CRI3" s="17"/>
      <c r="CRJ3" s="17"/>
      <c r="CRK3" s="17"/>
      <c r="CRL3" s="17"/>
      <c r="CRM3" s="17"/>
      <c r="CRN3" s="17"/>
      <c r="CRO3" s="17"/>
      <c r="CRP3" s="17"/>
      <c r="CRQ3" s="17"/>
      <c r="CRR3" s="17"/>
      <c r="CRS3" s="17"/>
      <c r="CRT3" s="17"/>
      <c r="CRU3" s="17"/>
      <c r="CRV3" s="17"/>
      <c r="CRW3" s="17"/>
      <c r="CRX3" s="17"/>
      <c r="CRY3" s="17"/>
      <c r="CRZ3" s="17"/>
      <c r="CSA3" s="17"/>
      <c r="CSB3" s="17"/>
      <c r="CSC3" s="17"/>
      <c r="CSD3" s="17"/>
      <c r="CSE3" s="17"/>
      <c r="CSF3" s="17"/>
      <c r="CSG3" s="17"/>
      <c r="CSH3" s="17"/>
      <c r="CSI3" s="17"/>
      <c r="CSJ3" s="17"/>
      <c r="CSK3" s="17"/>
      <c r="CSL3" s="17"/>
      <c r="CSM3" s="17"/>
      <c r="CSN3" s="17"/>
      <c r="CSO3" s="17"/>
      <c r="CSP3" s="17"/>
      <c r="CSQ3" s="17"/>
      <c r="CSR3" s="17"/>
      <c r="CSS3" s="17"/>
      <c r="CST3" s="17"/>
      <c r="CSU3" s="17"/>
      <c r="CSV3" s="17"/>
      <c r="CSW3" s="17"/>
      <c r="CSX3" s="17"/>
      <c r="CSY3" s="17"/>
      <c r="CSZ3" s="17"/>
      <c r="CTA3" s="17"/>
      <c r="CTB3" s="17"/>
      <c r="CTC3" s="17"/>
      <c r="CTD3" s="17"/>
      <c r="CTE3" s="17"/>
      <c r="CTF3" s="17"/>
      <c r="CTG3" s="17"/>
      <c r="CTH3" s="17"/>
      <c r="CTI3" s="17"/>
      <c r="CTJ3" s="17"/>
      <c r="CTK3" s="17"/>
      <c r="CTL3" s="17"/>
      <c r="CTM3" s="17"/>
      <c r="CTN3" s="17"/>
      <c r="CTO3" s="17"/>
      <c r="CTP3" s="17"/>
      <c r="CTQ3" s="17"/>
      <c r="CTR3" s="17"/>
      <c r="CTS3" s="17"/>
      <c r="CTT3" s="17"/>
      <c r="CTU3" s="17"/>
      <c r="CTV3" s="17"/>
      <c r="CTW3" s="17"/>
      <c r="CTX3" s="17"/>
      <c r="CTY3" s="17"/>
      <c r="CTZ3" s="17"/>
      <c r="CUA3" s="17"/>
      <c r="CUB3" s="17"/>
      <c r="CUC3" s="17"/>
      <c r="CUD3" s="17"/>
      <c r="CUE3" s="17"/>
      <c r="CUF3" s="17"/>
      <c r="CUG3" s="17"/>
      <c r="CUH3" s="17"/>
      <c r="CUI3" s="17"/>
      <c r="CUJ3" s="17"/>
      <c r="CUK3" s="17"/>
      <c r="CUL3" s="17"/>
      <c r="CUM3" s="17"/>
      <c r="CUN3" s="17"/>
      <c r="CUO3" s="17"/>
      <c r="CUP3" s="17"/>
      <c r="CUQ3" s="17"/>
      <c r="CUR3" s="17"/>
      <c r="CUS3" s="17"/>
      <c r="CUT3" s="17"/>
      <c r="CUU3" s="17"/>
      <c r="CUV3" s="17"/>
      <c r="CUW3" s="17"/>
      <c r="CUX3" s="17"/>
      <c r="CUY3" s="17"/>
      <c r="CUZ3" s="17"/>
      <c r="CVA3" s="17"/>
      <c r="CVB3" s="17"/>
      <c r="CVC3" s="17"/>
      <c r="CVD3" s="17"/>
      <c r="CVE3" s="17"/>
      <c r="CVF3" s="17"/>
      <c r="CVG3" s="17"/>
      <c r="CVH3" s="17"/>
      <c r="CVI3" s="17"/>
      <c r="CVJ3" s="17"/>
      <c r="CVK3" s="17"/>
      <c r="CVL3" s="17"/>
      <c r="CVM3" s="17"/>
      <c r="CVN3" s="17"/>
      <c r="CVO3" s="17"/>
      <c r="CVP3" s="17"/>
      <c r="CVQ3" s="17"/>
      <c r="CVR3" s="17"/>
      <c r="CVS3" s="17"/>
      <c r="CVT3" s="17"/>
      <c r="CVU3" s="17"/>
      <c r="CVV3" s="17"/>
      <c r="CVW3" s="17"/>
      <c r="CVX3" s="17"/>
      <c r="CVY3" s="17"/>
      <c r="CVZ3" s="17"/>
      <c r="CWA3" s="17"/>
      <c r="CWB3" s="17"/>
      <c r="CWC3" s="17"/>
      <c r="CWD3" s="17"/>
      <c r="CWE3" s="17"/>
      <c r="CWF3" s="17"/>
      <c r="CWG3" s="17"/>
      <c r="CWH3" s="17"/>
      <c r="CWI3" s="17"/>
      <c r="CWJ3" s="17"/>
      <c r="CWK3" s="17"/>
      <c r="CWL3" s="17"/>
      <c r="CWM3" s="17"/>
      <c r="CWN3" s="17"/>
      <c r="CWO3" s="17"/>
      <c r="CWP3" s="17"/>
      <c r="CWQ3" s="17"/>
      <c r="CWR3" s="17"/>
      <c r="CWS3" s="17"/>
      <c r="CWT3" s="17"/>
      <c r="CWU3" s="17"/>
      <c r="CWV3" s="17"/>
      <c r="CWW3" s="17"/>
      <c r="CWX3" s="17"/>
      <c r="CWY3" s="17"/>
      <c r="CWZ3" s="17"/>
      <c r="CXA3" s="17"/>
      <c r="CXB3" s="17"/>
      <c r="CXC3" s="17"/>
      <c r="CXD3" s="17"/>
      <c r="CXE3" s="17"/>
      <c r="CXF3" s="17"/>
      <c r="CXG3" s="17"/>
      <c r="CXH3" s="17"/>
      <c r="CXI3" s="17"/>
      <c r="CXJ3" s="17"/>
      <c r="CXK3" s="17"/>
      <c r="CXL3" s="17"/>
      <c r="CXM3" s="17"/>
      <c r="CXN3" s="17"/>
      <c r="CXO3" s="17"/>
      <c r="CXP3" s="17"/>
      <c r="CXQ3" s="17"/>
      <c r="CXR3" s="17"/>
      <c r="CXS3" s="17"/>
      <c r="CXT3" s="17"/>
      <c r="CXU3" s="17"/>
      <c r="CXV3" s="17"/>
      <c r="CXW3" s="17"/>
      <c r="CXX3" s="17"/>
      <c r="CXY3" s="17"/>
      <c r="CXZ3" s="17"/>
      <c r="CYA3" s="17"/>
      <c r="CYB3" s="17"/>
      <c r="CYC3" s="17"/>
      <c r="CYD3" s="17"/>
      <c r="CYE3" s="17"/>
      <c r="CYF3" s="17"/>
      <c r="CYG3" s="17"/>
      <c r="CYH3" s="17"/>
      <c r="CYI3" s="17"/>
      <c r="CYJ3" s="17"/>
      <c r="CYK3" s="17"/>
      <c r="CYL3" s="17"/>
      <c r="CYM3" s="17"/>
      <c r="CYN3" s="17"/>
      <c r="CYO3" s="17"/>
      <c r="CYP3" s="17"/>
      <c r="CYQ3" s="17"/>
      <c r="CYR3" s="17"/>
      <c r="CYS3" s="17"/>
      <c r="CYT3" s="17"/>
      <c r="CYU3" s="17"/>
      <c r="CYV3" s="17"/>
      <c r="CYW3" s="17"/>
      <c r="CYX3" s="17"/>
      <c r="CYY3" s="17"/>
      <c r="CYZ3" s="17"/>
      <c r="CZA3" s="17"/>
      <c r="CZB3" s="17"/>
      <c r="CZC3" s="17"/>
      <c r="CZD3" s="17"/>
      <c r="CZE3" s="17"/>
      <c r="CZF3" s="17"/>
      <c r="CZG3" s="17"/>
      <c r="CZH3" s="17"/>
      <c r="CZI3" s="17"/>
      <c r="CZJ3" s="17"/>
      <c r="CZK3" s="17"/>
      <c r="CZL3" s="17"/>
      <c r="CZM3" s="17"/>
      <c r="CZN3" s="17"/>
      <c r="CZO3" s="17"/>
      <c r="CZP3" s="17"/>
      <c r="CZQ3" s="17"/>
      <c r="CZR3" s="17"/>
      <c r="CZS3" s="17"/>
      <c r="CZT3" s="17"/>
      <c r="CZU3" s="17"/>
      <c r="CZV3" s="17"/>
      <c r="CZW3" s="17"/>
      <c r="CZX3" s="17"/>
      <c r="CZY3" s="17"/>
      <c r="CZZ3" s="17"/>
      <c r="DAA3" s="17"/>
      <c r="DAB3" s="17"/>
      <c r="DAC3" s="17"/>
      <c r="DAD3" s="17"/>
      <c r="DAE3" s="17"/>
      <c r="DAF3" s="17"/>
      <c r="DAG3" s="17"/>
      <c r="DAH3" s="17"/>
      <c r="DAI3" s="17"/>
      <c r="DAJ3" s="17"/>
      <c r="DAK3" s="17"/>
      <c r="DAL3" s="17"/>
      <c r="DAM3" s="17"/>
      <c r="DAN3" s="17"/>
      <c r="DAO3" s="17"/>
      <c r="DAP3" s="17"/>
      <c r="DAQ3" s="17"/>
      <c r="DAR3" s="17"/>
      <c r="DAS3" s="17"/>
      <c r="DAT3" s="17"/>
      <c r="DAU3" s="17"/>
      <c r="DAV3" s="17"/>
      <c r="DAW3" s="17"/>
      <c r="DAX3" s="17"/>
      <c r="DAY3" s="17"/>
      <c r="DAZ3" s="17"/>
      <c r="DBA3" s="17"/>
      <c r="DBB3" s="17"/>
      <c r="DBC3" s="17"/>
      <c r="DBD3" s="17"/>
      <c r="DBE3" s="17"/>
      <c r="DBF3" s="17"/>
      <c r="DBG3" s="17"/>
      <c r="DBH3" s="17"/>
      <c r="DBI3" s="17"/>
      <c r="DBJ3" s="17"/>
      <c r="DBK3" s="17"/>
      <c r="DBL3" s="17"/>
      <c r="DBM3" s="17"/>
      <c r="DBN3" s="17"/>
      <c r="DBO3" s="17"/>
      <c r="DBP3" s="17"/>
      <c r="DBQ3" s="17"/>
      <c r="DBR3" s="17"/>
      <c r="DBS3" s="17"/>
      <c r="DBT3" s="17"/>
      <c r="DBU3" s="17"/>
      <c r="DBV3" s="17"/>
      <c r="DBW3" s="17"/>
      <c r="DBX3" s="17"/>
      <c r="DBY3" s="17"/>
      <c r="DBZ3" s="17"/>
      <c r="DCA3" s="17"/>
      <c r="DCB3" s="17"/>
      <c r="DCC3" s="17"/>
      <c r="DCD3" s="17"/>
      <c r="DCE3" s="17"/>
      <c r="DCF3" s="17"/>
      <c r="DCG3" s="17"/>
      <c r="DCH3" s="17"/>
      <c r="DCI3" s="17"/>
      <c r="DCJ3" s="17"/>
      <c r="DCK3" s="17"/>
      <c r="DCL3" s="17"/>
      <c r="DCM3" s="17"/>
      <c r="DCN3" s="17"/>
      <c r="DCO3" s="17"/>
      <c r="DCP3" s="17"/>
      <c r="DCQ3" s="17"/>
      <c r="DCR3" s="17"/>
      <c r="DCS3" s="17"/>
      <c r="DCT3" s="17"/>
      <c r="DCU3" s="17"/>
      <c r="DCV3" s="17"/>
      <c r="DCW3" s="17"/>
      <c r="DCX3" s="17"/>
      <c r="DCY3" s="17"/>
      <c r="DCZ3" s="17"/>
      <c r="DDA3" s="17"/>
      <c r="DDB3" s="17"/>
      <c r="DDC3" s="17"/>
      <c r="DDD3" s="17"/>
      <c r="DDE3" s="17"/>
      <c r="DDF3" s="17"/>
      <c r="DDG3" s="17"/>
      <c r="DDH3" s="17"/>
      <c r="DDI3" s="17"/>
      <c r="DDJ3" s="17"/>
      <c r="DDK3" s="17"/>
      <c r="DDL3" s="17"/>
      <c r="DDM3" s="17"/>
      <c r="DDN3" s="17"/>
      <c r="DDO3" s="17"/>
      <c r="DDP3" s="17"/>
      <c r="DDQ3" s="17"/>
      <c r="DDR3" s="17"/>
      <c r="DDS3" s="17"/>
      <c r="DDT3" s="17"/>
      <c r="DDU3" s="17"/>
      <c r="DDV3" s="17"/>
      <c r="DDW3" s="17"/>
      <c r="DDX3" s="17"/>
      <c r="DDY3" s="17"/>
      <c r="DDZ3" s="17"/>
      <c r="DEA3" s="17"/>
      <c r="DEB3" s="17"/>
      <c r="DEC3" s="17"/>
      <c r="DED3" s="17"/>
      <c r="DEE3" s="17"/>
      <c r="DEF3" s="17"/>
      <c r="DEG3" s="17"/>
      <c r="DEH3" s="17"/>
      <c r="DEI3" s="17"/>
      <c r="DEJ3" s="17"/>
      <c r="DEK3" s="17"/>
      <c r="DEL3" s="17"/>
      <c r="DEM3" s="17"/>
      <c r="DEN3" s="17"/>
      <c r="DEO3" s="17"/>
      <c r="DEP3" s="17"/>
      <c r="DEQ3" s="17"/>
      <c r="DER3" s="17"/>
      <c r="DES3" s="17"/>
      <c r="DET3" s="17"/>
      <c r="DEU3" s="17"/>
      <c r="DEV3" s="17"/>
      <c r="DEW3" s="17"/>
      <c r="DEX3" s="17"/>
      <c r="DEY3" s="17"/>
      <c r="DEZ3" s="17"/>
      <c r="DFA3" s="17"/>
      <c r="DFB3" s="17"/>
      <c r="DFC3" s="17"/>
      <c r="DFD3" s="17"/>
      <c r="DFE3" s="17"/>
      <c r="DFF3" s="17"/>
      <c r="DFG3" s="17"/>
      <c r="DFH3" s="17"/>
      <c r="DFI3" s="17"/>
      <c r="DFJ3" s="17"/>
      <c r="DFK3" s="17"/>
      <c r="DFL3" s="17"/>
      <c r="DFM3" s="17"/>
      <c r="DFN3" s="17"/>
      <c r="DFO3" s="17"/>
      <c r="DFP3" s="17"/>
      <c r="DFQ3" s="17"/>
      <c r="DFR3" s="17"/>
      <c r="DFS3" s="17"/>
      <c r="DFT3" s="17"/>
      <c r="DFU3" s="17"/>
      <c r="DFV3" s="17"/>
      <c r="DFW3" s="17"/>
      <c r="DFX3" s="17"/>
      <c r="DFY3" s="17"/>
      <c r="DFZ3" s="17"/>
      <c r="DGA3" s="17"/>
      <c r="DGB3" s="17"/>
      <c r="DGC3" s="17"/>
      <c r="DGD3" s="17"/>
      <c r="DGE3" s="17"/>
      <c r="DGF3" s="17"/>
      <c r="DGG3" s="17"/>
      <c r="DGH3" s="17"/>
      <c r="DGI3" s="17"/>
      <c r="DGJ3" s="17"/>
      <c r="DGK3" s="17"/>
      <c r="DGL3" s="17"/>
      <c r="DGM3" s="17"/>
      <c r="DGN3" s="17"/>
      <c r="DGO3" s="17"/>
      <c r="DGP3" s="17"/>
      <c r="DGQ3" s="17"/>
      <c r="DGR3" s="17"/>
      <c r="DGS3" s="17"/>
      <c r="DGT3" s="17"/>
      <c r="DGU3" s="17"/>
      <c r="DGV3" s="17"/>
      <c r="DGW3" s="17"/>
      <c r="DGX3" s="17"/>
      <c r="DGY3" s="17"/>
      <c r="DGZ3" s="17"/>
      <c r="DHA3" s="17"/>
      <c r="DHB3" s="17"/>
      <c r="DHC3" s="17"/>
      <c r="DHD3" s="17"/>
      <c r="DHE3" s="17"/>
      <c r="DHF3" s="17"/>
      <c r="DHG3" s="17"/>
      <c r="DHH3" s="17"/>
      <c r="DHI3" s="17"/>
      <c r="DHJ3" s="17"/>
      <c r="DHK3" s="17"/>
      <c r="DHL3" s="17"/>
      <c r="DHM3" s="17"/>
      <c r="DHN3" s="17"/>
      <c r="DHO3" s="17"/>
      <c r="DHP3" s="17"/>
      <c r="DHQ3" s="17"/>
      <c r="DHR3" s="17"/>
      <c r="DHS3" s="17"/>
      <c r="DHT3" s="17"/>
      <c r="DHU3" s="17"/>
      <c r="DHV3" s="17"/>
      <c r="DHW3" s="17"/>
      <c r="DHX3" s="17"/>
      <c r="DHY3" s="17"/>
      <c r="DHZ3" s="17"/>
      <c r="DIA3" s="17"/>
      <c r="DIB3" s="17"/>
      <c r="DIC3" s="17"/>
      <c r="DID3" s="17"/>
      <c r="DIE3" s="17"/>
      <c r="DIF3" s="17"/>
      <c r="DIG3" s="17"/>
      <c r="DIH3" s="17"/>
      <c r="DII3" s="17"/>
      <c r="DIJ3" s="17"/>
      <c r="DIK3" s="17"/>
      <c r="DIL3" s="17"/>
      <c r="DIM3" s="17"/>
      <c r="DIN3" s="17"/>
      <c r="DIO3" s="17"/>
      <c r="DIP3" s="17"/>
      <c r="DIQ3" s="17"/>
      <c r="DIR3" s="17"/>
      <c r="DIS3" s="17"/>
      <c r="DIT3" s="17"/>
      <c r="DIU3" s="17"/>
      <c r="DIV3" s="17"/>
      <c r="DIW3" s="17"/>
      <c r="DIX3" s="17"/>
      <c r="DIY3" s="17"/>
      <c r="DIZ3" s="17"/>
      <c r="DJA3" s="17"/>
      <c r="DJB3" s="17"/>
      <c r="DJC3" s="17"/>
      <c r="DJD3" s="17"/>
      <c r="DJE3" s="17"/>
      <c r="DJF3" s="17"/>
      <c r="DJG3" s="17"/>
      <c r="DJH3" s="17"/>
      <c r="DJI3" s="17"/>
      <c r="DJJ3" s="17"/>
      <c r="DJK3" s="17"/>
      <c r="DJL3" s="17"/>
      <c r="DJM3" s="17"/>
      <c r="DJN3" s="17"/>
      <c r="DJO3" s="17"/>
      <c r="DJP3" s="17"/>
      <c r="DJQ3" s="17"/>
      <c r="DJR3" s="17"/>
      <c r="DJS3" s="17"/>
      <c r="DJT3" s="17"/>
      <c r="DJU3" s="17"/>
      <c r="DJV3" s="17"/>
      <c r="DJW3" s="17"/>
      <c r="DJX3" s="17"/>
      <c r="DJY3" s="17"/>
      <c r="DJZ3" s="17"/>
      <c r="DKA3" s="17"/>
      <c r="DKB3" s="17"/>
      <c r="DKC3" s="17"/>
      <c r="DKD3" s="17"/>
      <c r="DKE3" s="17"/>
      <c r="DKF3" s="17"/>
      <c r="DKG3" s="17"/>
      <c r="DKH3" s="17"/>
      <c r="DKI3" s="17"/>
      <c r="DKJ3" s="17"/>
      <c r="DKK3" s="17"/>
      <c r="DKL3" s="17"/>
      <c r="DKM3" s="17"/>
      <c r="DKN3" s="17"/>
      <c r="DKO3" s="17"/>
      <c r="DKP3" s="17"/>
      <c r="DKQ3" s="17"/>
      <c r="DKR3" s="17"/>
      <c r="DKS3" s="17"/>
      <c r="DKT3" s="17"/>
      <c r="DKU3" s="17"/>
      <c r="DKV3" s="17"/>
      <c r="DKW3" s="17"/>
      <c r="DKX3" s="17"/>
      <c r="DKY3" s="17"/>
      <c r="DKZ3" s="17"/>
      <c r="DLA3" s="17"/>
      <c r="DLB3" s="17"/>
      <c r="DLC3" s="17"/>
      <c r="DLD3" s="17"/>
      <c r="DLE3" s="17"/>
      <c r="DLF3" s="17"/>
      <c r="DLG3" s="17"/>
      <c r="DLH3" s="17"/>
      <c r="DLI3" s="17"/>
      <c r="DLJ3" s="17"/>
      <c r="DLK3" s="17"/>
      <c r="DLL3" s="17"/>
      <c r="DLM3" s="17"/>
      <c r="DLN3" s="17"/>
      <c r="DLO3" s="17"/>
      <c r="DLP3" s="17"/>
      <c r="DLQ3" s="17"/>
      <c r="DLR3" s="17"/>
      <c r="DLS3" s="17"/>
      <c r="DLT3" s="17"/>
      <c r="DLU3" s="17"/>
      <c r="DLV3" s="17"/>
      <c r="DLW3" s="17"/>
      <c r="DLX3" s="17"/>
      <c r="DLY3" s="17"/>
      <c r="DLZ3" s="17"/>
      <c r="DMA3" s="17"/>
      <c r="DMB3" s="17"/>
      <c r="DMC3" s="17"/>
      <c r="DMD3" s="17"/>
      <c r="DME3" s="17"/>
      <c r="DMF3" s="17"/>
      <c r="DMG3" s="17"/>
      <c r="DMH3" s="17"/>
      <c r="DMI3" s="17"/>
      <c r="DMJ3" s="17"/>
      <c r="DMK3" s="17"/>
      <c r="DML3" s="17"/>
      <c r="DMM3" s="17"/>
      <c r="DMN3" s="17"/>
      <c r="DMO3" s="17"/>
      <c r="DMP3" s="17"/>
      <c r="DMQ3" s="17"/>
      <c r="DMR3" s="17"/>
      <c r="DMS3" s="17"/>
      <c r="DMT3" s="17"/>
      <c r="DMU3" s="17"/>
      <c r="DMV3" s="17"/>
      <c r="DMW3" s="17"/>
      <c r="DMX3" s="17"/>
      <c r="DMY3" s="17"/>
      <c r="DMZ3" s="17"/>
      <c r="DNA3" s="17"/>
      <c r="DNB3" s="17"/>
      <c r="DNC3" s="17"/>
      <c r="DND3" s="17"/>
      <c r="DNE3" s="17"/>
      <c r="DNF3" s="17"/>
      <c r="DNG3" s="17"/>
      <c r="DNH3" s="17"/>
      <c r="DNI3" s="17"/>
      <c r="DNJ3" s="17"/>
      <c r="DNK3" s="17"/>
      <c r="DNL3" s="17"/>
      <c r="DNM3" s="17"/>
      <c r="DNN3" s="17"/>
      <c r="DNO3" s="17"/>
      <c r="DNP3" s="17"/>
      <c r="DNQ3" s="17"/>
      <c r="DNR3" s="17"/>
      <c r="DNS3" s="17"/>
      <c r="DNT3" s="17"/>
      <c r="DNU3" s="17"/>
      <c r="DNV3" s="17"/>
      <c r="DNW3" s="17"/>
      <c r="DNX3" s="17"/>
      <c r="DNY3" s="17"/>
      <c r="DNZ3" s="17"/>
      <c r="DOA3" s="17"/>
      <c r="DOB3" s="17"/>
      <c r="DOC3" s="17"/>
      <c r="DOD3" s="17"/>
      <c r="DOE3" s="17"/>
      <c r="DOF3" s="17"/>
      <c r="DOG3" s="17"/>
      <c r="DOH3" s="17"/>
      <c r="DOI3" s="17"/>
      <c r="DOJ3" s="17"/>
      <c r="DOK3" s="17"/>
      <c r="DOL3" s="17"/>
      <c r="DOM3" s="17"/>
      <c r="DON3" s="17"/>
      <c r="DOO3" s="17"/>
      <c r="DOP3" s="17"/>
      <c r="DOQ3" s="17"/>
      <c r="DOR3" s="17"/>
      <c r="DOS3" s="17"/>
      <c r="DOT3" s="17"/>
      <c r="DOU3" s="17"/>
      <c r="DOV3" s="17"/>
      <c r="DOW3" s="17"/>
      <c r="DOX3" s="17"/>
      <c r="DOY3" s="17"/>
      <c r="DOZ3" s="17"/>
      <c r="DPA3" s="17"/>
      <c r="DPB3" s="17"/>
      <c r="DPC3" s="17"/>
      <c r="DPD3" s="17"/>
      <c r="DPE3" s="17"/>
      <c r="DPF3" s="17"/>
      <c r="DPG3" s="17"/>
      <c r="DPH3" s="17"/>
      <c r="DPI3" s="17"/>
      <c r="DPJ3" s="17"/>
      <c r="DPK3" s="17"/>
      <c r="DPL3" s="17"/>
      <c r="DPM3" s="17"/>
      <c r="DPN3" s="17"/>
      <c r="DPO3" s="17"/>
      <c r="DPP3" s="17"/>
      <c r="DPQ3" s="17"/>
      <c r="DPR3" s="17"/>
      <c r="DPS3" s="17"/>
      <c r="DPT3" s="17"/>
      <c r="DPU3" s="17"/>
      <c r="DPV3" s="17"/>
      <c r="DPW3" s="17"/>
      <c r="DPX3" s="17"/>
      <c r="DPY3" s="17"/>
      <c r="DPZ3" s="17"/>
      <c r="DQA3" s="17"/>
      <c r="DQB3" s="17"/>
      <c r="DQC3" s="17"/>
      <c r="DQD3" s="17"/>
      <c r="DQE3" s="17"/>
      <c r="DQF3" s="17"/>
      <c r="DQG3" s="17"/>
      <c r="DQH3" s="17"/>
      <c r="DQI3" s="17"/>
      <c r="DQJ3" s="17"/>
      <c r="DQK3" s="17"/>
      <c r="DQL3" s="17"/>
      <c r="DQM3" s="17"/>
      <c r="DQN3" s="17"/>
      <c r="DQO3" s="17"/>
      <c r="DQP3" s="17"/>
      <c r="DQQ3" s="17"/>
      <c r="DQR3" s="17"/>
      <c r="DQS3" s="17"/>
      <c r="DQT3" s="17"/>
      <c r="DQU3" s="17"/>
      <c r="DQV3" s="17"/>
      <c r="DQW3" s="17"/>
      <c r="DQX3" s="17"/>
      <c r="DQY3" s="17"/>
      <c r="DQZ3" s="17"/>
      <c r="DRA3" s="17"/>
      <c r="DRB3" s="17"/>
      <c r="DRC3" s="17"/>
      <c r="DRD3" s="17"/>
      <c r="DRE3" s="17"/>
      <c r="DRF3" s="17"/>
      <c r="DRG3" s="17"/>
      <c r="DRH3" s="17"/>
      <c r="DRI3" s="17"/>
      <c r="DRJ3" s="17"/>
      <c r="DRK3" s="17"/>
      <c r="DRL3" s="17"/>
      <c r="DRM3" s="17"/>
      <c r="DRN3" s="17"/>
      <c r="DRO3" s="17"/>
      <c r="DRP3" s="17"/>
      <c r="DRQ3" s="17"/>
      <c r="DRR3" s="17"/>
      <c r="DRS3" s="17"/>
      <c r="DRT3" s="17"/>
      <c r="DRU3" s="17"/>
      <c r="DRV3" s="17"/>
      <c r="DRW3" s="17"/>
      <c r="DRX3" s="17"/>
      <c r="DRY3" s="17"/>
      <c r="DRZ3" s="17"/>
      <c r="DSA3" s="17"/>
      <c r="DSB3" s="17"/>
      <c r="DSC3" s="17"/>
      <c r="DSD3" s="17"/>
      <c r="DSE3" s="17"/>
      <c r="DSF3" s="17"/>
      <c r="DSG3" s="17"/>
      <c r="DSH3" s="17"/>
      <c r="DSI3" s="17"/>
      <c r="DSJ3" s="17"/>
      <c r="DSK3" s="17"/>
      <c r="DSL3" s="17"/>
      <c r="DSM3" s="17"/>
      <c r="DSN3" s="17"/>
      <c r="DSO3" s="17"/>
      <c r="DSP3" s="17"/>
      <c r="DSQ3" s="17"/>
      <c r="DSR3" s="17"/>
      <c r="DSS3" s="17"/>
      <c r="DST3" s="17"/>
      <c r="DSU3" s="17"/>
      <c r="DSV3" s="17"/>
      <c r="DSW3" s="17"/>
      <c r="DSX3" s="17"/>
      <c r="DSY3" s="17"/>
      <c r="DSZ3" s="17"/>
      <c r="DTA3" s="17"/>
      <c r="DTB3" s="17"/>
      <c r="DTC3" s="17"/>
      <c r="DTD3" s="17"/>
      <c r="DTE3" s="17"/>
      <c r="DTF3" s="17"/>
      <c r="DTG3" s="17"/>
      <c r="DTH3" s="17"/>
      <c r="DTI3" s="17"/>
      <c r="DTJ3" s="17"/>
      <c r="DTK3" s="17"/>
      <c r="DTL3" s="17"/>
      <c r="DTM3" s="17"/>
      <c r="DTN3" s="17"/>
      <c r="DTO3" s="17"/>
      <c r="DTP3" s="17"/>
      <c r="DTQ3" s="17"/>
      <c r="DTR3" s="17"/>
      <c r="DTS3" s="17"/>
      <c r="DTT3" s="17"/>
      <c r="DTU3" s="17"/>
      <c r="DTV3" s="17"/>
      <c r="DTW3" s="17"/>
      <c r="DTX3" s="17"/>
      <c r="DTY3" s="17"/>
      <c r="DTZ3" s="17"/>
      <c r="DUA3" s="17"/>
      <c r="DUB3" s="17"/>
      <c r="DUC3" s="17"/>
      <c r="DUD3" s="17"/>
      <c r="DUE3" s="17"/>
      <c r="DUF3" s="17"/>
      <c r="DUG3" s="17"/>
      <c r="DUH3" s="17"/>
      <c r="DUI3" s="17"/>
      <c r="DUJ3" s="17"/>
      <c r="DUK3" s="17"/>
      <c r="DUL3" s="17"/>
      <c r="DUM3" s="17"/>
      <c r="DUN3" s="17"/>
      <c r="DUO3" s="17"/>
      <c r="DUP3" s="17"/>
      <c r="DUQ3" s="17"/>
      <c r="DUR3" s="17"/>
      <c r="DUS3" s="17"/>
      <c r="DUT3" s="17"/>
      <c r="DUU3" s="17"/>
      <c r="DUV3" s="17"/>
      <c r="DUW3" s="17"/>
      <c r="DUX3" s="17"/>
      <c r="DUY3" s="17"/>
      <c r="DUZ3" s="17"/>
      <c r="DVA3" s="17"/>
      <c r="DVB3" s="17"/>
      <c r="DVC3" s="17"/>
      <c r="DVD3" s="17"/>
      <c r="DVE3" s="17"/>
      <c r="DVF3" s="17"/>
      <c r="DVG3" s="17"/>
      <c r="DVH3" s="17"/>
      <c r="DVI3" s="17"/>
      <c r="DVJ3" s="17"/>
      <c r="DVK3" s="17"/>
      <c r="DVL3" s="17"/>
      <c r="DVM3" s="17"/>
      <c r="DVN3" s="17"/>
      <c r="DVO3" s="17"/>
      <c r="DVP3" s="17"/>
      <c r="DVQ3" s="17"/>
      <c r="DVR3" s="17"/>
      <c r="DVS3" s="17"/>
      <c r="DVT3" s="17"/>
      <c r="DVU3" s="17"/>
      <c r="DVV3" s="17"/>
      <c r="DVW3" s="17"/>
      <c r="DVX3" s="17"/>
      <c r="DVY3" s="17"/>
      <c r="DVZ3" s="17"/>
      <c r="DWA3" s="17"/>
      <c r="DWB3" s="17"/>
      <c r="DWC3" s="17"/>
      <c r="DWD3" s="17"/>
      <c r="DWE3" s="17"/>
      <c r="DWF3" s="17"/>
      <c r="DWG3" s="17"/>
      <c r="DWH3" s="17"/>
      <c r="DWI3" s="17"/>
      <c r="DWJ3" s="17"/>
      <c r="DWK3" s="17"/>
      <c r="DWL3" s="17"/>
      <c r="DWM3" s="17"/>
      <c r="DWN3" s="17"/>
      <c r="DWO3" s="17"/>
      <c r="DWP3" s="17"/>
      <c r="DWQ3" s="17"/>
      <c r="DWR3" s="17"/>
      <c r="DWS3" s="17"/>
      <c r="DWT3" s="17"/>
      <c r="DWU3" s="17"/>
      <c r="DWV3" s="17"/>
      <c r="DWW3" s="17"/>
      <c r="DWX3" s="17"/>
      <c r="DWY3" s="17"/>
      <c r="DWZ3" s="17"/>
      <c r="DXA3" s="17"/>
      <c r="DXB3" s="17"/>
      <c r="DXC3" s="17"/>
      <c r="DXD3" s="17"/>
      <c r="DXE3" s="17"/>
      <c r="DXF3" s="17"/>
      <c r="DXG3" s="17"/>
      <c r="DXH3" s="17"/>
      <c r="DXI3" s="17"/>
      <c r="DXJ3" s="17"/>
      <c r="DXK3" s="17"/>
      <c r="DXL3" s="17"/>
      <c r="DXM3" s="17"/>
      <c r="DXN3" s="17"/>
      <c r="DXO3" s="17"/>
      <c r="DXP3" s="17"/>
      <c r="DXQ3" s="17"/>
      <c r="DXR3" s="17"/>
      <c r="DXS3" s="17"/>
      <c r="DXT3" s="17"/>
      <c r="DXU3" s="17"/>
      <c r="DXV3" s="17"/>
      <c r="DXW3" s="17"/>
      <c r="DXX3" s="17"/>
      <c r="DXY3" s="17"/>
      <c r="DXZ3" s="17"/>
      <c r="DYA3" s="17"/>
      <c r="DYB3" s="17"/>
      <c r="DYC3" s="17"/>
      <c r="DYD3" s="17"/>
      <c r="DYE3" s="17"/>
      <c r="DYF3" s="17"/>
      <c r="DYG3" s="17"/>
      <c r="DYH3" s="17"/>
      <c r="DYI3" s="17"/>
      <c r="DYJ3" s="17"/>
      <c r="DYK3" s="17"/>
      <c r="DYL3" s="17"/>
      <c r="DYM3" s="17"/>
      <c r="DYN3" s="17"/>
      <c r="DYO3" s="17"/>
      <c r="DYP3" s="17"/>
      <c r="DYQ3" s="17"/>
      <c r="DYR3" s="17"/>
      <c r="DYS3" s="17"/>
      <c r="DYT3" s="17"/>
      <c r="DYU3" s="17"/>
      <c r="DYV3" s="17"/>
      <c r="DYW3" s="17"/>
      <c r="DYX3" s="17"/>
      <c r="DYY3" s="17"/>
      <c r="DYZ3" s="17"/>
      <c r="DZA3" s="17"/>
      <c r="DZB3" s="17"/>
      <c r="DZC3" s="17"/>
      <c r="DZD3" s="17"/>
      <c r="DZE3" s="17"/>
      <c r="DZF3" s="17"/>
      <c r="DZG3" s="17"/>
      <c r="DZH3" s="17"/>
      <c r="DZI3" s="17"/>
      <c r="DZJ3" s="17"/>
      <c r="DZK3" s="17"/>
      <c r="DZL3" s="17"/>
      <c r="DZM3" s="17"/>
      <c r="DZN3" s="17"/>
      <c r="DZO3" s="17"/>
      <c r="DZP3" s="17"/>
      <c r="DZQ3" s="17"/>
      <c r="DZR3" s="17"/>
      <c r="DZS3" s="17"/>
      <c r="DZT3" s="17"/>
      <c r="DZU3" s="17"/>
      <c r="DZV3" s="17"/>
      <c r="DZW3" s="17"/>
      <c r="DZX3" s="17"/>
      <c r="DZY3" s="17"/>
      <c r="DZZ3" s="17"/>
      <c r="EAA3" s="17"/>
      <c r="EAB3" s="17"/>
      <c r="EAC3" s="17"/>
      <c r="EAD3" s="17"/>
      <c r="EAE3" s="17"/>
      <c r="EAF3" s="17"/>
      <c r="EAG3" s="17"/>
      <c r="EAH3" s="17"/>
      <c r="EAI3" s="17"/>
      <c r="EAJ3" s="17"/>
      <c r="EAK3" s="17"/>
      <c r="EAL3" s="17"/>
      <c r="EAM3" s="17"/>
      <c r="EAN3" s="17"/>
      <c r="EAO3" s="17"/>
      <c r="EAP3" s="17"/>
      <c r="EAQ3" s="17"/>
      <c r="EAR3" s="17"/>
      <c r="EAS3" s="17"/>
      <c r="EAT3" s="17"/>
      <c r="EAU3" s="17"/>
      <c r="EAV3" s="17"/>
      <c r="EAW3" s="17"/>
      <c r="EAX3" s="17"/>
      <c r="EAY3" s="17"/>
      <c r="EAZ3" s="17"/>
      <c r="EBA3" s="17"/>
      <c r="EBB3" s="17"/>
      <c r="EBC3" s="17"/>
      <c r="EBD3" s="17"/>
      <c r="EBE3" s="17"/>
      <c r="EBF3" s="17"/>
      <c r="EBG3" s="17"/>
      <c r="EBH3" s="17"/>
      <c r="EBI3" s="17"/>
      <c r="EBJ3" s="17"/>
      <c r="EBK3" s="17"/>
      <c r="EBL3" s="17"/>
      <c r="EBM3" s="17"/>
      <c r="EBN3" s="17"/>
      <c r="EBO3" s="17"/>
      <c r="EBP3" s="17"/>
      <c r="EBQ3" s="17"/>
      <c r="EBR3" s="17"/>
      <c r="EBS3" s="17"/>
      <c r="EBT3" s="17"/>
      <c r="EBU3" s="17"/>
      <c r="EBV3" s="17"/>
      <c r="EBW3" s="17"/>
      <c r="EBX3" s="17"/>
      <c r="EBY3" s="17"/>
      <c r="EBZ3" s="17"/>
      <c r="ECA3" s="17"/>
      <c r="ECB3" s="17"/>
      <c r="ECC3" s="17"/>
      <c r="ECD3" s="17"/>
      <c r="ECE3" s="17"/>
      <c r="ECF3" s="17"/>
      <c r="ECG3" s="17"/>
      <c r="ECH3" s="17"/>
      <c r="ECI3" s="17"/>
      <c r="ECJ3" s="17"/>
      <c r="ECK3" s="17"/>
      <c r="ECL3" s="17"/>
      <c r="ECM3" s="17"/>
      <c r="ECN3" s="17"/>
      <c r="ECO3" s="17"/>
      <c r="ECP3" s="17"/>
      <c r="ECQ3" s="17"/>
      <c r="ECR3" s="17"/>
      <c r="ECS3" s="17"/>
      <c r="ECT3" s="17"/>
      <c r="ECU3" s="17"/>
      <c r="ECV3" s="17"/>
      <c r="ECW3" s="17"/>
      <c r="ECX3" s="17"/>
      <c r="ECY3" s="17"/>
      <c r="ECZ3" s="17"/>
      <c r="EDA3" s="17"/>
      <c r="EDB3" s="17"/>
      <c r="EDC3" s="17"/>
      <c r="EDD3" s="17"/>
      <c r="EDE3" s="17"/>
      <c r="EDF3" s="17"/>
      <c r="EDG3" s="17"/>
      <c r="EDH3" s="17"/>
      <c r="EDI3" s="17"/>
      <c r="EDJ3" s="17"/>
      <c r="EDK3" s="17"/>
      <c r="EDL3" s="17"/>
      <c r="EDM3" s="17"/>
      <c r="EDN3" s="17"/>
      <c r="EDO3" s="17"/>
      <c r="EDP3" s="17"/>
      <c r="EDQ3" s="17"/>
      <c r="EDR3" s="17"/>
      <c r="EDS3" s="17"/>
      <c r="EDT3" s="17"/>
      <c r="EDU3" s="17"/>
      <c r="EDV3" s="17"/>
      <c r="EDW3" s="17"/>
      <c r="EDX3" s="17"/>
      <c r="EDY3" s="17"/>
      <c r="EDZ3" s="17"/>
      <c r="EEA3" s="17"/>
      <c r="EEB3" s="17"/>
      <c r="EEC3" s="17"/>
      <c r="EED3" s="17"/>
      <c r="EEE3" s="17"/>
      <c r="EEF3" s="17"/>
      <c r="EEG3" s="17"/>
      <c r="EEH3" s="17"/>
      <c r="EEI3" s="17"/>
      <c r="EEJ3" s="17"/>
      <c r="EEK3" s="17"/>
      <c r="EEL3" s="17"/>
      <c r="EEM3" s="17"/>
      <c r="EEN3" s="17"/>
      <c r="EEO3" s="17"/>
      <c r="EEP3" s="17"/>
      <c r="EEQ3" s="17"/>
      <c r="EER3" s="17"/>
      <c r="EES3" s="17"/>
      <c r="EET3" s="17"/>
      <c r="EEU3" s="17"/>
      <c r="EEV3" s="17"/>
      <c r="EEW3" s="17"/>
      <c r="EEX3" s="17"/>
      <c r="EEY3" s="17"/>
      <c r="EEZ3" s="17"/>
      <c r="EFA3" s="17"/>
      <c r="EFB3" s="17"/>
      <c r="EFC3" s="17"/>
      <c r="EFD3" s="17"/>
      <c r="EFE3" s="17"/>
      <c r="EFF3" s="17"/>
      <c r="EFG3" s="17"/>
      <c r="EFH3" s="17"/>
      <c r="EFI3" s="17"/>
      <c r="EFJ3" s="17"/>
      <c r="EFK3" s="17"/>
      <c r="EFL3" s="17"/>
      <c r="EFM3" s="17"/>
      <c r="EFN3" s="17"/>
      <c r="EFO3" s="17"/>
      <c r="EFP3" s="17"/>
      <c r="EFQ3" s="17"/>
      <c r="EFR3" s="17"/>
      <c r="EFS3" s="17"/>
      <c r="EFT3" s="17"/>
      <c r="EFU3" s="17"/>
      <c r="EFV3" s="17"/>
      <c r="EFW3" s="17"/>
      <c r="EFX3" s="17"/>
      <c r="EFY3" s="17"/>
      <c r="EFZ3" s="17"/>
      <c r="EGA3" s="17"/>
      <c r="EGB3" s="17"/>
      <c r="EGC3" s="17"/>
      <c r="EGD3" s="17"/>
      <c r="EGE3" s="17"/>
      <c r="EGF3" s="17"/>
      <c r="EGG3" s="17"/>
      <c r="EGH3" s="17"/>
      <c r="EGI3" s="17"/>
      <c r="EGJ3" s="17"/>
      <c r="EGK3" s="17"/>
      <c r="EGL3" s="17"/>
      <c r="EGM3" s="17"/>
      <c r="EGN3" s="17"/>
      <c r="EGO3" s="17"/>
      <c r="EGP3" s="17"/>
      <c r="EGQ3" s="17"/>
      <c r="EGR3" s="17"/>
      <c r="EGS3" s="17"/>
      <c r="EGT3" s="17"/>
      <c r="EGU3" s="17"/>
      <c r="EGV3" s="17"/>
      <c r="EGW3" s="17"/>
      <c r="EGX3" s="17"/>
      <c r="EGY3" s="17"/>
      <c r="EGZ3" s="17"/>
      <c r="EHA3" s="17"/>
      <c r="EHB3" s="17"/>
      <c r="EHC3" s="17"/>
      <c r="EHD3" s="17"/>
      <c r="EHE3" s="17"/>
      <c r="EHF3" s="17"/>
      <c r="EHG3" s="17"/>
      <c r="EHH3" s="17"/>
      <c r="EHI3" s="17"/>
      <c r="EHJ3" s="17"/>
      <c r="EHK3" s="17"/>
      <c r="EHL3" s="17"/>
      <c r="EHM3" s="17"/>
      <c r="EHN3" s="17"/>
      <c r="EHO3" s="17"/>
      <c r="EHP3" s="17"/>
      <c r="EHQ3" s="17"/>
      <c r="EHR3" s="17"/>
      <c r="EHS3" s="17"/>
      <c r="EHT3" s="17"/>
      <c r="EHU3" s="17"/>
      <c r="EHV3" s="17"/>
      <c r="EHW3" s="17"/>
      <c r="EHX3" s="17"/>
      <c r="EHY3" s="17"/>
      <c r="EHZ3" s="17"/>
      <c r="EIA3" s="17"/>
      <c r="EIB3" s="17"/>
      <c r="EIC3" s="17"/>
      <c r="EID3" s="17"/>
      <c r="EIE3" s="17"/>
      <c r="EIF3" s="17"/>
      <c r="EIG3" s="17"/>
      <c r="EIH3" s="17"/>
      <c r="EII3" s="17"/>
      <c r="EIJ3" s="17"/>
      <c r="EIK3" s="17"/>
      <c r="EIL3" s="17"/>
      <c r="EIM3" s="17"/>
      <c r="EIN3" s="17"/>
      <c r="EIO3" s="17"/>
      <c r="EIP3" s="17"/>
      <c r="EIQ3" s="17"/>
      <c r="EIR3" s="17"/>
      <c r="EIS3" s="17"/>
      <c r="EIT3" s="17"/>
      <c r="EIU3" s="17"/>
      <c r="EIV3" s="17"/>
      <c r="EIW3" s="17"/>
      <c r="EIX3" s="17"/>
      <c r="EIY3" s="17"/>
      <c r="EIZ3" s="17"/>
      <c r="EJA3" s="17"/>
      <c r="EJB3" s="17"/>
      <c r="EJC3" s="17"/>
      <c r="EJD3" s="17"/>
      <c r="EJE3" s="17"/>
      <c r="EJF3" s="17"/>
      <c r="EJG3" s="17"/>
      <c r="EJH3" s="17"/>
      <c r="EJI3" s="17"/>
      <c r="EJJ3" s="17"/>
      <c r="EJK3" s="17"/>
      <c r="EJL3" s="17"/>
      <c r="EJM3" s="17"/>
      <c r="EJN3" s="17"/>
      <c r="EJO3" s="17"/>
      <c r="EJP3" s="17"/>
      <c r="EJQ3" s="17"/>
      <c r="EJR3" s="17"/>
      <c r="EJS3" s="17"/>
      <c r="EJT3" s="17"/>
      <c r="EJU3" s="17"/>
      <c r="EJV3" s="17"/>
      <c r="EJW3" s="17"/>
      <c r="EJX3" s="17"/>
      <c r="EJY3" s="17"/>
      <c r="EJZ3" s="17"/>
      <c r="EKA3" s="17"/>
      <c r="EKB3" s="17"/>
      <c r="EKC3" s="17"/>
      <c r="EKD3" s="17"/>
      <c r="EKE3" s="17"/>
      <c r="EKF3" s="17"/>
      <c r="EKG3" s="17"/>
      <c r="EKH3" s="17"/>
      <c r="EKI3" s="17"/>
      <c r="EKJ3" s="17"/>
      <c r="EKK3" s="17"/>
      <c r="EKL3" s="17"/>
      <c r="EKM3" s="17"/>
      <c r="EKN3" s="17"/>
      <c r="EKO3" s="17"/>
      <c r="EKP3" s="17"/>
      <c r="EKQ3" s="17"/>
      <c r="EKR3" s="17"/>
      <c r="EKS3" s="17"/>
      <c r="EKT3" s="17"/>
      <c r="EKU3" s="17"/>
      <c r="EKV3" s="17"/>
      <c r="EKW3" s="17"/>
      <c r="EKX3" s="17"/>
      <c r="EKY3" s="17"/>
      <c r="EKZ3" s="17"/>
      <c r="ELA3" s="17"/>
      <c r="ELB3" s="17"/>
      <c r="ELC3" s="17"/>
      <c r="ELD3" s="17"/>
      <c r="ELE3" s="17"/>
      <c r="ELF3" s="17"/>
      <c r="ELG3" s="17"/>
      <c r="ELH3" s="17"/>
      <c r="ELI3" s="17"/>
      <c r="ELJ3" s="17"/>
      <c r="ELK3" s="17"/>
      <c r="ELL3" s="17"/>
      <c r="ELM3" s="17"/>
      <c r="ELN3" s="17"/>
      <c r="ELO3" s="17"/>
      <c r="ELP3" s="17"/>
      <c r="ELQ3" s="17"/>
      <c r="ELR3" s="17"/>
      <c r="ELS3" s="17"/>
      <c r="ELT3" s="17"/>
      <c r="ELU3" s="17"/>
      <c r="ELV3" s="17"/>
      <c r="ELW3" s="17"/>
      <c r="ELX3" s="17"/>
      <c r="ELY3" s="17"/>
      <c r="ELZ3" s="17"/>
      <c r="EMA3" s="17"/>
      <c r="EMB3" s="17"/>
      <c r="EMC3" s="17"/>
      <c r="EMD3" s="17"/>
      <c r="EME3" s="17"/>
      <c r="EMF3" s="17"/>
      <c r="EMG3" s="17"/>
      <c r="EMH3" s="17"/>
      <c r="EMI3" s="17"/>
      <c r="EMJ3" s="17"/>
      <c r="EMK3" s="17"/>
      <c r="EML3" s="17"/>
      <c r="EMM3" s="17"/>
      <c r="EMN3" s="17"/>
      <c r="EMO3" s="17"/>
      <c r="EMP3" s="17"/>
      <c r="EMQ3" s="17"/>
      <c r="EMR3" s="17"/>
      <c r="EMS3" s="17"/>
      <c r="EMT3" s="17"/>
      <c r="EMU3" s="17"/>
      <c r="EMV3" s="17"/>
      <c r="EMW3" s="17"/>
      <c r="EMX3" s="17"/>
      <c r="EMY3" s="17"/>
      <c r="EMZ3" s="17"/>
      <c r="ENA3" s="17"/>
      <c r="ENB3" s="17"/>
      <c r="ENC3" s="17"/>
      <c r="END3" s="17"/>
      <c r="ENE3" s="17"/>
      <c r="ENF3" s="17"/>
      <c r="ENG3" s="17"/>
      <c r="ENH3" s="17"/>
      <c r="ENI3" s="17"/>
      <c r="ENJ3" s="17"/>
      <c r="ENK3" s="17"/>
      <c r="ENL3" s="17"/>
      <c r="ENM3" s="17"/>
      <c r="ENN3" s="17"/>
      <c r="ENO3" s="17"/>
      <c r="ENP3" s="17"/>
      <c r="ENQ3" s="17"/>
      <c r="ENR3" s="17"/>
      <c r="ENS3" s="17"/>
      <c r="ENT3" s="17"/>
      <c r="ENU3" s="17"/>
      <c r="ENV3" s="17"/>
      <c r="ENW3" s="17"/>
      <c r="ENX3" s="17"/>
      <c r="ENY3" s="17"/>
      <c r="ENZ3" s="17"/>
      <c r="EOA3" s="17"/>
      <c r="EOB3" s="17"/>
      <c r="EOC3" s="17"/>
      <c r="EOD3" s="17"/>
      <c r="EOE3" s="17"/>
      <c r="EOF3" s="17"/>
      <c r="EOG3" s="17"/>
      <c r="EOH3" s="17"/>
      <c r="EOI3" s="17"/>
      <c r="EOJ3" s="17"/>
      <c r="EOK3" s="17"/>
      <c r="EOL3" s="17"/>
      <c r="EOM3" s="17"/>
      <c r="EON3" s="17"/>
      <c r="EOO3" s="17"/>
      <c r="EOP3" s="17"/>
      <c r="EOQ3" s="17"/>
      <c r="EOR3" s="17"/>
      <c r="EOS3" s="17"/>
      <c r="EOT3" s="17"/>
      <c r="EOU3" s="17"/>
      <c r="EOV3" s="17"/>
      <c r="EOW3" s="17"/>
      <c r="EOX3" s="17"/>
      <c r="EOY3" s="17"/>
      <c r="EOZ3" s="17"/>
      <c r="EPA3" s="17"/>
      <c r="EPB3" s="17"/>
      <c r="EPC3" s="17"/>
      <c r="EPD3" s="17"/>
      <c r="EPE3" s="17"/>
      <c r="EPF3" s="17"/>
      <c r="EPG3" s="17"/>
      <c r="EPH3" s="17"/>
      <c r="EPI3" s="17"/>
      <c r="EPJ3" s="17"/>
      <c r="EPK3" s="17"/>
      <c r="EPL3" s="17"/>
      <c r="EPM3" s="17"/>
      <c r="EPN3" s="17"/>
      <c r="EPO3" s="17"/>
      <c r="EPP3" s="17"/>
      <c r="EPQ3" s="17"/>
      <c r="EPR3" s="17"/>
      <c r="EPS3" s="17"/>
      <c r="EPT3" s="17"/>
      <c r="EPU3" s="17"/>
      <c r="EPV3" s="17"/>
      <c r="EPW3" s="17"/>
      <c r="EPX3" s="17"/>
      <c r="EPY3" s="17"/>
      <c r="EPZ3" s="17"/>
      <c r="EQA3" s="17"/>
      <c r="EQB3" s="17"/>
      <c r="EQC3" s="17"/>
      <c r="EQD3" s="17"/>
      <c r="EQE3" s="17"/>
      <c r="EQF3" s="17"/>
      <c r="EQG3" s="17"/>
      <c r="EQH3" s="17"/>
      <c r="EQI3" s="17"/>
      <c r="EQJ3" s="17"/>
      <c r="EQK3" s="17"/>
      <c r="EQL3" s="17"/>
      <c r="EQM3" s="17"/>
      <c r="EQN3" s="17"/>
      <c r="EQO3" s="17"/>
      <c r="EQP3" s="17"/>
      <c r="EQQ3" s="17"/>
      <c r="EQR3" s="17"/>
      <c r="EQS3" s="17"/>
      <c r="EQT3" s="17"/>
      <c r="EQU3" s="17"/>
      <c r="EQV3" s="17"/>
      <c r="EQW3" s="17"/>
      <c r="EQX3" s="17"/>
      <c r="EQY3" s="17"/>
      <c r="EQZ3" s="17"/>
      <c r="ERA3" s="17"/>
      <c r="ERB3" s="17"/>
      <c r="ERC3" s="17"/>
      <c r="ERD3" s="17"/>
      <c r="ERE3" s="17"/>
      <c r="ERF3" s="17"/>
      <c r="ERG3" s="17"/>
      <c r="ERH3" s="17"/>
      <c r="ERI3" s="17"/>
      <c r="ERJ3" s="17"/>
      <c r="ERK3" s="17"/>
      <c r="ERL3" s="17"/>
      <c r="ERM3" s="17"/>
      <c r="ERN3" s="17"/>
      <c r="ERO3" s="17"/>
      <c r="ERP3" s="17"/>
      <c r="ERQ3" s="17"/>
      <c r="ERR3" s="17"/>
      <c r="ERS3" s="17"/>
      <c r="ERT3" s="17"/>
      <c r="ERU3" s="17"/>
      <c r="ERV3" s="17"/>
      <c r="ERW3" s="17"/>
      <c r="ERX3" s="17"/>
      <c r="ERY3" s="17"/>
      <c r="ERZ3" s="17"/>
      <c r="ESA3" s="17"/>
      <c r="ESB3" s="17"/>
      <c r="ESC3" s="17"/>
      <c r="ESD3" s="17"/>
      <c r="ESE3" s="17"/>
      <c r="ESF3" s="17"/>
      <c r="ESG3" s="17"/>
      <c r="ESH3" s="17"/>
      <c r="ESI3" s="17"/>
      <c r="ESJ3" s="17"/>
      <c r="ESK3" s="17"/>
      <c r="ESL3" s="17"/>
      <c r="ESM3" s="17"/>
      <c r="ESN3" s="17"/>
      <c r="ESO3" s="17"/>
      <c r="ESP3" s="17"/>
      <c r="ESQ3" s="17"/>
      <c r="ESR3" s="17"/>
      <c r="ESS3" s="17"/>
      <c r="EST3" s="17"/>
      <c r="ESU3" s="17"/>
      <c r="ESV3" s="17"/>
      <c r="ESW3" s="17"/>
      <c r="ESX3" s="17"/>
      <c r="ESY3" s="17"/>
      <c r="ESZ3" s="17"/>
      <c r="ETA3" s="17"/>
      <c r="ETB3" s="17"/>
      <c r="ETC3" s="17"/>
      <c r="ETD3" s="17"/>
      <c r="ETE3" s="17"/>
      <c r="ETF3" s="17"/>
      <c r="ETG3" s="17"/>
      <c r="ETH3" s="17"/>
      <c r="ETI3" s="17"/>
      <c r="ETJ3" s="17"/>
      <c r="ETK3" s="17"/>
      <c r="ETL3" s="17"/>
      <c r="ETM3" s="17"/>
      <c r="ETN3" s="17"/>
      <c r="ETO3" s="17"/>
      <c r="ETP3" s="17"/>
      <c r="ETQ3" s="17"/>
      <c r="ETR3" s="17"/>
      <c r="ETS3" s="17"/>
      <c r="ETT3" s="17"/>
      <c r="ETU3" s="17"/>
      <c r="ETV3" s="17"/>
      <c r="ETW3" s="17"/>
      <c r="ETX3" s="17"/>
      <c r="ETY3" s="17"/>
      <c r="ETZ3" s="17"/>
      <c r="EUA3" s="17"/>
      <c r="EUB3" s="17"/>
      <c r="EUC3" s="17"/>
      <c r="EUD3" s="17"/>
      <c r="EUE3" s="17"/>
      <c r="EUF3" s="17"/>
      <c r="EUG3" s="17"/>
      <c r="EUH3" s="17"/>
      <c r="EUI3" s="17"/>
      <c r="EUJ3" s="17"/>
      <c r="EUK3" s="17"/>
      <c r="EUL3" s="17"/>
      <c r="EUM3" s="17"/>
      <c r="EUN3" s="17"/>
      <c r="EUO3" s="17"/>
      <c r="EUP3" s="17"/>
      <c r="EUQ3" s="17"/>
      <c r="EUR3" s="17"/>
      <c r="EUS3" s="17"/>
      <c r="EUT3" s="17"/>
      <c r="EUU3" s="17"/>
      <c r="EUV3" s="17"/>
      <c r="EUW3" s="17"/>
      <c r="EUX3" s="17"/>
      <c r="EUY3" s="17"/>
      <c r="EUZ3" s="17"/>
      <c r="EVA3" s="17"/>
      <c r="EVB3" s="17"/>
      <c r="EVC3" s="17"/>
      <c r="EVD3" s="17"/>
      <c r="EVE3" s="17"/>
      <c r="EVF3" s="17"/>
      <c r="EVG3" s="17"/>
      <c r="EVH3" s="17"/>
      <c r="EVI3" s="17"/>
      <c r="EVJ3" s="17"/>
      <c r="EVK3" s="17"/>
      <c r="EVL3" s="17"/>
      <c r="EVM3" s="17"/>
      <c r="EVN3" s="17"/>
      <c r="EVO3" s="17"/>
      <c r="EVP3" s="17"/>
      <c r="EVQ3" s="17"/>
      <c r="EVR3" s="17"/>
      <c r="EVS3" s="17"/>
      <c r="EVT3" s="17"/>
      <c r="EVU3" s="17"/>
      <c r="EVV3" s="17"/>
      <c r="EVW3" s="17"/>
      <c r="EVX3" s="17"/>
      <c r="EVY3" s="17"/>
      <c r="EVZ3" s="17"/>
      <c r="EWA3" s="17"/>
      <c r="EWB3" s="17"/>
      <c r="EWC3" s="17"/>
      <c r="EWD3" s="17"/>
      <c r="EWE3" s="17"/>
      <c r="EWF3" s="17"/>
      <c r="EWG3" s="17"/>
      <c r="EWH3" s="17"/>
      <c r="EWI3" s="17"/>
      <c r="EWJ3" s="17"/>
      <c r="EWK3" s="17"/>
      <c r="EWL3" s="17"/>
      <c r="EWM3" s="17"/>
      <c r="EWN3" s="17"/>
      <c r="EWO3" s="17"/>
      <c r="EWP3" s="17"/>
      <c r="EWQ3" s="17"/>
      <c r="EWR3" s="17"/>
      <c r="EWS3" s="17"/>
      <c r="EWT3" s="17"/>
      <c r="EWU3" s="17"/>
      <c r="EWV3" s="17"/>
      <c r="EWW3" s="17"/>
      <c r="EWX3" s="17"/>
      <c r="EWY3" s="17"/>
      <c r="EWZ3" s="17"/>
      <c r="EXA3" s="17"/>
      <c r="EXB3" s="17"/>
      <c r="EXC3" s="17"/>
      <c r="EXD3" s="17"/>
      <c r="EXE3" s="17"/>
      <c r="EXF3" s="17"/>
      <c r="EXG3" s="17"/>
      <c r="EXH3" s="17"/>
      <c r="EXI3" s="17"/>
      <c r="EXJ3" s="17"/>
      <c r="EXK3" s="17"/>
      <c r="EXL3" s="17"/>
      <c r="EXM3" s="17"/>
      <c r="EXN3" s="17"/>
      <c r="EXO3" s="17"/>
      <c r="EXP3" s="17"/>
      <c r="EXQ3" s="17"/>
      <c r="EXR3" s="17"/>
      <c r="EXS3" s="17"/>
      <c r="EXT3" s="17"/>
      <c r="EXU3" s="17"/>
      <c r="EXV3" s="17"/>
      <c r="EXW3" s="17"/>
      <c r="EXX3" s="17"/>
      <c r="EXY3" s="17"/>
      <c r="EXZ3" s="17"/>
      <c r="EYA3" s="17"/>
      <c r="EYB3" s="17"/>
      <c r="EYC3" s="17"/>
      <c r="EYD3" s="17"/>
      <c r="EYE3" s="17"/>
      <c r="EYF3" s="17"/>
      <c r="EYG3" s="17"/>
      <c r="EYH3" s="17"/>
      <c r="EYI3" s="17"/>
      <c r="EYJ3" s="17"/>
      <c r="EYK3" s="17"/>
      <c r="EYL3" s="17"/>
      <c r="EYM3" s="17"/>
      <c r="EYN3" s="17"/>
      <c r="EYO3" s="17"/>
      <c r="EYP3" s="17"/>
      <c r="EYQ3" s="17"/>
      <c r="EYR3" s="17"/>
      <c r="EYS3" s="17"/>
      <c r="EYT3" s="17"/>
      <c r="EYU3" s="17"/>
      <c r="EYV3" s="17"/>
      <c r="EYW3" s="17"/>
      <c r="EYX3" s="17"/>
      <c r="EYY3" s="17"/>
      <c r="EYZ3" s="17"/>
      <c r="EZA3" s="17"/>
      <c r="EZB3" s="17"/>
      <c r="EZC3" s="17"/>
      <c r="EZD3" s="17"/>
      <c r="EZE3" s="17"/>
      <c r="EZF3" s="17"/>
      <c r="EZG3" s="17"/>
      <c r="EZH3" s="17"/>
      <c r="EZI3" s="17"/>
      <c r="EZJ3" s="17"/>
      <c r="EZK3" s="17"/>
      <c r="EZL3" s="17"/>
      <c r="EZM3" s="17"/>
      <c r="EZN3" s="17"/>
      <c r="EZO3" s="17"/>
      <c r="EZP3" s="17"/>
      <c r="EZQ3" s="17"/>
      <c r="EZR3" s="17"/>
      <c r="EZS3" s="17"/>
      <c r="EZT3" s="17"/>
      <c r="EZU3" s="17"/>
      <c r="EZV3" s="17"/>
      <c r="EZW3" s="17"/>
      <c r="EZX3" s="17"/>
      <c r="EZY3" s="17"/>
      <c r="EZZ3" s="17"/>
      <c r="FAA3" s="17"/>
      <c r="FAB3" s="17"/>
      <c r="FAC3" s="17"/>
      <c r="FAD3" s="17"/>
      <c r="FAE3" s="17"/>
      <c r="FAF3" s="17"/>
      <c r="FAG3" s="17"/>
      <c r="FAH3" s="17"/>
      <c r="FAI3" s="17"/>
      <c r="FAJ3" s="17"/>
      <c r="FAK3" s="17"/>
      <c r="FAL3" s="17"/>
      <c r="FAM3" s="17"/>
      <c r="FAN3" s="17"/>
      <c r="FAO3" s="17"/>
      <c r="FAP3" s="17"/>
      <c r="FAQ3" s="17"/>
      <c r="FAR3" s="17"/>
      <c r="FAS3" s="17"/>
      <c r="FAT3" s="17"/>
      <c r="FAU3" s="17"/>
      <c r="FAV3" s="17"/>
      <c r="FAW3" s="17"/>
      <c r="FAX3" s="17"/>
      <c r="FAY3" s="17"/>
      <c r="FAZ3" s="17"/>
      <c r="FBA3" s="17"/>
      <c r="FBB3" s="17"/>
      <c r="FBC3" s="17"/>
      <c r="FBD3" s="17"/>
      <c r="FBE3" s="17"/>
      <c r="FBF3" s="17"/>
      <c r="FBG3" s="17"/>
      <c r="FBH3" s="17"/>
      <c r="FBI3" s="17"/>
      <c r="FBJ3" s="17"/>
      <c r="FBK3" s="17"/>
      <c r="FBL3" s="17"/>
      <c r="FBM3" s="17"/>
      <c r="FBN3" s="17"/>
      <c r="FBO3" s="17"/>
      <c r="FBP3" s="17"/>
      <c r="FBQ3" s="17"/>
      <c r="FBR3" s="17"/>
      <c r="FBS3" s="17"/>
      <c r="FBT3" s="17"/>
      <c r="FBU3" s="17"/>
      <c r="FBV3" s="17"/>
      <c r="FBW3" s="17"/>
      <c r="FBX3" s="17"/>
      <c r="FBY3" s="17"/>
      <c r="FBZ3" s="17"/>
      <c r="FCA3" s="17"/>
      <c r="FCB3" s="17"/>
      <c r="FCC3" s="17"/>
      <c r="FCD3" s="17"/>
      <c r="FCE3" s="17"/>
      <c r="FCF3" s="17"/>
      <c r="FCG3" s="17"/>
      <c r="FCH3" s="17"/>
      <c r="FCI3" s="17"/>
      <c r="FCJ3" s="17"/>
      <c r="FCK3" s="17"/>
      <c r="FCL3" s="17"/>
      <c r="FCM3" s="17"/>
      <c r="FCN3" s="17"/>
      <c r="FCO3" s="17"/>
      <c r="FCP3" s="17"/>
      <c r="FCQ3" s="17"/>
      <c r="FCR3" s="17"/>
      <c r="FCS3" s="17"/>
      <c r="FCT3" s="17"/>
      <c r="FCU3" s="17"/>
      <c r="FCV3" s="17"/>
      <c r="FCW3" s="17"/>
      <c r="FCX3" s="17"/>
      <c r="FCY3" s="17"/>
      <c r="FCZ3" s="17"/>
      <c r="FDA3" s="17"/>
      <c r="FDB3" s="17"/>
      <c r="FDC3" s="17"/>
      <c r="FDD3" s="17"/>
      <c r="FDE3" s="17"/>
      <c r="FDF3" s="17"/>
      <c r="FDG3" s="17"/>
      <c r="FDH3" s="17"/>
      <c r="FDI3" s="17"/>
      <c r="FDJ3" s="17"/>
      <c r="FDK3" s="17"/>
      <c r="FDL3" s="17"/>
      <c r="FDM3" s="17"/>
      <c r="FDN3" s="17"/>
      <c r="FDO3" s="17"/>
      <c r="FDP3" s="17"/>
      <c r="FDQ3" s="17"/>
      <c r="FDR3" s="17"/>
      <c r="FDS3" s="17"/>
      <c r="FDT3" s="17"/>
      <c r="FDU3" s="17"/>
      <c r="FDV3" s="17"/>
      <c r="FDW3" s="17"/>
      <c r="FDX3" s="17"/>
      <c r="FDY3" s="17"/>
      <c r="FDZ3" s="17"/>
      <c r="FEA3" s="17"/>
      <c r="FEB3" s="17"/>
      <c r="FEC3" s="17"/>
      <c r="FED3" s="17"/>
      <c r="FEE3" s="17"/>
      <c r="FEF3" s="17"/>
      <c r="FEG3" s="17"/>
      <c r="FEH3" s="17"/>
      <c r="FEI3" s="17"/>
      <c r="FEJ3" s="17"/>
      <c r="FEK3" s="17"/>
      <c r="FEL3" s="17"/>
      <c r="FEM3" s="17"/>
      <c r="FEN3" s="17"/>
      <c r="FEO3" s="17"/>
      <c r="FEP3" s="17"/>
      <c r="FEQ3" s="17"/>
      <c r="FER3" s="17"/>
      <c r="FES3" s="17"/>
      <c r="FET3" s="17"/>
      <c r="FEU3" s="17"/>
      <c r="FEV3" s="17"/>
      <c r="FEW3" s="17"/>
      <c r="FEX3" s="17"/>
      <c r="FEY3" s="17"/>
      <c r="FEZ3" s="17"/>
      <c r="FFA3" s="17"/>
      <c r="FFB3" s="17"/>
      <c r="FFC3" s="17"/>
      <c r="FFD3" s="17"/>
      <c r="FFE3" s="17"/>
      <c r="FFF3" s="17"/>
      <c r="FFG3" s="17"/>
      <c r="FFH3" s="17"/>
      <c r="FFI3" s="17"/>
      <c r="FFJ3" s="17"/>
      <c r="FFK3" s="17"/>
      <c r="FFL3" s="17"/>
      <c r="FFM3" s="17"/>
      <c r="FFN3" s="17"/>
      <c r="FFO3" s="17"/>
      <c r="FFP3" s="17"/>
      <c r="FFQ3" s="17"/>
      <c r="FFR3" s="17"/>
      <c r="FFS3" s="17"/>
      <c r="FFT3" s="17"/>
      <c r="FFU3" s="17"/>
      <c r="FFV3" s="17"/>
      <c r="FFW3" s="17"/>
      <c r="FFX3" s="17"/>
      <c r="FFY3" s="17"/>
      <c r="FFZ3" s="17"/>
      <c r="FGA3" s="17"/>
      <c r="FGB3" s="17"/>
      <c r="FGC3" s="17"/>
      <c r="FGD3" s="17"/>
      <c r="FGE3" s="17"/>
      <c r="FGF3" s="17"/>
      <c r="FGG3" s="17"/>
      <c r="FGH3" s="17"/>
      <c r="FGI3" s="17"/>
      <c r="FGJ3" s="17"/>
      <c r="FGK3" s="17"/>
      <c r="FGL3" s="17"/>
      <c r="FGM3" s="17"/>
      <c r="FGN3" s="17"/>
      <c r="FGO3" s="17"/>
      <c r="FGP3" s="17"/>
      <c r="FGQ3" s="17"/>
      <c r="FGR3" s="17"/>
      <c r="FGS3" s="17"/>
      <c r="FGT3" s="17"/>
      <c r="FGU3" s="17"/>
      <c r="FGV3" s="17"/>
      <c r="FGW3" s="17"/>
      <c r="FGX3" s="17"/>
      <c r="FGY3" s="17"/>
      <c r="FGZ3" s="17"/>
      <c r="FHA3" s="17"/>
      <c r="FHB3" s="17"/>
      <c r="FHC3" s="17"/>
      <c r="FHD3" s="17"/>
      <c r="FHE3" s="17"/>
      <c r="FHF3" s="17"/>
      <c r="FHG3" s="17"/>
      <c r="FHH3" s="17"/>
      <c r="FHI3" s="17"/>
      <c r="FHJ3" s="17"/>
      <c r="FHK3" s="17"/>
      <c r="FHL3" s="17"/>
      <c r="FHM3" s="17"/>
      <c r="FHN3" s="17"/>
      <c r="FHO3" s="17"/>
      <c r="FHP3" s="17"/>
      <c r="FHQ3" s="17"/>
      <c r="FHR3" s="17"/>
      <c r="FHS3" s="17"/>
      <c r="FHT3" s="17"/>
      <c r="FHU3" s="17"/>
      <c r="FHV3" s="17"/>
      <c r="FHW3" s="17"/>
      <c r="FHX3" s="17"/>
      <c r="FHY3" s="17"/>
      <c r="FHZ3" s="17"/>
      <c r="FIA3" s="17"/>
      <c r="FIB3" s="17"/>
      <c r="FIC3" s="17"/>
      <c r="FID3" s="17"/>
      <c r="FIE3" s="17"/>
      <c r="FIF3" s="17"/>
      <c r="FIG3" s="17"/>
      <c r="FIH3" s="17"/>
      <c r="FII3" s="17"/>
      <c r="FIJ3" s="17"/>
      <c r="FIK3" s="17"/>
      <c r="FIL3" s="17"/>
      <c r="FIM3" s="17"/>
      <c r="FIN3" s="17"/>
      <c r="FIO3" s="17"/>
      <c r="FIP3" s="17"/>
      <c r="FIQ3" s="17"/>
      <c r="FIR3" s="17"/>
      <c r="FIS3" s="17"/>
      <c r="FIT3" s="17"/>
      <c r="FIU3" s="17"/>
      <c r="FIV3" s="17"/>
      <c r="FIW3" s="17"/>
      <c r="FIX3" s="17"/>
      <c r="FIY3" s="17"/>
      <c r="FIZ3" s="17"/>
      <c r="FJA3" s="17"/>
      <c r="FJB3" s="17"/>
      <c r="FJC3" s="17"/>
      <c r="FJD3" s="17"/>
      <c r="FJE3" s="17"/>
      <c r="FJF3" s="17"/>
      <c r="FJG3" s="17"/>
      <c r="FJH3" s="17"/>
      <c r="FJI3" s="17"/>
      <c r="FJJ3" s="17"/>
      <c r="FJK3" s="17"/>
      <c r="FJL3" s="17"/>
      <c r="FJM3" s="17"/>
      <c r="FJN3" s="17"/>
      <c r="FJO3" s="17"/>
      <c r="FJP3" s="17"/>
      <c r="FJQ3" s="17"/>
      <c r="FJR3" s="17"/>
      <c r="FJS3" s="17"/>
      <c r="FJT3" s="17"/>
      <c r="FJU3" s="17"/>
      <c r="FJV3" s="17"/>
      <c r="FJW3" s="17"/>
      <c r="FJX3" s="17"/>
      <c r="FJY3" s="17"/>
      <c r="FJZ3" s="17"/>
      <c r="FKA3" s="17"/>
      <c r="FKB3" s="17"/>
      <c r="FKC3" s="17"/>
      <c r="FKD3" s="17"/>
      <c r="FKE3" s="17"/>
      <c r="FKF3" s="17"/>
      <c r="FKG3" s="17"/>
      <c r="FKH3" s="17"/>
      <c r="FKI3" s="17"/>
      <c r="FKJ3" s="17"/>
      <c r="FKK3" s="17"/>
      <c r="FKL3" s="17"/>
      <c r="FKM3" s="17"/>
      <c r="FKN3" s="17"/>
      <c r="FKO3" s="17"/>
      <c r="FKP3" s="17"/>
      <c r="FKQ3" s="17"/>
      <c r="FKR3" s="17"/>
      <c r="FKS3" s="17"/>
      <c r="FKT3" s="17"/>
      <c r="FKU3" s="17"/>
      <c r="FKV3" s="17"/>
      <c r="FKW3" s="17"/>
      <c r="FKX3" s="17"/>
      <c r="FKY3" s="17"/>
      <c r="FKZ3" s="17"/>
      <c r="FLA3" s="17"/>
      <c r="FLB3" s="17"/>
      <c r="FLC3" s="17"/>
      <c r="FLD3" s="17"/>
      <c r="FLE3" s="17"/>
      <c r="FLF3" s="17"/>
      <c r="FLG3" s="17"/>
      <c r="FLH3" s="17"/>
      <c r="FLI3" s="17"/>
      <c r="FLJ3" s="17"/>
      <c r="FLK3" s="17"/>
      <c r="FLL3" s="17"/>
      <c r="FLM3" s="17"/>
      <c r="FLN3" s="17"/>
      <c r="FLO3" s="17"/>
      <c r="FLP3" s="17"/>
      <c r="FLQ3" s="17"/>
      <c r="FLR3" s="17"/>
      <c r="FLS3" s="17"/>
      <c r="FLT3" s="17"/>
      <c r="FLU3" s="17"/>
      <c r="FLV3" s="17"/>
      <c r="FLW3" s="17"/>
      <c r="FLX3" s="17"/>
      <c r="FLY3" s="17"/>
      <c r="FLZ3" s="17"/>
      <c r="FMA3" s="17"/>
      <c r="FMB3" s="17"/>
      <c r="FMC3" s="17"/>
      <c r="FMD3" s="17"/>
      <c r="FME3" s="17"/>
      <c r="FMF3" s="17"/>
      <c r="FMG3" s="17"/>
      <c r="FMH3" s="17"/>
      <c r="FMI3" s="17"/>
      <c r="FMJ3" s="17"/>
      <c r="FMK3" s="17"/>
      <c r="FML3" s="17"/>
      <c r="FMM3" s="17"/>
      <c r="FMN3" s="17"/>
      <c r="FMO3" s="17"/>
      <c r="FMP3" s="17"/>
      <c r="FMQ3" s="17"/>
      <c r="FMR3" s="17"/>
      <c r="FMS3" s="17"/>
      <c r="FMT3" s="17"/>
      <c r="FMU3" s="17"/>
      <c r="FMV3" s="17"/>
      <c r="FMW3" s="17"/>
      <c r="FMX3" s="17"/>
      <c r="FMY3" s="17"/>
      <c r="FMZ3" s="17"/>
      <c r="FNA3" s="17"/>
      <c r="FNB3" s="17"/>
      <c r="FNC3" s="17"/>
      <c r="FND3" s="17"/>
      <c r="FNE3" s="17"/>
      <c r="FNF3" s="17"/>
      <c r="FNG3" s="17"/>
      <c r="FNH3" s="17"/>
      <c r="FNI3" s="17"/>
      <c r="FNJ3" s="17"/>
      <c r="FNK3" s="17"/>
      <c r="FNL3" s="17"/>
      <c r="FNM3" s="17"/>
      <c r="FNN3" s="17"/>
      <c r="FNO3" s="17"/>
      <c r="FNP3" s="17"/>
      <c r="FNQ3" s="17"/>
      <c r="FNR3" s="17"/>
      <c r="FNS3" s="17"/>
      <c r="FNT3" s="17"/>
      <c r="FNU3" s="17"/>
      <c r="FNV3" s="17"/>
      <c r="FNW3" s="17"/>
      <c r="FNX3" s="17"/>
      <c r="FNY3" s="17"/>
      <c r="FNZ3" s="17"/>
      <c r="FOA3" s="17"/>
      <c r="FOB3" s="17"/>
      <c r="FOC3" s="17"/>
      <c r="FOD3" s="17"/>
      <c r="FOE3" s="17"/>
      <c r="FOF3" s="17"/>
      <c r="FOG3" s="17"/>
      <c r="FOH3" s="17"/>
      <c r="FOI3" s="17"/>
      <c r="FOJ3" s="17"/>
      <c r="FOK3" s="17"/>
      <c r="FOL3" s="17"/>
      <c r="FOM3" s="17"/>
      <c r="FON3" s="17"/>
      <c r="FOO3" s="17"/>
      <c r="FOP3" s="17"/>
      <c r="FOQ3" s="17"/>
      <c r="FOR3" s="17"/>
      <c r="FOS3" s="17"/>
      <c r="FOT3" s="17"/>
      <c r="FOU3" s="17"/>
      <c r="FOV3" s="17"/>
      <c r="FOW3" s="17"/>
      <c r="FOX3" s="17"/>
      <c r="FOY3" s="17"/>
      <c r="FOZ3" s="17"/>
      <c r="FPA3" s="17"/>
      <c r="FPB3" s="17"/>
      <c r="FPC3" s="17"/>
      <c r="FPD3" s="17"/>
      <c r="FPE3" s="17"/>
      <c r="FPF3" s="17"/>
      <c r="FPG3" s="17"/>
      <c r="FPH3" s="17"/>
      <c r="FPI3" s="17"/>
      <c r="FPJ3" s="17"/>
      <c r="FPK3" s="17"/>
      <c r="FPL3" s="17"/>
      <c r="FPM3" s="17"/>
      <c r="FPN3" s="17"/>
      <c r="FPO3" s="17"/>
      <c r="FPP3" s="17"/>
      <c r="FPQ3" s="17"/>
      <c r="FPR3" s="17"/>
      <c r="FPS3" s="17"/>
      <c r="FPT3" s="17"/>
      <c r="FPU3" s="17"/>
      <c r="FPV3" s="17"/>
      <c r="FPW3" s="17"/>
      <c r="FPX3" s="17"/>
      <c r="FPY3" s="17"/>
      <c r="FPZ3" s="17"/>
      <c r="FQA3" s="17"/>
      <c r="FQB3" s="17"/>
      <c r="FQC3" s="17"/>
      <c r="FQD3" s="17"/>
      <c r="FQE3" s="17"/>
      <c r="FQF3" s="17"/>
      <c r="FQG3" s="17"/>
      <c r="FQH3" s="17"/>
      <c r="FQI3" s="17"/>
      <c r="FQJ3" s="17"/>
      <c r="FQK3" s="17"/>
      <c r="FQL3" s="17"/>
      <c r="FQM3" s="17"/>
      <c r="FQN3" s="17"/>
      <c r="FQO3" s="17"/>
      <c r="FQP3" s="17"/>
      <c r="FQQ3" s="17"/>
      <c r="FQR3" s="17"/>
      <c r="FQS3" s="17"/>
      <c r="FQT3" s="17"/>
      <c r="FQU3" s="17"/>
      <c r="FQV3" s="17"/>
      <c r="FQW3" s="17"/>
      <c r="FQX3" s="17"/>
      <c r="FQY3" s="17"/>
      <c r="FQZ3" s="17"/>
      <c r="FRA3" s="17"/>
      <c r="FRB3" s="17"/>
      <c r="FRC3" s="17"/>
      <c r="FRD3" s="17"/>
      <c r="FRE3" s="17"/>
      <c r="FRF3" s="17"/>
      <c r="FRG3" s="17"/>
      <c r="FRH3" s="17"/>
      <c r="FRI3" s="17"/>
      <c r="FRJ3" s="17"/>
      <c r="FRK3" s="17"/>
      <c r="FRL3" s="17"/>
      <c r="FRM3" s="17"/>
      <c r="FRN3" s="17"/>
      <c r="FRO3" s="17"/>
      <c r="FRP3" s="17"/>
      <c r="FRQ3" s="17"/>
      <c r="FRR3" s="17"/>
      <c r="FRS3" s="17"/>
      <c r="FRT3" s="17"/>
      <c r="FRU3" s="17"/>
      <c r="FRV3" s="17"/>
      <c r="FRW3" s="17"/>
      <c r="FRX3" s="17"/>
      <c r="FRY3" s="17"/>
      <c r="FRZ3" s="17"/>
      <c r="FSA3" s="17"/>
      <c r="FSB3" s="17"/>
      <c r="FSC3" s="17"/>
      <c r="FSD3" s="17"/>
      <c r="FSE3" s="17"/>
      <c r="FSF3" s="17"/>
      <c r="FSG3" s="17"/>
      <c r="FSH3" s="17"/>
      <c r="FSI3" s="17"/>
      <c r="FSJ3" s="17"/>
      <c r="FSK3" s="17"/>
      <c r="FSL3" s="17"/>
      <c r="FSM3" s="17"/>
      <c r="FSN3" s="17"/>
      <c r="FSO3" s="17"/>
      <c r="FSP3" s="17"/>
      <c r="FSQ3" s="17"/>
      <c r="FSR3" s="17"/>
      <c r="FSS3" s="17"/>
      <c r="FST3" s="17"/>
      <c r="FSU3" s="17"/>
      <c r="FSV3" s="17"/>
      <c r="FSW3" s="17"/>
      <c r="FSX3" s="17"/>
      <c r="FSY3" s="17"/>
      <c r="FSZ3" s="17"/>
      <c r="FTA3" s="17"/>
      <c r="FTB3" s="17"/>
      <c r="FTC3" s="17"/>
      <c r="FTD3" s="17"/>
      <c r="FTE3" s="17"/>
      <c r="FTF3" s="17"/>
      <c r="FTG3" s="17"/>
      <c r="FTH3" s="17"/>
      <c r="FTI3" s="17"/>
      <c r="FTJ3" s="17"/>
      <c r="FTK3" s="17"/>
      <c r="FTL3" s="17"/>
      <c r="FTM3" s="17"/>
      <c r="FTN3" s="17"/>
      <c r="FTO3" s="17"/>
      <c r="FTP3" s="17"/>
      <c r="FTQ3" s="17"/>
      <c r="FTR3" s="17"/>
      <c r="FTS3" s="17"/>
      <c r="FTT3" s="17"/>
      <c r="FTU3" s="17"/>
      <c r="FTV3" s="17"/>
      <c r="FTW3" s="17"/>
      <c r="FTX3" s="17"/>
      <c r="FTY3" s="17"/>
      <c r="FTZ3" s="17"/>
      <c r="FUA3" s="17"/>
      <c r="FUB3" s="17"/>
      <c r="FUC3" s="17"/>
      <c r="FUD3" s="17"/>
      <c r="FUE3" s="17"/>
      <c r="FUF3" s="17"/>
      <c r="FUG3" s="17"/>
      <c r="FUH3" s="17"/>
      <c r="FUI3" s="17"/>
      <c r="FUJ3" s="17"/>
      <c r="FUK3" s="17"/>
      <c r="FUL3" s="17"/>
      <c r="FUM3" s="17"/>
      <c r="FUN3" s="17"/>
      <c r="FUO3" s="17"/>
      <c r="FUP3" s="17"/>
      <c r="FUQ3" s="17"/>
      <c r="FUR3" s="17"/>
      <c r="FUS3" s="17"/>
      <c r="FUT3" s="17"/>
      <c r="FUU3" s="17"/>
      <c r="FUV3" s="17"/>
      <c r="FUW3" s="17"/>
      <c r="FUX3" s="17"/>
      <c r="FUY3" s="17"/>
      <c r="FUZ3" s="17"/>
      <c r="FVA3" s="17"/>
      <c r="FVB3" s="17"/>
      <c r="FVC3" s="17"/>
      <c r="FVD3" s="17"/>
      <c r="FVE3" s="17"/>
      <c r="FVF3" s="17"/>
      <c r="FVG3" s="17"/>
      <c r="FVH3" s="17"/>
      <c r="FVI3" s="17"/>
      <c r="FVJ3" s="17"/>
      <c r="FVK3" s="17"/>
      <c r="FVL3" s="17"/>
      <c r="FVM3" s="17"/>
      <c r="FVN3" s="17"/>
      <c r="FVO3" s="17"/>
      <c r="FVP3" s="17"/>
      <c r="FVQ3" s="17"/>
      <c r="FVR3" s="17"/>
      <c r="FVS3" s="17"/>
      <c r="FVT3" s="17"/>
      <c r="FVU3" s="17"/>
      <c r="FVV3" s="17"/>
      <c r="FVW3" s="17"/>
      <c r="FVX3" s="17"/>
      <c r="FVY3" s="17"/>
      <c r="FVZ3" s="17"/>
      <c r="FWA3" s="17"/>
      <c r="FWB3" s="17"/>
      <c r="FWC3" s="17"/>
      <c r="FWD3" s="17"/>
      <c r="FWE3" s="17"/>
      <c r="FWF3" s="17"/>
      <c r="FWG3" s="17"/>
      <c r="FWH3" s="17"/>
      <c r="FWI3" s="17"/>
      <c r="FWJ3" s="17"/>
      <c r="FWK3" s="17"/>
      <c r="FWL3" s="17"/>
      <c r="FWM3" s="17"/>
      <c r="FWN3" s="17"/>
      <c r="FWO3" s="17"/>
      <c r="FWP3" s="17"/>
      <c r="FWQ3" s="17"/>
      <c r="FWR3" s="17"/>
      <c r="FWS3" s="17"/>
      <c r="FWT3" s="17"/>
      <c r="FWU3" s="17"/>
      <c r="FWV3" s="17"/>
      <c r="FWW3" s="17"/>
      <c r="FWX3" s="17"/>
      <c r="FWY3" s="17"/>
      <c r="FWZ3" s="17"/>
      <c r="FXA3" s="17"/>
      <c r="FXB3" s="17"/>
      <c r="FXC3" s="17"/>
      <c r="FXD3" s="17"/>
      <c r="FXE3" s="17"/>
      <c r="FXF3" s="17"/>
      <c r="FXG3" s="17"/>
      <c r="FXH3" s="17"/>
      <c r="FXI3" s="17"/>
      <c r="FXJ3" s="17"/>
      <c r="FXK3" s="17"/>
      <c r="FXL3" s="17"/>
      <c r="FXM3" s="17"/>
      <c r="FXN3" s="17"/>
      <c r="FXO3" s="17"/>
      <c r="FXP3" s="17"/>
      <c r="FXQ3" s="17"/>
      <c r="FXR3" s="17"/>
      <c r="FXS3" s="17"/>
      <c r="FXT3" s="17"/>
      <c r="FXU3" s="17"/>
      <c r="FXV3" s="17"/>
      <c r="FXW3" s="17"/>
      <c r="FXX3" s="17"/>
      <c r="FXY3" s="17"/>
      <c r="FXZ3" s="17"/>
      <c r="FYA3" s="17"/>
      <c r="FYB3" s="17"/>
      <c r="FYC3" s="17"/>
      <c r="FYD3" s="17"/>
      <c r="FYE3" s="17"/>
      <c r="FYF3" s="17"/>
      <c r="FYG3" s="17"/>
      <c r="FYH3" s="17"/>
      <c r="FYI3" s="17"/>
      <c r="FYJ3" s="17"/>
      <c r="FYK3" s="17"/>
      <c r="FYL3" s="17"/>
      <c r="FYM3" s="17"/>
      <c r="FYN3" s="17"/>
      <c r="FYO3" s="17"/>
      <c r="FYP3" s="17"/>
      <c r="FYQ3" s="17"/>
      <c r="FYR3" s="17"/>
      <c r="FYS3" s="17"/>
      <c r="FYT3" s="17"/>
      <c r="FYU3" s="17"/>
      <c r="FYV3" s="17"/>
      <c r="FYW3" s="17"/>
      <c r="FYX3" s="17"/>
      <c r="FYY3" s="17"/>
      <c r="FYZ3" s="17"/>
      <c r="FZA3" s="17"/>
      <c r="FZB3" s="17"/>
      <c r="FZC3" s="17"/>
      <c r="FZD3" s="17"/>
      <c r="FZE3" s="17"/>
      <c r="FZF3" s="17"/>
      <c r="FZG3" s="17"/>
      <c r="FZH3" s="17"/>
      <c r="FZI3" s="17"/>
      <c r="FZJ3" s="17"/>
      <c r="FZK3" s="17"/>
      <c r="FZL3" s="17"/>
      <c r="FZM3" s="17"/>
      <c r="FZN3" s="17"/>
      <c r="FZO3" s="17"/>
      <c r="FZP3" s="17"/>
      <c r="FZQ3" s="17"/>
      <c r="FZR3" s="17"/>
      <c r="FZS3" s="17"/>
      <c r="FZT3" s="17"/>
      <c r="FZU3" s="17"/>
      <c r="FZV3" s="17"/>
      <c r="FZW3" s="17"/>
      <c r="FZX3" s="17"/>
      <c r="FZY3" s="17"/>
      <c r="FZZ3" s="17"/>
      <c r="GAA3" s="17"/>
      <c r="GAB3" s="17"/>
      <c r="GAC3" s="17"/>
      <c r="GAD3" s="17"/>
      <c r="GAE3" s="17"/>
      <c r="GAF3" s="17"/>
      <c r="GAG3" s="17"/>
      <c r="GAH3" s="17"/>
      <c r="GAI3" s="17"/>
      <c r="GAJ3" s="17"/>
      <c r="GAK3" s="17"/>
      <c r="GAL3" s="17"/>
      <c r="GAM3" s="17"/>
      <c r="GAN3" s="17"/>
      <c r="GAO3" s="17"/>
      <c r="GAP3" s="17"/>
      <c r="GAQ3" s="17"/>
      <c r="GAR3" s="17"/>
      <c r="GAS3" s="17"/>
      <c r="GAT3" s="17"/>
      <c r="GAU3" s="17"/>
      <c r="GAV3" s="17"/>
      <c r="GAW3" s="17"/>
      <c r="GAX3" s="17"/>
      <c r="GAY3" s="17"/>
      <c r="GAZ3" s="17"/>
      <c r="GBA3" s="17"/>
      <c r="GBB3" s="17"/>
      <c r="GBC3" s="17"/>
      <c r="GBD3" s="17"/>
      <c r="GBE3" s="17"/>
      <c r="GBF3" s="17"/>
      <c r="GBG3" s="17"/>
      <c r="GBH3" s="17"/>
      <c r="GBI3" s="17"/>
      <c r="GBJ3" s="17"/>
      <c r="GBK3" s="17"/>
      <c r="GBL3" s="17"/>
      <c r="GBM3" s="17"/>
      <c r="GBN3" s="17"/>
      <c r="GBO3" s="17"/>
      <c r="GBP3" s="17"/>
      <c r="GBQ3" s="17"/>
      <c r="GBR3" s="17"/>
      <c r="GBS3" s="17"/>
      <c r="GBT3" s="17"/>
      <c r="GBU3" s="17"/>
      <c r="GBV3" s="17"/>
      <c r="GBW3" s="17"/>
      <c r="GBX3" s="17"/>
      <c r="GBY3" s="17"/>
      <c r="GBZ3" s="17"/>
      <c r="GCA3" s="17"/>
      <c r="GCB3" s="17"/>
      <c r="GCC3" s="17"/>
      <c r="GCD3" s="17"/>
      <c r="GCE3" s="17"/>
      <c r="GCF3" s="17"/>
      <c r="GCG3" s="17"/>
      <c r="GCH3" s="17"/>
      <c r="GCI3" s="17"/>
      <c r="GCJ3" s="17"/>
      <c r="GCK3" s="17"/>
      <c r="GCL3" s="17"/>
      <c r="GCM3" s="17"/>
      <c r="GCN3" s="17"/>
      <c r="GCO3" s="17"/>
      <c r="GCP3" s="17"/>
      <c r="GCQ3" s="17"/>
      <c r="GCR3" s="17"/>
      <c r="GCS3" s="17"/>
      <c r="GCT3" s="17"/>
      <c r="GCU3" s="17"/>
      <c r="GCV3" s="17"/>
      <c r="GCW3" s="17"/>
      <c r="GCX3" s="17"/>
      <c r="GCY3" s="17"/>
      <c r="GCZ3" s="17"/>
      <c r="GDA3" s="17"/>
      <c r="GDB3" s="17"/>
      <c r="GDC3" s="17"/>
      <c r="GDD3" s="17"/>
      <c r="GDE3" s="17"/>
      <c r="GDF3" s="17"/>
      <c r="GDG3" s="17"/>
      <c r="GDH3" s="17"/>
      <c r="GDI3" s="17"/>
      <c r="GDJ3" s="17"/>
      <c r="GDK3" s="17"/>
      <c r="GDL3" s="17"/>
      <c r="GDM3" s="17"/>
      <c r="GDN3" s="17"/>
      <c r="GDO3" s="17"/>
      <c r="GDP3" s="17"/>
      <c r="GDQ3" s="17"/>
      <c r="GDR3" s="17"/>
      <c r="GDS3" s="17"/>
      <c r="GDT3" s="17"/>
      <c r="GDU3" s="17"/>
      <c r="GDV3" s="17"/>
      <c r="GDW3" s="17"/>
      <c r="GDX3" s="17"/>
      <c r="GDY3" s="17"/>
      <c r="GDZ3" s="17"/>
      <c r="GEA3" s="17"/>
      <c r="GEB3" s="17"/>
      <c r="GEC3" s="17"/>
      <c r="GED3" s="17"/>
      <c r="GEE3" s="17"/>
      <c r="GEF3" s="17"/>
      <c r="GEG3" s="17"/>
      <c r="GEH3" s="17"/>
      <c r="GEI3" s="17"/>
      <c r="GEJ3" s="17"/>
      <c r="GEK3" s="17"/>
      <c r="GEL3" s="17"/>
      <c r="GEM3" s="17"/>
      <c r="GEN3" s="17"/>
      <c r="GEO3" s="17"/>
      <c r="GEP3" s="17"/>
      <c r="GEQ3" s="17"/>
      <c r="GER3" s="17"/>
      <c r="GES3" s="17"/>
      <c r="GET3" s="17"/>
      <c r="GEU3" s="17"/>
      <c r="GEV3" s="17"/>
      <c r="GEW3" s="17"/>
      <c r="GEX3" s="17"/>
      <c r="GEY3" s="17"/>
      <c r="GEZ3" s="17"/>
      <c r="GFA3" s="17"/>
      <c r="GFB3" s="17"/>
      <c r="GFC3" s="17"/>
      <c r="GFD3" s="17"/>
      <c r="GFE3" s="17"/>
      <c r="GFF3" s="17"/>
      <c r="GFG3" s="17"/>
      <c r="GFH3" s="17"/>
      <c r="GFI3" s="17"/>
      <c r="GFJ3" s="17"/>
      <c r="GFK3" s="17"/>
      <c r="GFL3" s="17"/>
      <c r="GFM3" s="17"/>
      <c r="GFN3" s="17"/>
      <c r="GFO3" s="17"/>
      <c r="GFP3" s="17"/>
      <c r="GFQ3" s="17"/>
      <c r="GFR3" s="17"/>
      <c r="GFS3" s="17"/>
      <c r="GFT3" s="17"/>
      <c r="GFU3" s="17"/>
      <c r="GFV3" s="17"/>
      <c r="GFW3" s="17"/>
      <c r="GFX3" s="17"/>
      <c r="GFY3" s="17"/>
      <c r="GFZ3" s="17"/>
      <c r="GGA3" s="17"/>
      <c r="GGB3" s="17"/>
      <c r="GGC3" s="17"/>
      <c r="GGD3" s="17"/>
      <c r="GGE3" s="17"/>
      <c r="GGF3" s="17"/>
      <c r="GGG3" s="17"/>
      <c r="GGH3" s="17"/>
      <c r="GGI3" s="17"/>
      <c r="GGJ3" s="17"/>
      <c r="GGK3" s="17"/>
      <c r="GGL3" s="17"/>
      <c r="GGM3" s="17"/>
      <c r="GGN3" s="17"/>
      <c r="GGO3" s="17"/>
      <c r="GGP3" s="17"/>
      <c r="GGQ3" s="17"/>
      <c r="GGR3" s="17"/>
      <c r="GGS3" s="17"/>
      <c r="GGT3" s="17"/>
      <c r="GGU3" s="17"/>
      <c r="GGV3" s="17"/>
      <c r="GGW3" s="17"/>
      <c r="GGX3" s="17"/>
      <c r="GGY3" s="17"/>
      <c r="GGZ3" s="17"/>
      <c r="GHA3" s="17"/>
      <c r="GHB3" s="17"/>
      <c r="GHC3" s="17"/>
      <c r="GHD3" s="17"/>
      <c r="GHE3" s="17"/>
      <c r="GHF3" s="17"/>
      <c r="GHG3" s="17"/>
      <c r="GHH3" s="17"/>
      <c r="GHI3" s="17"/>
      <c r="GHJ3" s="17"/>
      <c r="GHK3" s="17"/>
      <c r="GHL3" s="17"/>
      <c r="GHM3" s="17"/>
      <c r="GHN3" s="17"/>
      <c r="GHO3" s="17"/>
      <c r="GHP3" s="17"/>
      <c r="GHQ3" s="17"/>
      <c r="GHR3" s="17"/>
      <c r="GHS3" s="17"/>
      <c r="GHT3" s="17"/>
      <c r="GHU3" s="17"/>
      <c r="GHV3" s="17"/>
      <c r="GHW3" s="17"/>
      <c r="GHX3" s="17"/>
      <c r="GHY3" s="17"/>
      <c r="GHZ3" s="17"/>
      <c r="GIA3" s="17"/>
      <c r="GIB3" s="17"/>
      <c r="GIC3" s="17"/>
      <c r="GID3" s="17"/>
      <c r="GIE3" s="17"/>
      <c r="GIF3" s="17"/>
      <c r="GIG3" s="17"/>
      <c r="GIH3" s="17"/>
      <c r="GII3" s="17"/>
      <c r="GIJ3" s="17"/>
      <c r="GIK3" s="17"/>
      <c r="GIL3" s="17"/>
      <c r="GIM3" s="17"/>
      <c r="GIN3" s="17"/>
      <c r="GIO3" s="17"/>
      <c r="GIP3" s="17"/>
      <c r="GIQ3" s="17"/>
      <c r="GIR3" s="17"/>
      <c r="GIS3" s="17"/>
      <c r="GIT3" s="17"/>
      <c r="GIU3" s="17"/>
      <c r="GIV3" s="17"/>
      <c r="GIW3" s="17"/>
      <c r="GIX3" s="17"/>
      <c r="GIY3" s="17"/>
      <c r="GIZ3" s="17"/>
      <c r="GJA3" s="17"/>
      <c r="GJB3" s="17"/>
      <c r="GJC3" s="17"/>
      <c r="GJD3" s="17"/>
      <c r="GJE3" s="17"/>
      <c r="GJF3" s="17"/>
      <c r="GJG3" s="17"/>
      <c r="GJH3" s="17"/>
      <c r="GJI3" s="17"/>
      <c r="GJJ3" s="17"/>
      <c r="GJK3" s="17"/>
      <c r="GJL3" s="17"/>
      <c r="GJM3" s="17"/>
      <c r="GJN3" s="17"/>
      <c r="GJO3" s="17"/>
      <c r="GJP3" s="17"/>
      <c r="GJQ3" s="17"/>
      <c r="GJR3" s="17"/>
      <c r="GJS3" s="17"/>
      <c r="GJT3" s="17"/>
      <c r="GJU3" s="17"/>
      <c r="GJV3" s="17"/>
      <c r="GJW3" s="17"/>
      <c r="GJX3" s="17"/>
      <c r="GJY3" s="17"/>
      <c r="GJZ3" s="17"/>
      <c r="GKA3" s="17"/>
      <c r="GKB3" s="17"/>
      <c r="GKC3" s="17"/>
      <c r="GKD3" s="17"/>
      <c r="GKE3" s="17"/>
      <c r="GKF3" s="17"/>
      <c r="GKG3" s="17"/>
      <c r="GKH3" s="17"/>
      <c r="GKI3" s="17"/>
      <c r="GKJ3" s="17"/>
      <c r="GKK3" s="17"/>
      <c r="GKL3" s="17"/>
      <c r="GKM3" s="17"/>
      <c r="GKN3" s="17"/>
      <c r="GKO3" s="17"/>
      <c r="GKP3" s="17"/>
      <c r="GKQ3" s="17"/>
      <c r="GKR3" s="17"/>
      <c r="GKS3" s="17"/>
      <c r="GKT3" s="17"/>
      <c r="GKU3" s="17"/>
      <c r="GKV3" s="17"/>
      <c r="GKW3" s="17"/>
      <c r="GKX3" s="17"/>
      <c r="GKY3" s="17"/>
      <c r="GKZ3" s="17"/>
      <c r="GLA3" s="17"/>
      <c r="GLB3" s="17"/>
      <c r="GLC3" s="17"/>
      <c r="GLD3" s="17"/>
      <c r="GLE3" s="17"/>
      <c r="GLF3" s="17"/>
      <c r="GLG3" s="17"/>
      <c r="GLH3" s="17"/>
      <c r="GLI3" s="17"/>
      <c r="GLJ3" s="17"/>
      <c r="GLK3" s="17"/>
      <c r="GLL3" s="17"/>
      <c r="GLM3" s="17"/>
      <c r="GLN3" s="17"/>
      <c r="GLO3" s="17"/>
      <c r="GLP3" s="17"/>
      <c r="GLQ3" s="17"/>
      <c r="GLR3" s="17"/>
      <c r="GLS3" s="17"/>
      <c r="GLT3" s="17"/>
      <c r="GLU3" s="17"/>
      <c r="GLV3" s="17"/>
      <c r="GLW3" s="17"/>
      <c r="GLX3" s="17"/>
      <c r="GLY3" s="17"/>
      <c r="GLZ3" s="17"/>
      <c r="GMA3" s="17"/>
      <c r="GMB3" s="17"/>
      <c r="GMC3" s="17"/>
      <c r="GMD3" s="17"/>
      <c r="GME3" s="17"/>
      <c r="GMF3" s="17"/>
      <c r="GMG3" s="17"/>
      <c r="GMH3" s="17"/>
      <c r="GMI3" s="17"/>
      <c r="GMJ3" s="17"/>
      <c r="GMK3" s="17"/>
      <c r="GML3" s="17"/>
      <c r="GMM3" s="17"/>
      <c r="GMN3" s="17"/>
      <c r="GMO3" s="17"/>
      <c r="GMP3" s="17"/>
      <c r="GMQ3" s="17"/>
      <c r="GMR3" s="17"/>
      <c r="GMS3" s="17"/>
      <c r="GMT3" s="17"/>
      <c r="GMU3" s="17"/>
      <c r="GMV3" s="17"/>
      <c r="GMW3" s="17"/>
      <c r="GMX3" s="17"/>
      <c r="GMY3" s="17"/>
      <c r="GMZ3" s="17"/>
      <c r="GNA3" s="17"/>
      <c r="GNB3" s="17"/>
      <c r="GNC3" s="17"/>
      <c r="GND3" s="17"/>
      <c r="GNE3" s="17"/>
      <c r="GNF3" s="17"/>
      <c r="GNG3" s="17"/>
      <c r="GNH3" s="17"/>
      <c r="GNI3" s="17"/>
      <c r="GNJ3" s="17"/>
      <c r="GNK3" s="17"/>
      <c r="GNL3" s="17"/>
      <c r="GNM3" s="17"/>
      <c r="GNN3" s="17"/>
      <c r="GNO3" s="17"/>
      <c r="GNP3" s="17"/>
      <c r="GNQ3" s="17"/>
      <c r="GNR3" s="17"/>
      <c r="GNS3" s="17"/>
      <c r="GNT3" s="17"/>
      <c r="GNU3" s="17"/>
      <c r="GNV3" s="17"/>
      <c r="GNW3" s="17"/>
      <c r="GNX3" s="17"/>
      <c r="GNY3" s="17"/>
      <c r="GNZ3" s="17"/>
      <c r="GOA3" s="17"/>
      <c r="GOB3" s="17"/>
      <c r="GOC3" s="17"/>
      <c r="GOD3" s="17"/>
      <c r="GOE3" s="17"/>
      <c r="GOF3" s="17"/>
      <c r="GOG3" s="17"/>
      <c r="GOH3" s="17"/>
      <c r="GOI3" s="17"/>
      <c r="GOJ3" s="17"/>
      <c r="GOK3" s="17"/>
      <c r="GOL3" s="17"/>
      <c r="GOM3" s="17"/>
      <c r="GON3" s="17"/>
      <c r="GOO3" s="17"/>
      <c r="GOP3" s="17"/>
      <c r="GOQ3" s="17"/>
      <c r="GOR3" s="17"/>
      <c r="GOS3" s="17"/>
      <c r="GOT3" s="17"/>
      <c r="GOU3" s="17"/>
      <c r="GOV3" s="17"/>
      <c r="GOW3" s="17"/>
      <c r="GOX3" s="17"/>
      <c r="GOY3" s="17"/>
      <c r="GOZ3" s="17"/>
      <c r="GPA3" s="17"/>
      <c r="GPB3" s="17"/>
      <c r="GPC3" s="17"/>
      <c r="GPD3" s="17"/>
      <c r="GPE3" s="17"/>
      <c r="GPF3" s="17"/>
      <c r="GPG3" s="17"/>
      <c r="GPH3" s="17"/>
      <c r="GPI3" s="17"/>
      <c r="GPJ3" s="17"/>
      <c r="GPK3" s="17"/>
      <c r="GPL3" s="17"/>
      <c r="GPM3" s="17"/>
      <c r="GPN3" s="17"/>
      <c r="GPO3" s="17"/>
      <c r="GPP3" s="17"/>
      <c r="GPQ3" s="17"/>
      <c r="GPR3" s="17"/>
      <c r="GPS3" s="17"/>
      <c r="GPT3" s="17"/>
      <c r="GPU3" s="17"/>
      <c r="GPV3" s="17"/>
      <c r="GPW3" s="17"/>
      <c r="GPX3" s="17"/>
      <c r="GPY3" s="17"/>
      <c r="GPZ3" s="17"/>
      <c r="GQA3" s="17"/>
      <c r="GQB3" s="17"/>
      <c r="GQC3" s="17"/>
      <c r="GQD3" s="17"/>
      <c r="GQE3" s="17"/>
      <c r="GQF3" s="17"/>
      <c r="GQG3" s="17"/>
      <c r="GQH3" s="17"/>
      <c r="GQI3" s="17"/>
      <c r="GQJ3" s="17"/>
      <c r="GQK3" s="17"/>
      <c r="GQL3" s="17"/>
      <c r="GQM3" s="17"/>
      <c r="GQN3" s="17"/>
      <c r="GQO3" s="17"/>
      <c r="GQP3" s="17"/>
      <c r="GQQ3" s="17"/>
      <c r="GQR3" s="17"/>
      <c r="GQS3" s="17"/>
      <c r="GQT3" s="17"/>
      <c r="GQU3" s="17"/>
      <c r="GQV3" s="17"/>
      <c r="GQW3" s="17"/>
      <c r="GQX3" s="17"/>
      <c r="GQY3" s="17"/>
      <c r="GQZ3" s="17"/>
      <c r="GRA3" s="17"/>
      <c r="GRB3" s="17"/>
      <c r="GRC3" s="17"/>
      <c r="GRD3" s="17"/>
      <c r="GRE3" s="17"/>
      <c r="GRF3" s="17"/>
      <c r="GRG3" s="17"/>
      <c r="GRH3" s="17"/>
      <c r="GRI3" s="17"/>
      <c r="GRJ3" s="17"/>
      <c r="GRK3" s="17"/>
      <c r="GRL3" s="17"/>
      <c r="GRM3" s="17"/>
      <c r="GRN3" s="17"/>
      <c r="GRO3" s="17"/>
      <c r="GRP3" s="17"/>
      <c r="GRQ3" s="17"/>
      <c r="GRR3" s="17"/>
      <c r="GRS3" s="17"/>
      <c r="GRT3" s="17"/>
      <c r="GRU3" s="17"/>
      <c r="GRV3" s="17"/>
      <c r="GRW3" s="17"/>
      <c r="GRX3" s="17"/>
      <c r="GRY3" s="17"/>
      <c r="GRZ3" s="17"/>
      <c r="GSA3" s="17"/>
      <c r="GSB3" s="17"/>
      <c r="GSC3" s="17"/>
      <c r="GSD3" s="17"/>
      <c r="GSE3" s="17"/>
      <c r="GSF3" s="17"/>
      <c r="GSG3" s="17"/>
      <c r="GSH3" s="17"/>
      <c r="GSI3" s="17"/>
      <c r="GSJ3" s="17"/>
      <c r="GSK3" s="17"/>
      <c r="GSL3" s="17"/>
      <c r="GSM3" s="17"/>
      <c r="GSN3" s="17"/>
      <c r="GSO3" s="17"/>
      <c r="GSP3" s="17"/>
      <c r="GSQ3" s="17"/>
      <c r="GSR3" s="17"/>
      <c r="GSS3" s="17"/>
      <c r="GST3" s="17"/>
      <c r="GSU3" s="17"/>
      <c r="GSV3" s="17"/>
      <c r="GSW3" s="17"/>
      <c r="GSX3" s="17"/>
      <c r="GSY3" s="17"/>
      <c r="GSZ3" s="17"/>
      <c r="GTA3" s="17"/>
      <c r="GTB3" s="17"/>
      <c r="GTC3" s="17"/>
      <c r="GTD3" s="17"/>
      <c r="GTE3" s="17"/>
      <c r="GTF3" s="17"/>
      <c r="GTG3" s="17"/>
      <c r="GTH3" s="17"/>
      <c r="GTI3" s="17"/>
      <c r="GTJ3" s="17"/>
      <c r="GTK3" s="17"/>
      <c r="GTL3" s="17"/>
      <c r="GTM3" s="17"/>
      <c r="GTN3" s="17"/>
      <c r="GTO3" s="17"/>
      <c r="GTP3" s="17"/>
      <c r="GTQ3" s="17"/>
      <c r="GTR3" s="17"/>
      <c r="GTS3" s="17"/>
      <c r="GTT3" s="17"/>
      <c r="GTU3" s="17"/>
      <c r="GTV3" s="17"/>
      <c r="GTW3" s="17"/>
      <c r="GTX3" s="17"/>
      <c r="GTY3" s="17"/>
      <c r="GTZ3" s="17"/>
      <c r="GUA3" s="17"/>
      <c r="GUB3" s="17"/>
      <c r="GUC3" s="17"/>
      <c r="GUD3" s="17"/>
      <c r="GUE3" s="17"/>
      <c r="GUF3" s="17"/>
      <c r="GUG3" s="17"/>
      <c r="GUH3" s="17"/>
      <c r="GUI3" s="17"/>
      <c r="GUJ3" s="17"/>
      <c r="GUK3" s="17"/>
      <c r="GUL3" s="17"/>
      <c r="GUM3" s="17"/>
      <c r="GUN3" s="17"/>
      <c r="GUO3" s="17"/>
      <c r="GUP3" s="17"/>
      <c r="GUQ3" s="17"/>
      <c r="GUR3" s="17"/>
      <c r="GUS3" s="17"/>
      <c r="GUT3" s="17"/>
      <c r="GUU3" s="17"/>
      <c r="GUV3" s="17"/>
      <c r="GUW3" s="17"/>
      <c r="GUX3" s="17"/>
      <c r="GUY3" s="17"/>
      <c r="GUZ3" s="17"/>
      <c r="GVA3" s="17"/>
      <c r="GVB3" s="17"/>
      <c r="GVC3" s="17"/>
      <c r="GVD3" s="17"/>
      <c r="GVE3" s="17"/>
      <c r="GVF3" s="17"/>
      <c r="GVG3" s="17"/>
      <c r="GVH3" s="17"/>
      <c r="GVI3" s="17"/>
      <c r="GVJ3" s="17"/>
      <c r="GVK3" s="17"/>
      <c r="GVL3" s="17"/>
      <c r="GVM3" s="17"/>
      <c r="GVN3" s="17"/>
      <c r="GVO3" s="17"/>
      <c r="GVP3" s="17"/>
      <c r="GVQ3" s="17"/>
      <c r="GVR3" s="17"/>
      <c r="GVS3" s="17"/>
      <c r="GVT3" s="17"/>
      <c r="GVU3" s="17"/>
      <c r="GVV3" s="17"/>
      <c r="GVW3" s="17"/>
      <c r="GVX3" s="17"/>
      <c r="GVY3" s="17"/>
      <c r="GVZ3" s="17"/>
      <c r="GWA3" s="17"/>
      <c r="GWB3" s="17"/>
      <c r="GWC3" s="17"/>
      <c r="GWD3" s="17"/>
      <c r="GWE3" s="17"/>
      <c r="GWF3" s="17"/>
      <c r="GWG3" s="17"/>
      <c r="GWH3" s="17"/>
      <c r="GWI3" s="17"/>
      <c r="GWJ3" s="17"/>
      <c r="GWK3" s="17"/>
      <c r="GWL3" s="17"/>
      <c r="GWM3" s="17"/>
      <c r="GWN3" s="17"/>
      <c r="GWO3" s="17"/>
      <c r="GWP3" s="17"/>
      <c r="GWQ3" s="17"/>
      <c r="GWR3" s="17"/>
      <c r="GWS3" s="17"/>
      <c r="GWT3" s="17"/>
      <c r="GWU3" s="17"/>
      <c r="GWV3" s="17"/>
      <c r="GWW3" s="17"/>
      <c r="GWX3" s="17"/>
      <c r="GWY3" s="17"/>
      <c r="GWZ3" s="17"/>
      <c r="GXA3" s="17"/>
      <c r="GXB3" s="17"/>
      <c r="GXC3" s="17"/>
      <c r="GXD3" s="17"/>
      <c r="GXE3" s="17"/>
      <c r="GXF3" s="17"/>
      <c r="GXG3" s="17"/>
      <c r="GXH3" s="17"/>
      <c r="GXI3" s="17"/>
      <c r="GXJ3" s="17"/>
      <c r="GXK3" s="17"/>
      <c r="GXL3" s="17"/>
      <c r="GXM3" s="17"/>
      <c r="GXN3" s="17"/>
      <c r="GXO3" s="17"/>
      <c r="GXP3" s="17"/>
      <c r="GXQ3" s="17"/>
      <c r="GXR3" s="17"/>
      <c r="GXS3" s="17"/>
      <c r="GXT3" s="17"/>
      <c r="GXU3" s="17"/>
      <c r="GXV3" s="17"/>
      <c r="GXW3" s="17"/>
      <c r="GXX3" s="17"/>
      <c r="GXY3" s="17"/>
      <c r="GXZ3" s="17"/>
      <c r="GYA3" s="17"/>
      <c r="GYB3" s="17"/>
      <c r="GYC3" s="17"/>
      <c r="GYD3" s="17"/>
      <c r="GYE3" s="17"/>
      <c r="GYF3" s="17"/>
      <c r="GYG3" s="17"/>
      <c r="GYH3" s="17"/>
      <c r="GYI3" s="17"/>
      <c r="GYJ3" s="17"/>
      <c r="GYK3" s="17"/>
      <c r="GYL3" s="17"/>
      <c r="GYM3" s="17"/>
      <c r="GYN3" s="17"/>
      <c r="GYO3" s="17"/>
      <c r="GYP3" s="17"/>
      <c r="GYQ3" s="17"/>
      <c r="GYR3" s="17"/>
      <c r="GYS3" s="17"/>
      <c r="GYT3" s="17"/>
      <c r="GYU3" s="17"/>
      <c r="GYV3" s="17"/>
      <c r="GYW3" s="17"/>
      <c r="GYX3" s="17"/>
      <c r="GYY3" s="17"/>
      <c r="GYZ3" s="17"/>
      <c r="GZA3" s="17"/>
      <c r="GZB3" s="17"/>
      <c r="GZC3" s="17"/>
      <c r="GZD3" s="17"/>
      <c r="GZE3" s="17"/>
      <c r="GZF3" s="17"/>
      <c r="GZG3" s="17"/>
      <c r="GZH3" s="17"/>
      <c r="GZI3" s="17"/>
      <c r="GZJ3" s="17"/>
      <c r="GZK3" s="17"/>
      <c r="GZL3" s="17"/>
      <c r="GZM3" s="17"/>
      <c r="GZN3" s="17"/>
      <c r="GZO3" s="17"/>
      <c r="GZP3" s="17"/>
      <c r="GZQ3" s="17"/>
      <c r="GZR3" s="17"/>
      <c r="GZS3" s="17"/>
      <c r="GZT3" s="17"/>
      <c r="GZU3" s="17"/>
      <c r="GZV3" s="17"/>
      <c r="GZW3" s="17"/>
      <c r="GZX3" s="17"/>
      <c r="GZY3" s="17"/>
      <c r="GZZ3" s="17"/>
      <c r="HAA3" s="17"/>
      <c r="HAB3" s="17"/>
      <c r="HAC3" s="17"/>
      <c r="HAD3" s="17"/>
      <c r="HAE3" s="17"/>
      <c r="HAF3" s="17"/>
      <c r="HAG3" s="17"/>
      <c r="HAH3" s="17"/>
      <c r="HAI3" s="17"/>
      <c r="HAJ3" s="17"/>
      <c r="HAK3" s="17"/>
      <c r="HAL3" s="17"/>
      <c r="HAM3" s="17"/>
      <c r="HAN3" s="17"/>
      <c r="HAO3" s="17"/>
      <c r="HAP3" s="17"/>
      <c r="HAQ3" s="17"/>
      <c r="HAR3" s="17"/>
      <c r="HAS3" s="17"/>
      <c r="HAT3" s="17"/>
      <c r="HAU3" s="17"/>
      <c r="HAV3" s="17"/>
      <c r="HAW3" s="17"/>
      <c r="HAX3" s="17"/>
      <c r="HAY3" s="17"/>
      <c r="HAZ3" s="17"/>
      <c r="HBA3" s="17"/>
      <c r="HBB3" s="17"/>
      <c r="HBC3" s="17"/>
      <c r="HBD3" s="17"/>
      <c r="HBE3" s="17"/>
      <c r="HBF3" s="17"/>
      <c r="HBG3" s="17"/>
      <c r="HBH3" s="17"/>
      <c r="HBI3" s="17"/>
      <c r="HBJ3" s="17"/>
      <c r="HBK3" s="17"/>
      <c r="HBL3" s="17"/>
      <c r="HBM3" s="17"/>
      <c r="HBN3" s="17"/>
      <c r="HBO3" s="17"/>
      <c r="HBP3" s="17"/>
      <c r="HBQ3" s="17"/>
      <c r="HBR3" s="17"/>
      <c r="HBS3" s="17"/>
      <c r="HBT3" s="17"/>
      <c r="HBU3" s="17"/>
      <c r="HBV3" s="17"/>
      <c r="HBW3" s="17"/>
      <c r="HBX3" s="17"/>
      <c r="HBY3" s="17"/>
      <c r="HBZ3" s="17"/>
      <c r="HCA3" s="17"/>
      <c r="HCB3" s="17"/>
      <c r="HCC3" s="17"/>
      <c r="HCD3" s="17"/>
      <c r="HCE3" s="17"/>
      <c r="HCF3" s="17"/>
      <c r="HCG3" s="17"/>
      <c r="HCH3" s="17"/>
      <c r="HCI3" s="17"/>
      <c r="HCJ3" s="17"/>
      <c r="HCK3" s="17"/>
      <c r="HCL3" s="17"/>
      <c r="HCM3" s="17"/>
      <c r="HCN3" s="17"/>
      <c r="HCO3" s="17"/>
      <c r="HCP3" s="17"/>
      <c r="HCQ3" s="17"/>
      <c r="HCR3" s="17"/>
      <c r="HCS3" s="17"/>
      <c r="HCT3" s="17"/>
      <c r="HCU3" s="17"/>
      <c r="HCV3" s="17"/>
      <c r="HCW3" s="17"/>
      <c r="HCX3" s="17"/>
      <c r="HCY3" s="17"/>
      <c r="HCZ3" s="17"/>
      <c r="HDA3" s="17"/>
      <c r="HDB3" s="17"/>
      <c r="HDC3" s="17"/>
      <c r="HDD3" s="17"/>
      <c r="HDE3" s="17"/>
      <c r="HDF3" s="17"/>
      <c r="HDG3" s="17"/>
      <c r="HDH3" s="17"/>
      <c r="HDI3" s="17"/>
      <c r="HDJ3" s="17"/>
      <c r="HDK3" s="17"/>
      <c r="HDL3" s="17"/>
      <c r="HDM3" s="17"/>
      <c r="HDN3" s="17"/>
      <c r="HDO3" s="17"/>
      <c r="HDP3" s="17"/>
      <c r="HDQ3" s="17"/>
      <c r="HDR3" s="17"/>
      <c r="HDS3" s="17"/>
      <c r="HDT3" s="17"/>
      <c r="HDU3" s="17"/>
      <c r="HDV3" s="17"/>
      <c r="HDW3" s="17"/>
      <c r="HDX3" s="17"/>
      <c r="HDY3" s="17"/>
      <c r="HDZ3" s="17"/>
      <c r="HEA3" s="17"/>
      <c r="HEB3" s="17"/>
      <c r="HEC3" s="17"/>
      <c r="HED3" s="17"/>
      <c r="HEE3" s="17"/>
      <c r="HEF3" s="17"/>
      <c r="HEG3" s="17"/>
      <c r="HEH3" s="17"/>
      <c r="HEI3" s="17"/>
      <c r="HEJ3" s="17"/>
      <c r="HEK3" s="17"/>
      <c r="HEL3" s="17"/>
      <c r="HEM3" s="17"/>
      <c r="HEN3" s="17"/>
      <c r="HEO3" s="17"/>
      <c r="HEP3" s="17"/>
      <c r="HEQ3" s="17"/>
      <c r="HER3" s="17"/>
      <c r="HES3" s="17"/>
      <c r="HET3" s="17"/>
      <c r="HEU3" s="17"/>
      <c r="HEV3" s="17"/>
      <c r="HEW3" s="17"/>
      <c r="HEX3" s="17"/>
      <c r="HEY3" s="17"/>
      <c r="HEZ3" s="17"/>
      <c r="HFA3" s="17"/>
      <c r="HFB3" s="17"/>
      <c r="HFC3" s="17"/>
      <c r="HFD3" s="17"/>
      <c r="HFE3" s="17"/>
      <c r="HFF3" s="17"/>
      <c r="HFG3" s="17"/>
      <c r="HFH3" s="17"/>
      <c r="HFI3" s="17"/>
      <c r="HFJ3" s="17"/>
      <c r="HFK3" s="17"/>
      <c r="HFL3" s="17"/>
      <c r="HFM3" s="17"/>
      <c r="HFN3" s="17"/>
      <c r="HFO3" s="17"/>
      <c r="HFP3" s="17"/>
      <c r="HFQ3" s="17"/>
      <c r="HFR3" s="17"/>
      <c r="HFS3" s="17"/>
      <c r="HFT3" s="17"/>
      <c r="HFU3" s="17"/>
      <c r="HFV3" s="17"/>
      <c r="HFW3" s="17"/>
      <c r="HFX3" s="17"/>
      <c r="HFY3" s="17"/>
      <c r="HFZ3" s="17"/>
      <c r="HGA3" s="17"/>
      <c r="HGB3" s="17"/>
      <c r="HGC3" s="17"/>
      <c r="HGD3" s="17"/>
      <c r="HGE3" s="17"/>
      <c r="HGF3" s="17"/>
      <c r="HGG3" s="17"/>
      <c r="HGH3" s="17"/>
      <c r="HGI3" s="17"/>
      <c r="HGJ3" s="17"/>
      <c r="HGK3" s="17"/>
      <c r="HGL3" s="17"/>
      <c r="HGM3" s="17"/>
      <c r="HGN3" s="17"/>
      <c r="HGO3" s="17"/>
      <c r="HGP3" s="17"/>
      <c r="HGQ3" s="17"/>
      <c r="HGR3" s="17"/>
      <c r="HGS3" s="17"/>
      <c r="HGT3" s="17"/>
      <c r="HGU3" s="17"/>
      <c r="HGV3" s="17"/>
      <c r="HGW3" s="17"/>
      <c r="HGX3" s="17"/>
      <c r="HGY3" s="17"/>
      <c r="HGZ3" s="17"/>
      <c r="HHA3" s="17"/>
      <c r="HHB3" s="17"/>
      <c r="HHC3" s="17"/>
      <c r="HHD3" s="17"/>
      <c r="HHE3" s="17"/>
      <c r="HHF3" s="17"/>
      <c r="HHG3" s="17"/>
      <c r="HHH3" s="17"/>
      <c r="HHI3" s="17"/>
      <c r="HHJ3" s="17"/>
      <c r="HHK3" s="17"/>
      <c r="HHL3" s="17"/>
      <c r="HHM3" s="17"/>
      <c r="HHN3" s="17"/>
      <c r="HHO3" s="17"/>
      <c r="HHP3" s="17"/>
      <c r="HHQ3" s="17"/>
      <c r="HHR3" s="17"/>
      <c r="HHS3" s="17"/>
      <c r="HHT3" s="17"/>
      <c r="HHU3" s="17"/>
      <c r="HHV3" s="17"/>
      <c r="HHW3" s="17"/>
      <c r="HHX3" s="17"/>
      <c r="HHY3" s="17"/>
      <c r="HHZ3" s="17"/>
      <c r="HIA3" s="17"/>
      <c r="HIB3" s="17"/>
      <c r="HIC3" s="17"/>
      <c r="HID3" s="17"/>
      <c r="HIE3" s="17"/>
      <c r="HIF3" s="17"/>
      <c r="HIG3" s="17"/>
      <c r="HIH3" s="17"/>
      <c r="HII3" s="17"/>
      <c r="HIJ3" s="17"/>
      <c r="HIK3" s="17"/>
      <c r="HIL3" s="17"/>
      <c r="HIM3" s="17"/>
      <c r="HIN3" s="17"/>
      <c r="HIO3" s="17"/>
      <c r="HIP3" s="17"/>
      <c r="HIQ3" s="17"/>
      <c r="HIR3" s="17"/>
      <c r="HIS3" s="17"/>
      <c r="HIT3" s="17"/>
      <c r="HIU3" s="17"/>
      <c r="HIV3" s="17"/>
      <c r="HIW3" s="17"/>
      <c r="HIX3" s="17"/>
      <c r="HIY3" s="17"/>
      <c r="HIZ3" s="17"/>
      <c r="HJA3" s="17"/>
      <c r="HJB3" s="17"/>
      <c r="HJC3" s="17"/>
      <c r="HJD3" s="17"/>
      <c r="HJE3" s="17"/>
      <c r="HJF3" s="17"/>
      <c r="HJG3" s="17"/>
      <c r="HJH3" s="17"/>
      <c r="HJI3" s="17"/>
      <c r="HJJ3" s="17"/>
      <c r="HJK3" s="17"/>
      <c r="HJL3" s="17"/>
      <c r="HJM3" s="17"/>
      <c r="HJN3" s="17"/>
      <c r="HJO3" s="17"/>
      <c r="HJP3" s="17"/>
      <c r="HJQ3" s="17"/>
      <c r="HJR3" s="17"/>
      <c r="HJS3" s="17"/>
      <c r="HJT3" s="17"/>
      <c r="HJU3" s="17"/>
      <c r="HJV3" s="17"/>
      <c r="HJW3" s="17"/>
      <c r="HJX3" s="17"/>
      <c r="HJY3" s="17"/>
      <c r="HJZ3" s="17"/>
      <c r="HKA3" s="17"/>
      <c r="HKB3" s="17"/>
      <c r="HKC3" s="17"/>
      <c r="HKD3" s="17"/>
      <c r="HKE3" s="17"/>
      <c r="HKF3" s="17"/>
      <c r="HKG3" s="17"/>
      <c r="HKH3" s="17"/>
      <c r="HKI3" s="17"/>
      <c r="HKJ3" s="17"/>
      <c r="HKK3" s="17"/>
      <c r="HKL3" s="17"/>
      <c r="HKM3" s="17"/>
      <c r="HKN3" s="17"/>
      <c r="HKO3" s="17"/>
      <c r="HKP3" s="17"/>
      <c r="HKQ3" s="17"/>
      <c r="HKR3" s="17"/>
      <c r="HKS3" s="17"/>
      <c r="HKT3" s="17"/>
      <c r="HKU3" s="17"/>
      <c r="HKV3" s="17"/>
      <c r="HKW3" s="17"/>
      <c r="HKX3" s="17"/>
      <c r="HKY3" s="17"/>
      <c r="HKZ3" s="17"/>
      <c r="HLA3" s="17"/>
      <c r="HLB3" s="17"/>
      <c r="HLC3" s="17"/>
      <c r="HLD3" s="17"/>
      <c r="HLE3" s="17"/>
      <c r="HLF3" s="17"/>
      <c r="HLG3" s="17"/>
      <c r="HLH3" s="17"/>
      <c r="HLI3" s="17"/>
      <c r="HLJ3" s="17"/>
      <c r="HLK3" s="17"/>
      <c r="HLL3" s="17"/>
      <c r="HLM3" s="17"/>
      <c r="HLN3" s="17"/>
      <c r="HLO3" s="17"/>
      <c r="HLP3" s="17"/>
      <c r="HLQ3" s="17"/>
      <c r="HLR3" s="17"/>
      <c r="HLS3" s="17"/>
      <c r="HLT3" s="17"/>
      <c r="HLU3" s="17"/>
      <c r="HLV3" s="17"/>
      <c r="HLW3" s="17"/>
      <c r="HLX3" s="17"/>
      <c r="HLY3" s="17"/>
      <c r="HLZ3" s="17"/>
      <c r="HMA3" s="17"/>
      <c r="HMB3" s="17"/>
      <c r="HMC3" s="17"/>
      <c r="HMD3" s="17"/>
      <c r="HME3" s="17"/>
      <c r="HMF3" s="17"/>
      <c r="HMG3" s="17"/>
      <c r="HMH3" s="17"/>
      <c r="HMI3" s="17"/>
      <c r="HMJ3" s="17"/>
      <c r="HMK3" s="17"/>
      <c r="HML3" s="17"/>
      <c r="HMM3" s="17"/>
      <c r="HMN3" s="17"/>
      <c r="HMO3" s="17"/>
      <c r="HMP3" s="17"/>
      <c r="HMQ3" s="17"/>
      <c r="HMR3" s="17"/>
      <c r="HMS3" s="17"/>
      <c r="HMT3" s="17"/>
      <c r="HMU3" s="17"/>
      <c r="HMV3" s="17"/>
      <c r="HMW3" s="17"/>
      <c r="HMX3" s="17"/>
      <c r="HMY3" s="17"/>
      <c r="HMZ3" s="17"/>
      <c r="HNA3" s="17"/>
      <c r="HNB3" s="17"/>
      <c r="HNC3" s="17"/>
      <c r="HND3" s="17"/>
      <c r="HNE3" s="17"/>
      <c r="HNF3" s="17"/>
      <c r="HNG3" s="17"/>
      <c r="HNH3" s="17"/>
      <c r="HNI3" s="17"/>
      <c r="HNJ3" s="17"/>
      <c r="HNK3" s="17"/>
      <c r="HNL3" s="17"/>
      <c r="HNM3" s="17"/>
      <c r="HNN3" s="17"/>
      <c r="HNO3" s="17"/>
      <c r="HNP3" s="17"/>
      <c r="HNQ3" s="17"/>
      <c r="HNR3" s="17"/>
      <c r="HNS3" s="17"/>
      <c r="HNT3" s="17"/>
      <c r="HNU3" s="17"/>
      <c r="HNV3" s="17"/>
      <c r="HNW3" s="17"/>
      <c r="HNX3" s="17"/>
      <c r="HNY3" s="17"/>
      <c r="HNZ3" s="17"/>
      <c r="HOA3" s="17"/>
      <c r="HOB3" s="17"/>
      <c r="HOC3" s="17"/>
      <c r="HOD3" s="17"/>
      <c r="HOE3" s="17"/>
      <c r="HOF3" s="17"/>
      <c r="HOG3" s="17"/>
      <c r="HOH3" s="17"/>
      <c r="HOI3" s="17"/>
      <c r="HOJ3" s="17"/>
      <c r="HOK3" s="17"/>
      <c r="HOL3" s="17"/>
      <c r="HOM3" s="17"/>
      <c r="HON3" s="17"/>
      <c r="HOO3" s="17"/>
      <c r="HOP3" s="17"/>
      <c r="HOQ3" s="17"/>
      <c r="HOR3" s="17"/>
      <c r="HOS3" s="17"/>
      <c r="HOT3" s="17"/>
      <c r="HOU3" s="17"/>
      <c r="HOV3" s="17"/>
      <c r="HOW3" s="17"/>
      <c r="HOX3" s="17"/>
      <c r="HOY3" s="17"/>
      <c r="HOZ3" s="17"/>
      <c r="HPA3" s="17"/>
      <c r="HPB3" s="17"/>
      <c r="HPC3" s="17"/>
      <c r="HPD3" s="17"/>
      <c r="HPE3" s="17"/>
      <c r="HPF3" s="17"/>
      <c r="HPG3" s="17"/>
      <c r="HPH3" s="17"/>
      <c r="HPI3" s="17"/>
      <c r="HPJ3" s="17"/>
      <c r="HPK3" s="17"/>
      <c r="HPL3" s="17"/>
      <c r="HPM3" s="17"/>
      <c r="HPN3" s="17"/>
      <c r="HPO3" s="17"/>
      <c r="HPP3" s="17"/>
      <c r="HPQ3" s="17"/>
      <c r="HPR3" s="17"/>
      <c r="HPS3" s="17"/>
      <c r="HPT3" s="17"/>
      <c r="HPU3" s="17"/>
      <c r="HPV3" s="17"/>
      <c r="HPW3" s="17"/>
      <c r="HPX3" s="17"/>
      <c r="HPY3" s="17"/>
      <c r="HPZ3" s="17"/>
      <c r="HQA3" s="17"/>
      <c r="HQB3" s="17"/>
      <c r="HQC3" s="17"/>
      <c r="HQD3" s="17"/>
      <c r="HQE3" s="17"/>
      <c r="HQF3" s="17"/>
      <c r="HQG3" s="17"/>
      <c r="HQH3" s="17"/>
      <c r="HQI3" s="17"/>
      <c r="HQJ3" s="17"/>
      <c r="HQK3" s="17"/>
      <c r="HQL3" s="17"/>
      <c r="HQM3" s="17"/>
      <c r="HQN3" s="17"/>
      <c r="HQO3" s="17"/>
      <c r="HQP3" s="17"/>
      <c r="HQQ3" s="17"/>
      <c r="HQR3" s="17"/>
      <c r="HQS3" s="17"/>
      <c r="HQT3" s="17"/>
      <c r="HQU3" s="17"/>
      <c r="HQV3" s="17"/>
      <c r="HQW3" s="17"/>
      <c r="HQX3" s="17"/>
      <c r="HQY3" s="17"/>
      <c r="HQZ3" s="17"/>
      <c r="HRA3" s="17"/>
      <c r="HRB3" s="17"/>
      <c r="HRC3" s="17"/>
      <c r="HRD3" s="17"/>
      <c r="HRE3" s="17"/>
      <c r="HRF3" s="17"/>
      <c r="HRG3" s="17"/>
      <c r="HRH3" s="17"/>
      <c r="HRI3" s="17"/>
      <c r="HRJ3" s="17"/>
      <c r="HRK3" s="17"/>
      <c r="HRL3" s="17"/>
      <c r="HRM3" s="17"/>
      <c r="HRN3" s="17"/>
      <c r="HRO3" s="17"/>
      <c r="HRP3" s="17"/>
      <c r="HRQ3" s="17"/>
      <c r="HRR3" s="17"/>
      <c r="HRS3" s="17"/>
      <c r="HRT3" s="17"/>
      <c r="HRU3" s="17"/>
      <c r="HRV3" s="17"/>
      <c r="HRW3" s="17"/>
      <c r="HRX3" s="17"/>
      <c r="HRY3" s="17"/>
      <c r="HRZ3" s="17"/>
      <c r="HSA3" s="17"/>
      <c r="HSB3" s="17"/>
      <c r="HSC3" s="17"/>
      <c r="HSD3" s="17"/>
      <c r="HSE3" s="17"/>
      <c r="HSF3" s="17"/>
      <c r="HSG3" s="17"/>
      <c r="HSH3" s="17"/>
      <c r="HSI3" s="17"/>
      <c r="HSJ3" s="17"/>
      <c r="HSK3" s="17"/>
      <c r="HSL3" s="17"/>
      <c r="HSM3" s="17"/>
      <c r="HSN3" s="17"/>
      <c r="HSO3" s="17"/>
      <c r="HSP3" s="17"/>
      <c r="HSQ3" s="17"/>
      <c r="HSR3" s="17"/>
      <c r="HSS3" s="17"/>
      <c r="HST3" s="17"/>
      <c r="HSU3" s="17"/>
      <c r="HSV3" s="17"/>
      <c r="HSW3" s="17"/>
      <c r="HSX3" s="17"/>
      <c r="HSY3" s="17"/>
      <c r="HSZ3" s="17"/>
      <c r="HTA3" s="17"/>
      <c r="HTB3" s="17"/>
      <c r="HTC3" s="17"/>
      <c r="HTD3" s="17"/>
      <c r="HTE3" s="17"/>
      <c r="HTF3" s="17"/>
      <c r="HTG3" s="17"/>
      <c r="HTH3" s="17"/>
      <c r="HTI3" s="17"/>
      <c r="HTJ3" s="17"/>
      <c r="HTK3" s="17"/>
      <c r="HTL3" s="17"/>
      <c r="HTM3" s="17"/>
      <c r="HTN3" s="17"/>
      <c r="HTO3" s="17"/>
      <c r="HTP3" s="17"/>
      <c r="HTQ3" s="17"/>
      <c r="HTR3" s="17"/>
      <c r="HTS3" s="17"/>
      <c r="HTT3" s="17"/>
      <c r="HTU3" s="17"/>
      <c r="HTV3" s="17"/>
      <c r="HTW3" s="17"/>
      <c r="HTX3" s="17"/>
      <c r="HTY3" s="17"/>
      <c r="HTZ3" s="17"/>
      <c r="HUA3" s="17"/>
      <c r="HUB3" s="17"/>
      <c r="HUC3" s="17"/>
      <c r="HUD3" s="17"/>
      <c r="HUE3" s="17"/>
      <c r="HUF3" s="17"/>
      <c r="HUG3" s="17"/>
      <c r="HUH3" s="17"/>
      <c r="HUI3" s="17"/>
      <c r="HUJ3" s="17"/>
      <c r="HUK3" s="17"/>
      <c r="HUL3" s="17"/>
      <c r="HUM3" s="17"/>
      <c r="HUN3" s="17"/>
      <c r="HUO3" s="17"/>
      <c r="HUP3" s="17"/>
      <c r="HUQ3" s="17"/>
      <c r="HUR3" s="17"/>
      <c r="HUS3" s="17"/>
      <c r="HUT3" s="17"/>
      <c r="HUU3" s="17"/>
      <c r="HUV3" s="17"/>
      <c r="HUW3" s="17"/>
      <c r="HUX3" s="17"/>
      <c r="HUY3" s="17"/>
      <c r="HUZ3" s="17"/>
      <c r="HVA3" s="17"/>
      <c r="HVB3" s="17"/>
      <c r="HVC3" s="17"/>
      <c r="HVD3" s="17"/>
      <c r="HVE3" s="17"/>
      <c r="HVF3" s="17"/>
      <c r="HVG3" s="17"/>
      <c r="HVH3" s="17"/>
      <c r="HVI3" s="17"/>
      <c r="HVJ3" s="17"/>
      <c r="HVK3" s="17"/>
      <c r="HVL3" s="17"/>
      <c r="HVM3" s="17"/>
      <c r="HVN3" s="17"/>
      <c r="HVO3" s="17"/>
      <c r="HVP3" s="17"/>
      <c r="HVQ3" s="17"/>
      <c r="HVR3" s="17"/>
      <c r="HVS3" s="17"/>
      <c r="HVT3" s="17"/>
      <c r="HVU3" s="17"/>
      <c r="HVV3" s="17"/>
      <c r="HVW3" s="17"/>
      <c r="HVX3" s="17"/>
      <c r="HVY3" s="17"/>
      <c r="HVZ3" s="17"/>
      <c r="HWA3" s="17"/>
      <c r="HWB3" s="17"/>
      <c r="HWC3" s="17"/>
      <c r="HWD3" s="17"/>
      <c r="HWE3" s="17"/>
      <c r="HWF3" s="17"/>
      <c r="HWG3" s="17"/>
      <c r="HWH3" s="17"/>
      <c r="HWI3" s="17"/>
      <c r="HWJ3" s="17"/>
      <c r="HWK3" s="17"/>
      <c r="HWL3" s="17"/>
      <c r="HWM3" s="17"/>
      <c r="HWN3" s="17"/>
      <c r="HWO3" s="17"/>
      <c r="HWP3" s="17"/>
      <c r="HWQ3" s="17"/>
      <c r="HWR3" s="17"/>
      <c r="HWS3" s="17"/>
      <c r="HWT3" s="17"/>
      <c r="HWU3" s="17"/>
      <c r="HWV3" s="17"/>
      <c r="HWW3" s="17"/>
      <c r="HWX3" s="17"/>
      <c r="HWY3" s="17"/>
      <c r="HWZ3" s="17"/>
      <c r="HXA3" s="17"/>
      <c r="HXB3" s="17"/>
      <c r="HXC3" s="17"/>
      <c r="HXD3" s="17"/>
      <c r="HXE3" s="17"/>
      <c r="HXF3" s="17"/>
      <c r="HXG3" s="17"/>
      <c r="HXH3" s="17"/>
      <c r="HXI3" s="17"/>
      <c r="HXJ3" s="17"/>
      <c r="HXK3" s="17"/>
      <c r="HXL3" s="17"/>
      <c r="HXM3" s="17"/>
      <c r="HXN3" s="17"/>
      <c r="HXO3" s="17"/>
      <c r="HXP3" s="17"/>
      <c r="HXQ3" s="17"/>
      <c r="HXR3" s="17"/>
      <c r="HXS3" s="17"/>
      <c r="HXT3" s="17"/>
      <c r="HXU3" s="17"/>
      <c r="HXV3" s="17"/>
      <c r="HXW3" s="17"/>
      <c r="HXX3" s="17"/>
      <c r="HXY3" s="17"/>
      <c r="HXZ3" s="17"/>
      <c r="HYA3" s="17"/>
      <c r="HYB3" s="17"/>
      <c r="HYC3" s="17"/>
      <c r="HYD3" s="17"/>
      <c r="HYE3" s="17"/>
      <c r="HYF3" s="17"/>
      <c r="HYG3" s="17"/>
      <c r="HYH3" s="17"/>
      <c r="HYI3" s="17"/>
      <c r="HYJ3" s="17"/>
      <c r="HYK3" s="17"/>
      <c r="HYL3" s="17"/>
      <c r="HYM3" s="17"/>
      <c r="HYN3" s="17"/>
      <c r="HYO3" s="17"/>
      <c r="HYP3" s="17"/>
      <c r="HYQ3" s="17"/>
      <c r="HYR3" s="17"/>
      <c r="HYS3" s="17"/>
      <c r="HYT3" s="17"/>
      <c r="HYU3" s="17"/>
      <c r="HYV3" s="17"/>
      <c r="HYW3" s="17"/>
      <c r="HYX3" s="17"/>
      <c r="HYY3" s="17"/>
      <c r="HYZ3" s="17"/>
      <c r="HZA3" s="17"/>
      <c r="HZB3" s="17"/>
      <c r="HZC3" s="17"/>
      <c r="HZD3" s="17"/>
      <c r="HZE3" s="17"/>
      <c r="HZF3" s="17"/>
      <c r="HZG3" s="17"/>
      <c r="HZH3" s="17"/>
      <c r="HZI3" s="17"/>
      <c r="HZJ3" s="17"/>
      <c r="HZK3" s="17"/>
      <c r="HZL3" s="17"/>
      <c r="HZM3" s="17"/>
      <c r="HZN3" s="17"/>
      <c r="HZO3" s="17"/>
      <c r="HZP3" s="17"/>
      <c r="HZQ3" s="17"/>
      <c r="HZR3" s="17"/>
      <c r="HZS3" s="17"/>
      <c r="HZT3" s="17"/>
      <c r="HZU3" s="17"/>
      <c r="HZV3" s="17"/>
      <c r="HZW3" s="17"/>
      <c r="HZX3" s="17"/>
      <c r="HZY3" s="17"/>
      <c r="HZZ3" s="17"/>
      <c r="IAA3" s="17"/>
      <c r="IAB3" s="17"/>
      <c r="IAC3" s="17"/>
      <c r="IAD3" s="17"/>
      <c r="IAE3" s="17"/>
      <c r="IAF3" s="17"/>
      <c r="IAG3" s="17"/>
      <c r="IAH3" s="17"/>
      <c r="IAI3" s="17"/>
      <c r="IAJ3" s="17"/>
      <c r="IAK3" s="17"/>
      <c r="IAL3" s="17"/>
      <c r="IAM3" s="17"/>
      <c r="IAN3" s="17"/>
      <c r="IAO3" s="17"/>
      <c r="IAP3" s="17"/>
      <c r="IAQ3" s="17"/>
      <c r="IAR3" s="17"/>
      <c r="IAS3" s="17"/>
      <c r="IAT3" s="17"/>
      <c r="IAU3" s="17"/>
      <c r="IAV3" s="17"/>
      <c r="IAW3" s="17"/>
      <c r="IAX3" s="17"/>
      <c r="IAY3" s="17"/>
      <c r="IAZ3" s="17"/>
      <c r="IBA3" s="17"/>
      <c r="IBB3" s="17"/>
      <c r="IBC3" s="17"/>
      <c r="IBD3" s="17"/>
      <c r="IBE3" s="17"/>
      <c r="IBF3" s="17"/>
      <c r="IBG3" s="17"/>
      <c r="IBH3" s="17"/>
      <c r="IBI3" s="17"/>
      <c r="IBJ3" s="17"/>
      <c r="IBK3" s="17"/>
      <c r="IBL3" s="17"/>
      <c r="IBM3" s="17"/>
      <c r="IBN3" s="17"/>
      <c r="IBO3" s="17"/>
      <c r="IBP3" s="17"/>
      <c r="IBQ3" s="17"/>
      <c r="IBR3" s="17"/>
      <c r="IBS3" s="17"/>
      <c r="IBT3" s="17"/>
      <c r="IBU3" s="17"/>
      <c r="IBV3" s="17"/>
      <c r="IBW3" s="17"/>
      <c r="IBX3" s="17"/>
      <c r="IBY3" s="17"/>
      <c r="IBZ3" s="17"/>
      <c r="ICA3" s="17"/>
      <c r="ICB3" s="17"/>
      <c r="ICC3" s="17"/>
      <c r="ICD3" s="17"/>
      <c r="ICE3" s="17"/>
      <c r="ICF3" s="17"/>
      <c r="ICG3" s="17"/>
      <c r="ICH3" s="17"/>
      <c r="ICI3" s="17"/>
      <c r="ICJ3" s="17"/>
      <c r="ICK3" s="17"/>
      <c r="ICL3" s="17"/>
      <c r="ICM3" s="17"/>
      <c r="ICN3" s="17"/>
      <c r="ICO3" s="17"/>
      <c r="ICP3" s="17"/>
      <c r="ICQ3" s="17"/>
      <c r="ICR3" s="17"/>
      <c r="ICS3" s="17"/>
      <c r="ICT3" s="17"/>
      <c r="ICU3" s="17"/>
      <c r="ICV3" s="17"/>
      <c r="ICW3" s="17"/>
      <c r="ICX3" s="17"/>
      <c r="ICY3" s="17"/>
      <c r="ICZ3" s="17"/>
      <c r="IDA3" s="17"/>
      <c r="IDB3" s="17"/>
      <c r="IDC3" s="17"/>
      <c r="IDD3" s="17"/>
      <c r="IDE3" s="17"/>
      <c r="IDF3" s="17"/>
      <c r="IDG3" s="17"/>
      <c r="IDH3" s="17"/>
      <c r="IDI3" s="17"/>
      <c r="IDJ3" s="17"/>
      <c r="IDK3" s="17"/>
      <c r="IDL3" s="17"/>
      <c r="IDM3" s="17"/>
      <c r="IDN3" s="17"/>
      <c r="IDO3" s="17"/>
      <c r="IDP3" s="17"/>
      <c r="IDQ3" s="17"/>
      <c r="IDR3" s="17"/>
      <c r="IDS3" s="17"/>
      <c r="IDT3" s="17"/>
      <c r="IDU3" s="17"/>
      <c r="IDV3" s="17"/>
      <c r="IDW3" s="17"/>
      <c r="IDX3" s="17"/>
      <c r="IDY3" s="17"/>
      <c r="IDZ3" s="17"/>
      <c r="IEA3" s="17"/>
      <c r="IEB3" s="17"/>
      <c r="IEC3" s="17"/>
      <c r="IED3" s="17"/>
      <c r="IEE3" s="17"/>
      <c r="IEF3" s="17"/>
      <c r="IEG3" s="17"/>
      <c r="IEH3" s="17"/>
      <c r="IEI3" s="17"/>
      <c r="IEJ3" s="17"/>
      <c r="IEK3" s="17"/>
      <c r="IEL3" s="17"/>
      <c r="IEM3" s="17"/>
      <c r="IEN3" s="17"/>
      <c r="IEO3" s="17"/>
      <c r="IEP3" s="17"/>
      <c r="IEQ3" s="17"/>
      <c r="IER3" s="17"/>
      <c r="IES3" s="17"/>
      <c r="IET3" s="17"/>
      <c r="IEU3" s="17"/>
      <c r="IEV3" s="17"/>
      <c r="IEW3" s="17"/>
      <c r="IEX3" s="17"/>
      <c r="IEY3" s="17"/>
      <c r="IEZ3" s="17"/>
      <c r="IFA3" s="17"/>
      <c r="IFB3" s="17"/>
      <c r="IFC3" s="17"/>
      <c r="IFD3" s="17"/>
      <c r="IFE3" s="17"/>
      <c r="IFF3" s="17"/>
      <c r="IFG3" s="17"/>
      <c r="IFH3" s="17"/>
      <c r="IFI3" s="17"/>
      <c r="IFJ3" s="17"/>
      <c r="IFK3" s="17"/>
      <c r="IFL3" s="17"/>
      <c r="IFM3" s="17"/>
      <c r="IFN3" s="17"/>
      <c r="IFO3" s="17"/>
      <c r="IFP3" s="17"/>
      <c r="IFQ3" s="17"/>
      <c r="IFR3" s="17"/>
      <c r="IFS3" s="17"/>
      <c r="IFT3" s="17"/>
      <c r="IFU3" s="17"/>
      <c r="IFV3" s="17"/>
      <c r="IFW3" s="17"/>
      <c r="IFX3" s="17"/>
      <c r="IFY3" s="17"/>
      <c r="IFZ3" s="17"/>
      <c r="IGA3" s="17"/>
      <c r="IGB3" s="17"/>
      <c r="IGC3" s="17"/>
      <c r="IGD3" s="17"/>
      <c r="IGE3" s="17"/>
      <c r="IGF3" s="17"/>
      <c r="IGG3" s="17"/>
      <c r="IGH3" s="17"/>
      <c r="IGI3" s="17"/>
      <c r="IGJ3" s="17"/>
      <c r="IGK3" s="17"/>
      <c r="IGL3" s="17"/>
      <c r="IGM3" s="17"/>
      <c r="IGN3" s="17"/>
      <c r="IGO3" s="17"/>
      <c r="IGP3" s="17"/>
      <c r="IGQ3" s="17"/>
      <c r="IGR3" s="17"/>
      <c r="IGS3" s="17"/>
      <c r="IGT3" s="17"/>
      <c r="IGU3" s="17"/>
      <c r="IGV3" s="17"/>
      <c r="IGW3" s="17"/>
      <c r="IGX3" s="17"/>
      <c r="IGY3" s="17"/>
      <c r="IGZ3" s="17"/>
      <c r="IHA3" s="17"/>
      <c r="IHB3" s="17"/>
      <c r="IHC3" s="17"/>
      <c r="IHD3" s="17"/>
      <c r="IHE3" s="17"/>
      <c r="IHF3" s="17"/>
      <c r="IHG3" s="17"/>
      <c r="IHH3" s="17"/>
      <c r="IHI3" s="17"/>
      <c r="IHJ3" s="17"/>
      <c r="IHK3" s="17"/>
      <c r="IHL3" s="17"/>
      <c r="IHM3" s="17"/>
      <c r="IHN3" s="17"/>
      <c r="IHO3" s="17"/>
      <c r="IHP3" s="17"/>
      <c r="IHQ3" s="17"/>
      <c r="IHR3" s="17"/>
      <c r="IHS3" s="17"/>
      <c r="IHT3" s="17"/>
      <c r="IHU3" s="17"/>
      <c r="IHV3" s="17"/>
      <c r="IHW3" s="17"/>
      <c r="IHX3" s="17"/>
      <c r="IHY3" s="17"/>
      <c r="IHZ3" s="17"/>
      <c r="IIA3" s="17"/>
      <c r="IIB3" s="17"/>
      <c r="IIC3" s="17"/>
      <c r="IID3" s="17"/>
      <c r="IIE3" s="17"/>
      <c r="IIF3" s="17"/>
      <c r="IIG3" s="17"/>
      <c r="IIH3" s="17"/>
      <c r="III3" s="17"/>
      <c r="IIJ3" s="17"/>
      <c r="IIK3" s="17"/>
      <c r="IIL3" s="17"/>
      <c r="IIM3" s="17"/>
      <c r="IIN3" s="17"/>
      <c r="IIO3" s="17"/>
      <c r="IIP3" s="17"/>
      <c r="IIQ3" s="17"/>
      <c r="IIR3" s="17"/>
      <c r="IIS3" s="17"/>
      <c r="IIT3" s="17"/>
      <c r="IIU3" s="17"/>
      <c r="IIV3" s="17"/>
      <c r="IIW3" s="17"/>
      <c r="IIX3" s="17"/>
      <c r="IIY3" s="17"/>
      <c r="IIZ3" s="17"/>
      <c r="IJA3" s="17"/>
      <c r="IJB3" s="17"/>
      <c r="IJC3" s="17"/>
      <c r="IJD3" s="17"/>
      <c r="IJE3" s="17"/>
      <c r="IJF3" s="17"/>
      <c r="IJG3" s="17"/>
      <c r="IJH3" s="17"/>
      <c r="IJI3" s="17"/>
      <c r="IJJ3" s="17"/>
      <c r="IJK3" s="17"/>
      <c r="IJL3" s="17"/>
      <c r="IJM3" s="17"/>
      <c r="IJN3" s="17"/>
      <c r="IJO3" s="17"/>
      <c r="IJP3" s="17"/>
      <c r="IJQ3" s="17"/>
      <c r="IJR3" s="17"/>
      <c r="IJS3" s="17"/>
      <c r="IJT3" s="17"/>
      <c r="IJU3" s="17"/>
      <c r="IJV3" s="17"/>
      <c r="IJW3" s="17"/>
      <c r="IJX3" s="17"/>
      <c r="IJY3" s="17"/>
      <c r="IJZ3" s="17"/>
      <c r="IKA3" s="17"/>
      <c r="IKB3" s="17"/>
      <c r="IKC3" s="17"/>
      <c r="IKD3" s="17"/>
      <c r="IKE3" s="17"/>
      <c r="IKF3" s="17"/>
      <c r="IKG3" s="17"/>
      <c r="IKH3" s="17"/>
      <c r="IKI3" s="17"/>
      <c r="IKJ3" s="17"/>
      <c r="IKK3" s="17"/>
      <c r="IKL3" s="17"/>
      <c r="IKM3" s="17"/>
      <c r="IKN3" s="17"/>
      <c r="IKO3" s="17"/>
      <c r="IKP3" s="17"/>
      <c r="IKQ3" s="17"/>
      <c r="IKR3" s="17"/>
      <c r="IKS3" s="17"/>
      <c r="IKT3" s="17"/>
      <c r="IKU3" s="17"/>
      <c r="IKV3" s="17"/>
      <c r="IKW3" s="17"/>
      <c r="IKX3" s="17"/>
      <c r="IKY3" s="17"/>
      <c r="IKZ3" s="17"/>
      <c r="ILA3" s="17"/>
      <c r="ILB3" s="17"/>
      <c r="ILC3" s="17"/>
      <c r="ILD3" s="17"/>
      <c r="ILE3" s="17"/>
      <c r="ILF3" s="17"/>
      <c r="ILG3" s="17"/>
      <c r="ILH3" s="17"/>
      <c r="ILI3" s="17"/>
      <c r="ILJ3" s="17"/>
      <c r="ILK3" s="17"/>
      <c r="ILL3" s="17"/>
      <c r="ILM3" s="17"/>
      <c r="ILN3" s="17"/>
      <c r="ILO3" s="17"/>
      <c r="ILP3" s="17"/>
      <c r="ILQ3" s="17"/>
      <c r="ILR3" s="17"/>
      <c r="ILS3" s="17"/>
      <c r="ILT3" s="17"/>
      <c r="ILU3" s="17"/>
      <c r="ILV3" s="17"/>
      <c r="ILW3" s="17"/>
      <c r="ILX3" s="17"/>
      <c r="ILY3" s="17"/>
      <c r="ILZ3" s="17"/>
      <c r="IMA3" s="17"/>
      <c r="IMB3" s="17"/>
      <c r="IMC3" s="17"/>
      <c r="IMD3" s="17"/>
      <c r="IME3" s="17"/>
      <c r="IMF3" s="17"/>
      <c r="IMG3" s="17"/>
      <c r="IMH3" s="17"/>
      <c r="IMI3" s="17"/>
      <c r="IMJ3" s="17"/>
      <c r="IMK3" s="17"/>
      <c r="IML3" s="17"/>
      <c r="IMM3" s="17"/>
      <c r="IMN3" s="17"/>
      <c r="IMO3" s="17"/>
      <c r="IMP3" s="17"/>
      <c r="IMQ3" s="17"/>
      <c r="IMR3" s="17"/>
      <c r="IMS3" s="17"/>
      <c r="IMT3" s="17"/>
      <c r="IMU3" s="17"/>
      <c r="IMV3" s="17"/>
      <c r="IMW3" s="17"/>
      <c r="IMX3" s="17"/>
      <c r="IMY3" s="17"/>
      <c r="IMZ3" s="17"/>
      <c r="INA3" s="17"/>
      <c r="INB3" s="17"/>
      <c r="INC3" s="17"/>
      <c r="IND3" s="17"/>
      <c r="INE3" s="17"/>
      <c r="INF3" s="17"/>
      <c r="ING3" s="17"/>
      <c r="INH3" s="17"/>
      <c r="INI3" s="17"/>
      <c r="INJ3" s="17"/>
      <c r="INK3" s="17"/>
      <c r="INL3" s="17"/>
      <c r="INM3" s="17"/>
      <c r="INN3" s="17"/>
      <c r="INO3" s="17"/>
      <c r="INP3" s="17"/>
      <c r="INQ3" s="17"/>
      <c r="INR3" s="17"/>
      <c r="INS3" s="17"/>
      <c r="INT3" s="17"/>
      <c r="INU3" s="17"/>
      <c r="INV3" s="17"/>
      <c r="INW3" s="17"/>
      <c r="INX3" s="17"/>
      <c r="INY3" s="17"/>
      <c r="INZ3" s="17"/>
      <c r="IOA3" s="17"/>
      <c r="IOB3" s="17"/>
      <c r="IOC3" s="17"/>
      <c r="IOD3" s="17"/>
      <c r="IOE3" s="17"/>
      <c r="IOF3" s="17"/>
      <c r="IOG3" s="17"/>
      <c r="IOH3" s="17"/>
      <c r="IOI3" s="17"/>
      <c r="IOJ3" s="17"/>
      <c r="IOK3" s="17"/>
      <c r="IOL3" s="17"/>
      <c r="IOM3" s="17"/>
      <c r="ION3" s="17"/>
      <c r="IOO3" s="17"/>
      <c r="IOP3" s="17"/>
      <c r="IOQ3" s="17"/>
      <c r="IOR3" s="17"/>
      <c r="IOS3" s="17"/>
      <c r="IOT3" s="17"/>
      <c r="IOU3" s="17"/>
      <c r="IOV3" s="17"/>
      <c r="IOW3" s="17"/>
      <c r="IOX3" s="17"/>
      <c r="IOY3" s="17"/>
      <c r="IOZ3" s="17"/>
      <c r="IPA3" s="17"/>
      <c r="IPB3" s="17"/>
      <c r="IPC3" s="17"/>
      <c r="IPD3" s="17"/>
      <c r="IPE3" s="17"/>
      <c r="IPF3" s="17"/>
      <c r="IPG3" s="17"/>
      <c r="IPH3" s="17"/>
      <c r="IPI3" s="17"/>
      <c r="IPJ3" s="17"/>
      <c r="IPK3" s="17"/>
      <c r="IPL3" s="17"/>
      <c r="IPM3" s="17"/>
      <c r="IPN3" s="17"/>
      <c r="IPO3" s="17"/>
      <c r="IPP3" s="17"/>
      <c r="IPQ3" s="17"/>
      <c r="IPR3" s="17"/>
      <c r="IPS3" s="17"/>
      <c r="IPT3" s="17"/>
      <c r="IPU3" s="17"/>
      <c r="IPV3" s="17"/>
      <c r="IPW3" s="17"/>
      <c r="IPX3" s="17"/>
      <c r="IPY3" s="17"/>
      <c r="IPZ3" s="17"/>
      <c r="IQA3" s="17"/>
      <c r="IQB3" s="17"/>
      <c r="IQC3" s="17"/>
      <c r="IQD3" s="17"/>
      <c r="IQE3" s="17"/>
      <c r="IQF3" s="17"/>
      <c r="IQG3" s="17"/>
      <c r="IQH3" s="17"/>
      <c r="IQI3" s="17"/>
      <c r="IQJ3" s="17"/>
      <c r="IQK3" s="17"/>
      <c r="IQL3" s="17"/>
      <c r="IQM3" s="17"/>
      <c r="IQN3" s="17"/>
      <c r="IQO3" s="17"/>
      <c r="IQP3" s="17"/>
      <c r="IQQ3" s="17"/>
      <c r="IQR3" s="17"/>
      <c r="IQS3" s="17"/>
      <c r="IQT3" s="17"/>
      <c r="IQU3" s="17"/>
      <c r="IQV3" s="17"/>
      <c r="IQW3" s="17"/>
      <c r="IQX3" s="17"/>
      <c r="IQY3" s="17"/>
      <c r="IQZ3" s="17"/>
      <c r="IRA3" s="17"/>
      <c r="IRB3" s="17"/>
      <c r="IRC3" s="17"/>
      <c r="IRD3" s="17"/>
      <c r="IRE3" s="17"/>
      <c r="IRF3" s="17"/>
      <c r="IRG3" s="17"/>
      <c r="IRH3" s="17"/>
      <c r="IRI3" s="17"/>
      <c r="IRJ3" s="17"/>
      <c r="IRK3" s="17"/>
      <c r="IRL3" s="17"/>
      <c r="IRM3" s="17"/>
      <c r="IRN3" s="17"/>
      <c r="IRO3" s="17"/>
      <c r="IRP3" s="17"/>
      <c r="IRQ3" s="17"/>
      <c r="IRR3" s="17"/>
      <c r="IRS3" s="17"/>
      <c r="IRT3" s="17"/>
      <c r="IRU3" s="17"/>
      <c r="IRV3" s="17"/>
      <c r="IRW3" s="17"/>
      <c r="IRX3" s="17"/>
      <c r="IRY3" s="17"/>
      <c r="IRZ3" s="17"/>
      <c r="ISA3" s="17"/>
      <c r="ISB3" s="17"/>
      <c r="ISC3" s="17"/>
      <c r="ISD3" s="17"/>
      <c r="ISE3" s="17"/>
      <c r="ISF3" s="17"/>
      <c r="ISG3" s="17"/>
      <c r="ISH3" s="17"/>
      <c r="ISI3" s="17"/>
      <c r="ISJ3" s="17"/>
      <c r="ISK3" s="17"/>
      <c r="ISL3" s="17"/>
      <c r="ISM3" s="17"/>
      <c r="ISN3" s="17"/>
      <c r="ISO3" s="17"/>
      <c r="ISP3" s="17"/>
      <c r="ISQ3" s="17"/>
      <c r="ISR3" s="17"/>
      <c r="ISS3" s="17"/>
      <c r="IST3" s="17"/>
      <c r="ISU3" s="17"/>
      <c r="ISV3" s="17"/>
      <c r="ISW3" s="17"/>
      <c r="ISX3" s="17"/>
      <c r="ISY3" s="17"/>
      <c r="ISZ3" s="17"/>
      <c r="ITA3" s="17"/>
      <c r="ITB3" s="17"/>
      <c r="ITC3" s="17"/>
      <c r="ITD3" s="17"/>
      <c r="ITE3" s="17"/>
      <c r="ITF3" s="17"/>
      <c r="ITG3" s="17"/>
      <c r="ITH3" s="17"/>
      <c r="ITI3" s="17"/>
      <c r="ITJ3" s="17"/>
      <c r="ITK3" s="17"/>
      <c r="ITL3" s="17"/>
      <c r="ITM3" s="17"/>
      <c r="ITN3" s="17"/>
      <c r="ITO3" s="17"/>
      <c r="ITP3" s="17"/>
      <c r="ITQ3" s="17"/>
      <c r="ITR3" s="17"/>
      <c r="ITS3" s="17"/>
      <c r="ITT3" s="17"/>
      <c r="ITU3" s="17"/>
      <c r="ITV3" s="17"/>
      <c r="ITW3" s="17"/>
      <c r="ITX3" s="17"/>
      <c r="ITY3" s="17"/>
      <c r="ITZ3" s="17"/>
      <c r="IUA3" s="17"/>
      <c r="IUB3" s="17"/>
      <c r="IUC3" s="17"/>
      <c r="IUD3" s="17"/>
      <c r="IUE3" s="17"/>
      <c r="IUF3" s="17"/>
      <c r="IUG3" s="17"/>
      <c r="IUH3" s="17"/>
      <c r="IUI3" s="17"/>
      <c r="IUJ3" s="17"/>
      <c r="IUK3" s="17"/>
      <c r="IUL3" s="17"/>
      <c r="IUM3" s="17"/>
      <c r="IUN3" s="17"/>
      <c r="IUO3" s="17"/>
      <c r="IUP3" s="17"/>
      <c r="IUQ3" s="17"/>
      <c r="IUR3" s="17"/>
      <c r="IUS3" s="17"/>
      <c r="IUT3" s="17"/>
      <c r="IUU3" s="17"/>
      <c r="IUV3" s="17"/>
      <c r="IUW3" s="17"/>
      <c r="IUX3" s="17"/>
      <c r="IUY3" s="17"/>
      <c r="IUZ3" s="17"/>
      <c r="IVA3" s="17"/>
      <c r="IVB3" s="17"/>
      <c r="IVC3" s="17"/>
      <c r="IVD3" s="17"/>
      <c r="IVE3" s="17"/>
      <c r="IVF3" s="17"/>
      <c r="IVG3" s="17"/>
      <c r="IVH3" s="17"/>
      <c r="IVI3" s="17"/>
      <c r="IVJ3" s="17"/>
      <c r="IVK3" s="17"/>
      <c r="IVL3" s="17"/>
      <c r="IVM3" s="17"/>
      <c r="IVN3" s="17"/>
      <c r="IVO3" s="17"/>
      <c r="IVP3" s="17"/>
      <c r="IVQ3" s="17"/>
      <c r="IVR3" s="17"/>
      <c r="IVS3" s="17"/>
      <c r="IVT3" s="17"/>
      <c r="IVU3" s="17"/>
      <c r="IVV3" s="17"/>
      <c r="IVW3" s="17"/>
      <c r="IVX3" s="17"/>
      <c r="IVY3" s="17"/>
      <c r="IVZ3" s="17"/>
      <c r="IWA3" s="17"/>
      <c r="IWB3" s="17"/>
      <c r="IWC3" s="17"/>
      <c r="IWD3" s="17"/>
      <c r="IWE3" s="17"/>
      <c r="IWF3" s="17"/>
      <c r="IWG3" s="17"/>
      <c r="IWH3" s="17"/>
      <c r="IWI3" s="17"/>
      <c r="IWJ3" s="17"/>
      <c r="IWK3" s="17"/>
      <c r="IWL3" s="17"/>
      <c r="IWM3" s="17"/>
      <c r="IWN3" s="17"/>
      <c r="IWO3" s="17"/>
      <c r="IWP3" s="17"/>
      <c r="IWQ3" s="17"/>
      <c r="IWR3" s="17"/>
      <c r="IWS3" s="17"/>
      <c r="IWT3" s="17"/>
      <c r="IWU3" s="17"/>
      <c r="IWV3" s="17"/>
      <c r="IWW3" s="17"/>
      <c r="IWX3" s="17"/>
      <c r="IWY3" s="17"/>
      <c r="IWZ3" s="17"/>
      <c r="IXA3" s="17"/>
      <c r="IXB3" s="17"/>
      <c r="IXC3" s="17"/>
      <c r="IXD3" s="17"/>
      <c r="IXE3" s="17"/>
      <c r="IXF3" s="17"/>
      <c r="IXG3" s="17"/>
      <c r="IXH3" s="17"/>
      <c r="IXI3" s="17"/>
      <c r="IXJ3" s="17"/>
      <c r="IXK3" s="17"/>
      <c r="IXL3" s="17"/>
      <c r="IXM3" s="17"/>
      <c r="IXN3" s="17"/>
      <c r="IXO3" s="17"/>
      <c r="IXP3" s="17"/>
      <c r="IXQ3" s="17"/>
      <c r="IXR3" s="17"/>
      <c r="IXS3" s="17"/>
      <c r="IXT3" s="17"/>
      <c r="IXU3" s="17"/>
      <c r="IXV3" s="17"/>
      <c r="IXW3" s="17"/>
      <c r="IXX3" s="17"/>
      <c r="IXY3" s="17"/>
      <c r="IXZ3" s="17"/>
      <c r="IYA3" s="17"/>
      <c r="IYB3" s="17"/>
      <c r="IYC3" s="17"/>
      <c r="IYD3" s="17"/>
      <c r="IYE3" s="17"/>
      <c r="IYF3" s="17"/>
      <c r="IYG3" s="17"/>
      <c r="IYH3" s="17"/>
      <c r="IYI3" s="17"/>
      <c r="IYJ3" s="17"/>
      <c r="IYK3" s="17"/>
      <c r="IYL3" s="17"/>
      <c r="IYM3" s="17"/>
      <c r="IYN3" s="17"/>
      <c r="IYO3" s="17"/>
      <c r="IYP3" s="17"/>
      <c r="IYQ3" s="17"/>
      <c r="IYR3" s="17"/>
      <c r="IYS3" s="17"/>
      <c r="IYT3" s="17"/>
      <c r="IYU3" s="17"/>
      <c r="IYV3" s="17"/>
      <c r="IYW3" s="17"/>
      <c r="IYX3" s="17"/>
      <c r="IYY3" s="17"/>
      <c r="IYZ3" s="17"/>
      <c r="IZA3" s="17"/>
      <c r="IZB3" s="17"/>
      <c r="IZC3" s="17"/>
      <c r="IZD3" s="17"/>
      <c r="IZE3" s="17"/>
      <c r="IZF3" s="17"/>
      <c r="IZG3" s="17"/>
      <c r="IZH3" s="17"/>
      <c r="IZI3" s="17"/>
      <c r="IZJ3" s="17"/>
      <c r="IZK3" s="17"/>
      <c r="IZL3" s="17"/>
      <c r="IZM3" s="17"/>
      <c r="IZN3" s="17"/>
      <c r="IZO3" s="17"/>
      <c r="IZP3" s="17"/>
      <c r="IZQ3" s="17"/>
      <c r="IZR3" s="17"/>
      <c r="IZS3" s="17"/>
      <c r="IZT3" s="17"/>
      <c r="IZU3" s="17"/>
      <c r="IZV3" s="17"/>
      <c r="IZW3" s="17"/>
      <c r="IZX3" s="17"/>
      <c r="IZY3" s="17"/>
      <c r="IZZ3" s="17"/>
      <c r="JAA3" s="17"/>
      <c r="JAB3" s="17"/>
      <c r="JAC3" s="17"/>
      <c r="JAD3" s="17"/>
      <c r="JAE3" s="17"/>
      <c r="JAF3" s="17"/>
      <c r="JAG3" s="17"/>
      <c r="JAH3" s="17"/>
      <c r="JAI3" s="17"/>
      <c r="JAJ3" s="17"/>
      <c r="JAK3" s="17"/>
      <c r="JAL3" s="17"/>
      <c r="JAM3" s="17"/>
      <c r="JAN3" s="17"/>
      <c r="JAO3" s="17"/>
      <c r="JAP3" s="17"/>
      <c r="JAQ3" s="17"/>
      <c r="JAR3" s="17"/>
      <c r="JAS3" s="17"/>
      <c r="JAT3" s="17"/>
      <c r="JAU3" s="17"/>
      <c r="JAV3" s="17"/>
      <c r="JAW3" s="17"/>
      <c r="JAX3" s="17"/>
      <c r="JAY3" s="17"/>
      <c r="JAZ3" s="17"/>
      <c r="JBA3" s="17"/>
      <c r="JBB3" s="17"/>
      <c r="JBC3" s="17"/>
      <c r="JBD3" s="17"/>
      <c r="JBE3" s="17"/>
      <c r="JBF3" s="17"/>
      <c r="JBG3" s="17"/>
      <c r="JBH3" s="17"/>
      <c r="JBI3" s="17"/>
      <c r="JBJ3" s="17"/>
      <c r="JBK3" s="17"/>
      <c r="JBL3" s="17"/>
      <c r="JBM3" s="17"/>
      <c r="JBN3" s="17"/>
      <c r="JBO3" s="17"/>
      <c r="JBP3" s="17"/>
      <c r="JBQ3" s="17"/>
      <c r="JBR3" s="17"/>
      <c r="JBS3" s="17"/>
      <c r="JBT3" s="17"/>
      <c r="JBU3" s="17"/>
      <c r="JBV3" s="17"/>
      <c r="JBW3" s="17"/>
      <c r="JBX3" s="17"/>
      <c r="JBY3" s="17"/>
      <c r="JBZ3" s="17"/>
      <c r="JCA3" s="17"/>
      <c r="JCB3" s="17"/>
      <c r="JCC3" s="17"/>
      <c r="JCD3" s="17"/>
      <c r="JCE3" s="17"/>
      <c r="JCF3" s="17"/>
      <c r="JCG3" s="17"/>
      <c r="JCH3" s="17"/>
      <c r="JCI3" s="17"/>
      <c r="JCJ3" s="17"/>
      <c r="JCK3" s="17"/>
      <c r="JCL3" s="17"/>
      <c r="JCM3" s="17"/>
      <c r="JCN3" s="17"/>
      <c r="JCO3" s="17"/>
      <c r="JCP3" s="17"/>
      <c r="JCQ3" s="17"/>
      <c r="JCR3" s="17"/>
      <c r="JCS3" s="17"/>
      <c r="JCT3" s="17"/>
      <c r="JCU3" s="17"/>
      <c r="JCV3" s="17"/>
      <c r="JCW3" s="17"/>
      <c r="JCX3" s="17"/>
      <c r="JCY3" s="17"/>
      <c r="JCZ3" s="17"/>
      <c r="JDA3" s="17"/>
      <c r="JDB3" s="17"/>
      <c r="JDC3" s="17"/>
      <c r="JDD3" s="17"/>
      <c r="JDE3" s="17"/>
      <c r="JDF3" s="17"/>
      <c r="JDG3" s="17"/>
      <c r="JDH3" s="17"/>
      <c r="JDI3" s="17"/>
      <c r="JDJ3" s="17"/>
      <c r="JDK3" s="17"/>
      <c r="JDL3" s="17"/>
      <c r="JDM3" s="17"/>
      <c r="JDN3" s="17"/>
      <c r="JDO3" s="17"/>
      <c r="JDP3" s="17"/>
      <c r="JDQ3" s="17"/>
      <c r="JDR3" s="17"/>
      <c r="JDS3" s="17"/>
      <c r="JDT3" s="17"/>
      <c r="JDU3" s="17"/>
      <c r="JDV3" s="17"/>
      <c r="JDW3" s="17"/>
      <c r="JDX3" s="17"/>
      <c r="JDY3" s="17"/>
      <c r="JDZ3" s="17"/>
      <c r="JEA3" s="17"/>
      <c r="JEB3" s="17"/>
      <c r="JEC3" s="17"/>
      <c r="JED3" s="17"/>
      <c r="JEE3" s="17"/>
      <c r="JEF3" s="17"/>
      <c r="JEG3" s="17"/>
      <c r="JEH3" s="17"/>
      <c r="JEI3" s="17"/>
      <c r="JEJ3" s="17"/>
      <c r="JEK3" s="17"/>
      <c r="JEL3" s="17"/>
      <c r="JEM3" s="17"/>
      <c r="JEN3" s="17"/>
      <c r="JEO3" s="17"/>
      <c r="JEP3" s="17"/>
      <c r="JEQ3" s="17"/>
      <c r="JER3" s="17"/>
      <c r="JES3" s="17"/>
      <c r="JET3" s="17"/>
      <c r="JEU3" s="17"/>
      <c r="JEV3" s="17"/>
      <c r="JEW3" s="17"/>
      <c r="JEX3" s="17"/>
      <c r="JEY3" s="17"/>
      <c r="JEZ3" s="17"/>
      <c r="JFA3" s="17"/>
      <c r="JFB3" s="17"/>
      <c r="JFC3" s="17"/>
      <c r="JFD3" s="17"/>
      <c r="JFE3" s="17"/>
      <c r="JFF3" s="17"/>
      <c r="JFG3" s="17"/>
      <c r="JFH3" s="17"/>
      <c r="JFI3" s="17"/>
      <c r="JFJ3" s="17"/>
      <c r="JFK3" s="17"/>
      <c r="JFL3" s="17"/>
      <c r="JFM3" s="17"/>
      <c r="JFN3" s="17"/>
      <c r="JFO3" s="17"/>
      <c r="JFP3" s="17"/>
      <c r="JFQ3" s="17"/>
      <c r="JFR3" s="17"/>
      <c r="JFS3" s="17"/>
      <c r="JFT3" s="17"/>
      <c r="JFU3" s="17"/>
      <c r="JFV3" s="17"/>
      <c r="JFW3" s="17"/>
      <c r="JFX3" s="17"/>
      <c r="JFY3" s="17"/>
      <c r="JFZ3" s="17"/>
      <c r="JGA3" s="17"/>
      <c r="JGB3" s="17"/>
      <c r="JGC3" s="17"/>
      <c r="JGD3" s="17"/>
      <c r="JGE3" s="17"/>
      <c r="JGF3" s="17"/>
      <c r="JGG3" s="17"/>
      <c r="JGH3" s="17"/>
      <c r="JGI3" s="17"/>
      <c r="JGJ3" s="17"/>
      <c r="JGK3" s="17"/>
      <c r="JGL3" s="17"/>
      <c r="JGM3" s="17"/>
      <c r="JGN3" s="17"/>
      <c r="JGO3" s="17"/>
      <c r="JGP3" s="17"/>
      <c r="JGQ3" s="17"/>
      <c r="JGR3" s="17"/>
      <c r="JGS3" s="17"/>
      <c r="JGT3" s="17"/>
      <c r="JGU3" s="17"/>
      <c r="JGV3" s="17"/>
      <c r="JGW3" s="17"/>
      <c r="JGX3" s="17"/>
      <c r="JGY3" s="17"/>
      <c r="JGZ3" s="17"/>
      <c r="JHA3" s="17"/>
      <c r="JHB3" s="17"/>
      <c r="JHC3" s="17"/>
      <c r="JHD3" s="17"/>
      <c r="JHE3" s="17"/>
      <c r="JHF3" s="17"/>
      <c r="JHG3" s="17"/>
      <c r="JHH3" s="17"/>
      <c r="JHI3" s="17"/>
      <c r="JHJ3" s="17"/>
      <c r="JHK3" s="17"/>
      <c r="JHL3" s="17"/>
      <c r="JHM3" s="17"/>
      <c r="JHN3" s="17"/>
      <c r="JHO3" s="17"/>
      <c r="JHP3" s="17"/>
      <c r="JHQ3" s="17"/>
      <c r="JHR3" s="17"/>
      <c r="JHS3" s="17"/>
      <c r="JHT3" s="17"/>
      <c r="JHU3" s="17"/>
      <c r="JHV3" s="17"/>
      <c r="JHW3" s="17"/>
      <c r="JHX3" s="17"/>
      <c r="JHY3" s="17"/>
      <c r="JHZ3" s="17"/>
      <c r="JIA3" s="17"/>
      <c r="JIB3" s="17"/>
      <c r="JIC3" s="17"/>
      <c r="JID3" s="17"/>
      <c r="JIE3" s="17"/>
      <c r="JIF3" s="17"/>
      <c r="JIG3" s="17"/>
      <c r="JIH3" s="17"/>
      <c r="JII3" s="17"/>
      <c r="JIJ3" s="17"/>
      <c r="JIK3" s="17"/>
      <c r="JIL3" s="17"/>
      <c r="JIM3" s="17"/>
      <c r="JIN3" s="17"/>
      <c r="JIO3" s="17"/>
      <c r="JIP3" s="17"/>
      <c r="JIQ3" s="17"/>
      <c r="JIR3" s="17"/>
      <c r="JIS3" s="17"/>
      <c r="JIT3" s="17"/>
      <c r="JIU3" s="17"/>
      <c r="JIV3" s="17"/>
      <c r="JIW3" s="17"/>
      <c r="JIX3" s="17"/>
      <c r="JIY3" s="17"/>
      <c r="JIZ3" s="17"/>
      <c r="JJA3" s="17"/>
      <c r="JJB3" s="17"/>
      <c r="JJC3" s="17"/>
      <c r="JJD3" s="17"/>
      <c r="JJE3" s="17"/>
      <c r="JJF3" s="17"/>
      <c r="JJG3" s="17"/>
      <c r="JJH3" s="17"/>
      <c r="JJI3" s="17"/>
      <c r="JJJ3" s="17"/>
      <c r="JJK3" s="17"/>
      <c r="JJL3" s="17"/>
      <c r="JJM3" s="17"/>
      <c r="JJN3" s="17"/>
      <c r="JJO3" s="17"/>
      <c r="JJP3" s="17"/>
      <c r="JJQ3" s="17"/>
      <c r="JJR3" s="17"/>
      <c r="JJS3" s="17"/>
      <c r="JJT3" s="17"/>
      <c r="JJU3" s="17"/>
      <c r="JJV3" s="17"/>
      <c r="JJW3" s="17"/>
      <c r="JJX3" s="17"/>
      <c r="JJY3" s="17"/>
      <c r="JJZ3" s="17"/>
      <c r="JKA3" s="17"/>
      <c r="JKB3" s="17"/>
      <c r="JKC3" s="17"/>
      <c r="JKD3" s="17"/>
      <c r="JKE3" s="17"/>
      <c r="JKF3" s="17"/>
      <c r="JKG3" s="17"/>
      <c r="JKH3" s="17"/>
      <c r="JKI3" s="17"/>
      <c r="JKJ3" s="17"/>
      <c r="JKK3" s="17"/>
      <c r="JKL3" s="17"/>
      <c r="JKM3" s="17"/>
      <c r="JKN3" s="17"/>
      <c r="JKO3" s="17"/>
      <c r="JKP3" s="17"/>
      <c r="JKQ3" s="17"/>
      <c r="JKR3" s="17"/>
      <c r="JKS3" s="17"/>
      <c r="JKT3" s="17"/>
      <c r="JKU3" s="17"/>
      <c r="JKV3" s="17"/>
      <c r="JKW3" s="17"/>
      <c r="JKX3" s="17"/>
      <c r="JKY3" s="17"/>
      <c r="JKZ3" s="17"/>
      <c r="JLA3" s="17"/>
      <c r="JLB3" s="17"/>
      <c r="JLC3" s="17"/>
      <c r="JLD3" s="17"/>
      <c r="JLE3" s="17"/>
      <c r="JLF3" s="17"/>
      <c r="JLG3" s="17"/>
      <c r="JLH3" s="17"/>
      <c r="JLI3" s="17"/>
      <c r="JLJ3" s="17"/>
      <c r="JLK3" s="17"/>
      <c r="JLL3" s="17"/>
      <c r="JLM3" s="17"/>
      <c r="JLN3" s="17"/>
      <c r="JLO3" s="17"/>
      <c r="JLP3" s="17"/>
      <c r="JLQ3" s="17"/>
      <c r="JLR3" s="17"/>
      <c r="JLS3" s="17"/>
      <c r="JLT3" s="17"/>
      <c r="JLU3" s="17"/>
      <c r="JLV3" s="17"/>
      <c r="JLW3" s="17"/>
      <c r="JLX3" s="17"/>
      <c r="JLY3" s="17"/>
      <c r="JLZ3" s="17"/>
      <c r="JMA3" s="17"/>
      <c r="JMB3" s="17"/>
      <c r="JMC3" s="17"/>
      <c r="JMD3" s="17"/>
      <c r="JME3" s="17"/>
      <c r="JMF3" s="17"/>
      <c r="JMG3" s="17"/>
      <c r="JMH3" s="17"/>
      <c r="JMI3" s="17"/>
      <c r="JMJ3" s="17"/>
      <c r="JMK3" s="17"/>
      <c r="JML3" s="17"/>
      <c r="JMM3" s="17"/>
      <c r="JMN3" s="17"/>
      <c r="JMO3" s="17"/>
      <c r="JMP3" s="17"/>
      <c r="JMQ3" s="17"/>
      <c r="JMR3" s="17"/>
      <c r="JMS3" s="17"/>
      <c r="JMT3" s="17"/>
      <c r="JMU3" s="17"/>
      <c r="JMV3" s="17"/>
      <c r="JMW3" s="17"/>
      <c r="JMX3" s="17"/>
      <c r="JMY3" s="17"/>
      <c r="JMZ3" s="17"/>
      <c r="JNA3" s="17"/>
      <c r="JNB3" s="17"/>
      <c r="JNC3" s="17"/>
      <c r="JND3" s="17"/>
      <c r="JNE3" s="17"/>
      <c r="JNF3" s="17"/>
      <c r="JNG3" s="17"/>
      <c r="JNH3" s="17"/>
      <c r="JNI3" s="17"/>
      <c r="JNJ3" s="17"/>
      <c r="JNK3" s="17"/>
      <c r="JNL3" s="17"/>
      <c r="JNM3" s="17"/>
      <c r="JNN3" s="17"/>
      <c r="JNO3" s="17"/>
      <c r="JNP3" s="17"/>
      <c r="JNQ3" s="17"/>
      <c r="JNR3" s="17"/>
      <c r="JNS3" s="17"/>
      <c r="JNT3" s="17"/>
      <c r="JNU3" s="17"/>
      <c r="JNV3" s="17"/>
      <c r="JNW3" s="17"/>
      <c r="JNX3" s="17"/>
      <c r="JNY3" s="17"/>
      <c r="JNZ3" s="17"/>
      <c r="JOA3" s="17"/>
      <c r="JOB3" s="17"/>
      <c r="JOC3" s="17"/>
      <c r="JOD3" s="17"/>
      <c r="JOE3" s="17"/>
      <c r="JOF3" s="17"/>
      <c r="JOG3" s="17"/>
      <c r="JOH3" s="17"/>
      <c r="JOI3" s="17"/>
      <c r="JOJ3" s="17"/>
      <c r="JOK3" s="17"/>
      <c r="JOL3" s="17"/>
      <c r="JOM3" s="17"/>
      <c r="JON3" s="17"/>
      <c r="JOO3" s="17"/>
      <c r="JOP3" s="17"/>
      <c r="JOQ3" s="17"/>
      <c r="JOR3" s="17"/>
      <c r="JOS3" s="17"/>
      <c r="JOT3" s="17"/>
      <c r="JOU3" s="17"/>
      <c r="JOV3" s="17"/>
      <c r="JOW3" s="17"/>
      <c r="JOX3" s="17"/>
      <c r="JOY3" s="17"/>
      <c r="JOZ3" s="17"/>
      <c r="JPA3" s="17"/>
      <c r="JPB3" s="17"/>
      <c r="JPC3" s="17"/>
      <c r="JPD3" s="17"/>
      <c r="JPE3" s="17"/>
      <c r="JPF3" s="17"/>
      <c r="JPG3" s="17"/>
      <c r="JPH3" s="17"/>
      <c r="JPI3" s="17"/>
      <c r="JPJ3" s="17"/>
      <c r="JPK3" s="17"/>
      <c r="JPL3" s="17"/>
      <c r="JPM3" s="17"/>
      <c r="JPN3" s="17"/>
      <c r="JPO3" s="17"/>
      <c r="JPP3" s="17"/>
      <c r="JPQ3" s="17"/>
      <c r="JPR3" s="17"/>
      <c r="JPS3" s="17"/>
      <c r="JPT3" s="17"/>
      <c r="JPU3" s="17"/>
      <c r="JPV3" s="17"/>
      <c r="JPW3" s="17"/>
      <c r="JPX3" s="17"/>
      <c r="JPY3" s="17"/>
      <c r="JPZ3" s="17"/>
      <c r="JQA3" s="17"/>
      <c r="JQB3" s="17"/>
      <c r="JQC3" s="17"/>
      <c r="JQD3" s="17"/>
      <c r="JQE3" s="17"/>
      <c r="JQF3" s="17"/>
      <c r="JQG3" s="17"/>
      <c r="JQH3" s="17"/>
      <c r="JQI3" s="17"/>
      <c r="JQJ3" s="17"/>
      <c r="JQK3" s="17"/>
      <c r="JQL3" s="17"/>
      <c r="JQM3" s="17"/>
      <c r="JQN3" s="17"/>
      <c r="JQO3" s="17"/>
      <c r="JQP3" s="17"/>
      <c r="JQQ3" s="17"/>
      <c r="JQR3" s="17"/>
      <c r="JQS3" s="17"/>
      <c r="JQT3" s="17"/>
      <c r="JQU3" s="17"/>
      <c r="JQV3" s="17"/>
      <c r="JQW3" s="17"/>
      <c r="JQX3" s="17"/>
      <c r="JQY3" s="17"/>
      <c r="JQZ3" s="17"/>
      <c r="JRA3" s="17"/>
      <c r="JRB3" s="17"/>
      <c r="JRC3" s="17"/>
      <c r="JRD3" s="17"/>
      <c r="JRE3" s="17"/>
      <c r="JRF3" s="17"/>
      <c r="JRG3" s="17"/>
      <c r="JRH3" s="17"/>
      <c r="JRI3" s="17"/>
      <c r="JRJ3" s="17"/>
      <c r="JRK3" s="17"/>
      <c r="JRL3" s="17"/>
      <c r="JRM3" s="17"/>
      <c r="JRN3" s="17"/>
      <c r="JRO3" s="17"/>
      <c r="JRP3" s="17"/>
      <c r="JRQ3" s="17"/>
      <c r="JRR3" s="17"/>
      <c r="JRS3" s="17"/>
      <c r="JRT3" s="17"/>
      <c r="JRU3" s="17"/>
      <c r="JRV3" s="17"/>
      <c r="JRW3" s="17"/>
      <c r="JRX3" s="17"/>
      <c r="JRY3" s="17"/>
      <c r="JRZ3" s="17"/>
      <c r="JSA3" s="17"/>
      <c r="JSB3" s="17"/>
      <c r="JSC3" s="17"/>
      <c r="JSD3" s="17"/>
      <c r="JSE3" s="17"/>
      <c r="JSF3" s="17"/>
      <c r="JSG3" s="17"/>
      <c r="JSH3" s="17"/>
      <c r="JSI3" s="17"/>
      <c r="JSJ3" s="17"/>
      <c r="JSK3" s="17"/>
      <c r="JSL3" s="17"/>
      <c r="JSM3" s="17"/>
      <c r="JSN3" s="17"/>
      <c r="JSO3" s="17"/>
      <c r="JSP3" s="17"/>
      <c r="JSQ3" s="17"/>
      <c r="JSR3" s="17"/>
      <c r="JSS3" s="17"/>
      <c r="JST3" s="17"/>
      <c r="JSU3" s="17"/>
      <c r="JSV3" s="17"/>
      <c r="JSW3" s="17"/>
      <c r="JSX3" s="17"/>
      <c r="JSY3" s="17"/>
      <c r="JSZ3" s="17"/>
      <c r="JTA3" s="17"/>
      <c r="JTB3" s="17"/>
      <c r="JTC3" s="17"/>
      <c r="JTD3" s="17"/>
      <c r="JTE3" s="17"/>
      <c r="JTF3" s="17"/>
      <c r="JTG3" s="17"/>
      <c r="JTH3" s="17"/>
      <c r="JTI3" s="17"/>
      <c r="JTJ3" s="17"/>
      <c r="JTK3" s="17"/>
      <c r="JTL3" s="17"/>
      <c r="JTM3" s="17"/>
      <c r="JTN3" s="17"/>
      <c r="JTO3" s="17"/>
      <c r="JTP3" s="17"/>
      <c r="JTQ3" s="17"/>
      <c r="JTR3" s="17"/>
      <c r="JTS3" s="17"/>
      <c r="JTT3" s="17"/>
      <c r="JTU3" s="17"/>
      <c r="JTV3" s="17"/>
      <c r="JTW3" s="17"/>
      <c r="JTX3" s="17"/>
      <c r="JTY3" s="17"/>
      <c r="JTZ3" s="17"/>
      <c r="JUA3" s="17"/>
      <c r="JUB3" s="17"/>
      <c r="JUC3" s="17"/>
      <c r="JUD3" s="17"/>
      <c r="JUE3" s="17"/>
      <c r="JUF3" s="17"/>
      <c r="JUG3" s="17"/>
      <c r="JUH3" s="17"/>
      <c r="JUI3" s="17"/>
      <c r="JUJ3" s="17"/>
      <c r="JUK3" s="17"/>
      <c r="JUL3" s="17"/>
      <c r="JUM3" s="17"/>
      <c r="JUN3" s="17"/>
      <c r="JUO3" s="17"/>
      <c r="JUP3" s="17"/>
      <c r="JUQ3" s="17"/>
      <c r="JUR3" s="17"/>
      <c r="JUS3" s="17"/>
      <c r="JUT3" s="17"/>
      <c r="JUU3" s="17"/>
      <c r="JUV3" s="17"/>
      <c r="JUW3" s="17"/>
      <c r="JUX3" s="17"/>
      <c r="JUY3" s="17"/>
      <c r="JUZ3" s="17"/>
      <c r="JVA3" s="17"/>
      <c r="JVB3" s="17"/>
      <c r="JVC3" s="17"/>
      <c r="JVD3" s="17"/>
      <c r="JVE3" s="17"/>
      <c r="JVF3" s="17"/>
      <c r="JVG3" s="17"/>
      <c r="JVH3" s="17"/>
      <c r="JVI3" s="17"/>
      <c r="JVJ3" s="17"/>
      <c r="JVK3" s="17"/>
      <c r="JVL3" s="17"/>
      <c r="JVM3" s="17"/>
      <c r="JVN3" s="17"/>
      <c r="JVO3" s="17"/>
      <c r="JVP3" s="17"/>
      <c r="JVQ3" s="17"/>
      <c r="JVR3" s="17"/>
      <c r="JVS3" s="17"/>
      <c r="JVT3" s="17"/>
      <c r="JVU3" s="17"/>
      <c r="JVV3" s="17"/>
      <c r="JVW3" s="17"/>
      <c r="JVX3" s="17"/>
      <c r="JVY3" s="17"/>
      <c r="JVZ3" s="17"/>
      <c r="JWA3" s="17"/>
      <c r="JWB3" s="17"/>
      <c r="JWC3" s="17"/>
      <c r="JWD3" s="17"/>
      <c r="JWE3" s="17"/>
      <c r="JWF3" s="17"/>
      <c r="JWG3" s="17"/>
      <c r="JWH3" s="17"/>
      <c r="JWI3" s="17"/>
      <c r="JWJ3" s="17"/>
      <c r="JWK3" s="17"/>
      <c r="JWL3" s="17"/>
      <c r="JWM3" s="17"/>
      <c r="JWN3" s="17"/>
      <c r="JWO3" s="17"/>
      <c r="JWP3" s="17"/>
      <c r="JWQ3" s="17"/>
      <c r="JWR3" s="17"/>
      <c r="JWS3" s="17"/>
      <c r="JWT3" s="17"/>
      <c r="JWU3" s="17"/>
      <c r="JWV3" s="17"/>
      <c r="JWW3" s="17"/>
      <c r="JWX3" s="17"/>
      <c r="JWY3" s="17"/>
      <c r="JWZ3" s="17"/>
      <c r="JXA3" s="17"/>
      <c r="JXB3" s="17"/>
      <c r="JXC3" s="17"/>
      <c r="JXD3" s="17"/>
      <c r="JXE3" s="17"/>
      <c r="JXF3" s="17"/>
      <c r="JXG3" s="17"/>
      <c r="JXH3" s="17"/>
      <c r="JXI3" s="17"/>
      <c r="JXJ3" s="17"/>
      <c r="JXK3" s="17"/>
      <c r="JXL3" s="17"/>
      <c r="JXM3" s="17"/>
      <c r="JXN3" s="17"/>
      <c r="JXO3" s="17"/>
      <c r="JXP3" s="17"/>
      <c r="JXQ3" s="17"/>
      <c r="JXR3" s="17"/>
      <c r="JXS3" s="17"/>
      <c r="JXT3" s="17"/>
      <c r="JXU3" s="17"/>
      <c r="JXV3" s="17"/>
      <c r="JXW3" s="17"/>
      <c r="JXX3" s="17"/>
      <c r="JXY3" s="17"/>
      <c r="JXZ3" s="17"/>
      <c r="JYA3" s="17"/>
      <c r="JYB3" s="17"/>
      <c r="JYC3" s="17"/>
      <c r="JYD3" s="17"/>
      <c r="JYE3" s="17"/>
      <c r="JYF3" s="17"/>
      <c r="JYG3" s="17"/>
      <c r="JYH3" s="17"/>
      <c r="JYI3" s="17"/>
      <c r="JYJ3" s="17"/>
      <c r="JYK3" s="17"/>
      <c r="JYL3" s="17"/>
      <c r="JYM3" s="17"/>
      <c r="JYN3" s="17"/>
      <c r="JYO3" s="17"/>
      <c r="JYP3" s="17"/>
      <c r="JYQ3" s="17"/>
      <c r="JYR3" s="17"/>
      <c r="JYS3" s="17"/>
      <c r="JYT3" s="17"/>
      <c r="JYU3" s="17"/>
      <c r="JYV3" s="17"/>
      <c r="JYW3" s="17"/>
      <c r="JYX3" s="17"/>
      <c r="JYY3" s="17"/>
      <c r="JYZ3" s="17"/>
      <c r="JZA3" s="17"/>
      <c r="JZB3" s="17"/>
      <c r="JZC3" s="17"/>
      <c r="JZD3" s="17"/>
      <c r="JZE3" s="17"/>
      <c r="JZF3" s="17"/>
      <c r="JZG3" s="17"/>
      <c r="JZH3" s="17"/>
      <c r="JZI3" s="17"/>
      <c r="JZJ3" s="17"/>
      <c r="JZK3" s="17"/>
      <c r="JZL3" s="17"/>
      <c r="JZM3" s="17"/>
      <c r="JZN3" s="17"/>
      <c r="JZO3" s="17"/>
      <c r="JZP3" s="17"/>
      <c r="JZQ3" s="17"/>
      <c r="JZR3" s="17"/>
      <c r="JZS3" s="17"/>
      <c r="JZT3" s="17"/>
      <c r="JZU3" s="17"/>
      <c r="JZV3" s="17"/>
      <c r="JZW3" s="17"/>
      <c r="JZX3" s="17"/>
      <c r="JZY3" s="17"/>
      <c r="JZZ3" s="17"/>
      <c r="KAA3" s="17"/>
      <c r="KAB3" s="17"/>
      <c r="KAC3" s="17"/>
      <c r="KAD3" s="17"/>
      <c r="KAE3" s="17"/>
      <c r="KAF3" s="17"/>
      <c r="KAG3" s="17"/>
      <c r="KAH3" s="17"/>
      <c r="KAI3" s="17"/>
      <c r="KAJ3" s="17"/>
      <c r="KAK3" s="17"/>
      <c r="KAL3" s="17"/>
      <c r="KAM3" s="17"/>
      <c r="KAN3" s="17"/>
      <c r="KAO3" s="17"/>
      <c r="KAP3" s="17"/>
      <c r="KAQ3" s="17"/>
      <c r="KAR3" s="17"/>
      <c r="KAS3" s="17"/>
      <c r="KAT3" s="17"/>
      <c r="KAU3" s="17"/>
      <c r="KAV3" s="17"/>
      <c r="KAW3" s="17"/>
      <c r="KAX3" s="17"/>
      <c r="KAY3" s="17"/>
      <c r="KAZ3" s="17"/>
      <c r="KBA3" s="17"/>
      <c r="KBB3" s="17"/>
      <c r="KBC3" s="17"/>
      <c r="KBD3" s="17"/>
      <c r="KBE3" s="17"/>
      <c r="KBF3" s="17"/>
      <c r="KBG3" s="17"/>
      <c r="KBH3" s="17"/>
      <c r="KBI3" s="17"/>
      <c r="KBJ3" s="17"/>
      <c r="KBK3" s="17"/>
      <c r="KBL3" s="17"/>
      <c r="KBM3" s="17"/>
      <c r="KBN3" s="17"/>
      <c r="KBO3" s="17"/>
      <c r="KBP3" s="17"/>
      <c r="KBQ3" s="17"/>
      <c r="KBR3" s="17"/>
      <c r="KBS3" s="17"/>
      <c r="KBT3" s="17"/>
      <c r="KBU3" s="17"/>
      <c r="KBV3" s="17"/>
      <c r="KBW3" s="17"/>
      <c r="KBX3" s="17"/>
      <c r="KBY3" s="17"/>
      <c r="KBZ3" s="17"/>
      <c r="KCA3" s="17"/>
      <c r="KCB3" s="17"/>
      <c r="KCC3" s="17"/>
      <c r="KCD3" s="17"/>
      <c r="KCE3" s="17"/>
      <c r="KCF3" s="17"/>
      <c r="KCG3" s="17"/>
      <c r="KCH3" s="17"/>
      <c r="KCI3" s="17"/>
      <c r="KCJ3" s="17"/>
      <c r="KCK3" s="17"/>
      <c r="KCL3" s="17"/>
      <c r="KCM3" s="17"/>
      <c r="KCN3" s="17"/>
      <c r="KCO3" s="17"/>
      <c r="KCP3" s="17"/>
      <c r="KCQ3" s="17"/>
      <c r="KCR3" s="17"/>
      <c r="KCS3" s="17"/>
      <c r="KCT3" s="17"/>
      <c r="KCU3" s="17"/>
      <c r="KCV3" s="17"/>
      <c r="KCW3" s="17"/>
      <c r="KCX3" s="17"/>
      <c r="KCY3" s="17"/>
      <c r="KCZ3" s="17"/>
      <c r="KDA3" s="17"/>
      <c r="KDB3" s="17"/>
      <c r="KDC3" s="17"/>
      <c r="KDD3" s="17"/>
      <c r="KDE3" s="17"/>
      <c r="KDF3" s="17"/>
      <c r="KDG3" s="17"/>
      <c r="KDH3" s="17"/>
      <c r="KDI3" s="17"/>
      <c r="KDJ3" s="17"/>
      <c r="KDK3" s="17"/>
      <c r="KDL3" s="17"/>
      <c r="KDM3" s="17"/>
      <c r="KDN3" s="17"/>
      <c r="KDO3" s="17"/>
      <c r="KDP3" s="17"/>
      <c r="KDQ3" s="17"/>
      <c r="KDR3" s="17"/>
      <c r="KDS3" s="17"/>
      <c r="KDT3" s="17"/>
      <c r="KDU3" s="17"/>
      <c r="KDV3" s="17"/>
      <c r="KDW3" s="17"/>
      <c r="KDX3" s="17"/>
      <c r="KDY3" s="17"/>
      <c r="KDZ3" s="17"/>
      <c r="KEA3" s="17"/>
      <c r="KEB3" s="17"/>
      <c r="KEC3" s="17"/>
      <c r="KED3" s="17"/>
      <c r="KEE3" s="17"/>
      <c r="KEF3" s="17"/>
      <c r="KEG3" s="17"/>
      <c r="KEH3" s="17"/>
      <c r="KEI3" s="17"/>
      <c r="KEJ3" s="17"/>
      <c r="KEK3" s="17"/>
      <c r="KEL3" s="17"/>
      <c r="KEM3" s="17"/>
      <c r="KEN3" s="17"/>
      <c r="KEO3" s="17"/>
      <c r="KEP3" s="17"/>
      <c r="KEQ3" s="17"/>
      <c r="KER3" s="17"/>
      <c r="KES3" s="17"/>
      <c r="KET3" s="17"/>
      <c r="KEU3" s="17"/>
      <c r="KEV3" s="17"/>
      <c r="KEW3" s="17"/>
      <c r="KEX3" s="17"/>
      <c r="KEY3" s="17"/>
      <c r="KEZ3" s="17"/>
      <c r="KFA3" s="17"/>
      <c r="KFB3" s="17"/>
      <c r="KFC3" s="17"/>
      <c r="KFD3" s="17"/>
      <c r="KFE3" s="17"/>
      <c r="KFF3" s="17"/>
      <c r="KFG3" s="17"/>
      <c r="KFH3" s="17"/>
      <c r="KFI3" s="17"/>
      <c r="KFJ3" s="17"/>
      <c r="KFK3" s="17"/>
      <c r="KFL3" s="17"/>
      <c r="KFM3" s="17"/>
      <c r="KFN3" s="17"/>
      <c r="KFO3" s="17"/>
      <c r="KFP3" s="17"/>
      <c r="KFQ3" s="17"/>
      <c r="KFR3" s="17"/>
      <c r="KFS3" s="17"/>
      <c r="KFT3" s="17"/>
      <c r="KFU3" s="17"/>
      <c r="KFV3" s="17"/>
      <c r="KFW3" s="17"/>
      <c r="KFX3" s="17"/>
      <c r="KFY3" s="17"/>
      <c r="KFZ3" s="17"/>
      <c r="KGA3" s="17"/>
      <c r="KGB3" s="17"/>
      <c r="KGC3" s="17"/>
      <c r="KGD3" s="17"/>
      <c r="KGE3" s="17"/>
      <c r="KGF3" s="17"/>
      <c r="KGG3" s="17"/>
      <c r="KGH3" s="17"/>
      <c r="KGI3" s="17"/>
      <c r="KGJ3" s="17"/>
      <c r="KGK3" s="17"/>
      <c r="KGL3" s="17"/>
      <c r="KGM3" s="17"/>
      <c r="KGN3" s="17"/>
      <c r="KGO3" s="17"/>
      <c r="KGP3" s="17"/>
      <c r="KGQ3" s="17"/>
      <c r="KGR3" s="17"/>
      <c r="KGS3" s="17"/>
      <c r="KGT3" s="17"/>
      <c r="KGU3" s="17"/>
      <c r="KGV3" s="17"/>
      <c r="KGW3" s="17"/>
      <c r="KGX3" s="17"/>
      <c r="KGY3" s="17"/>
      <c r="KGZ3" s="17"/>
      <c r="KHA3" s="17"/>
      <c r="KHB3" s="17"/>
      <c r="KHC3" s="17"/>
      <c r="KHD3" s="17"/>
      <c r="KHE3" s="17"/>
      <c r="KHF3" s="17"/>
      <c r="KHG3" s="17"/>
      <c r="KHH3" s="17"/>
      <c r="KHI3" s="17"/>
      <c r="KHJ3" s="17"/>
      <c r="KHK3" s="17"/>
      <c r="KHL3" s="17"/>
      <c r="KHM3" s="17"/>
      <c r="KHN3" s="17"/>
      <c r="KHO3" s="17"/>
      <c r="KHP3" s="17"/>
      <c r="KHQ3" s="17"/>
      <c r="KHR3" s="17"/>
      <c r="KHS3" s="17"/>
      <c r="KHT3" s="17"/>
      <c r="KHU3" s="17"/>
      <c r="KHV3" s="17"/>
      <c r="KHW3" s="17"/>
      <c r="KHX3" s="17"/>
      <c r="KHY3" s="17"/>
      <c r="KHZ3" s="17"/>
      <c r="KIA3" s="17"/>
      <c r="KIB3" s="17"/>
      <c r="KIC3" s="17"/>
      <c r="KID3" s="17"/>
      <c r="KIE3" s="17"/>
      <c r="KIF3" s="17"/>
      <c r="KIG3" s="17"/>
      <c r="KIH3" s="17"/>
      <c r="KII3" s="17"/>
      <c r="KIJ3" s="17"/>
      <c r="KIK3" s="17"/>
      <c r="KIL3" s="17"/>
      <c r="KIM3" s="17"/>
      <c r="KIN3" s="17"/>
      <c r="KIO3" s="17"/>
      <c r="KIP3" s="17"/>
      <c r="KIQ3" s="17"/>
      <c r="KIR3" s="17"/>
      <c r="KIS3" s="17"/>
      <c r="KIT3" s="17"/>
      <c r="KIU3" s="17"/>
      <c r="KIV3" s="17"/>
      <c r="KIW3" s="17"/>
      <c r="KIX3" s="17"/>
      <c r="KIY3" s="17"/>
      <c r="KIZ3" s="17"/>
      <c r="KJA3" s="17"/>
      <c r="KJB3" s="17"/>
      <c r="KJC3" s="17"/>
      <c r="KJD3" s="17"/>
      <c r="KJE3" s="17"/>
      <c r="KJF3" s="17"/>
      <c r="KJG3" s="17"/>
      <c r="KJH3" s="17"/>
      <c r="KJI3" s="17"/>
      <c r="KJJ3" s="17"/>
      <c r="KJK3" s="17"/>
      <c r="KJL3" s="17"/>
      <c r="KJM3" s="17"/>
      <c r="KJN3" s="17"/>
      <c r="KJO3" s="17"/>
      <c r="KJP3" s="17"/>
      <c r="KJQ3" s="17"/>
      <c r="KJR3" s="17"/>
      <c r="KJS3" s="17"/>
      <c r="KJT3" s="17"/>
      <c r="KJU3" s="17"/>
      <c r="KJV3" s="17"/>
      <c r="KJW3" s="17"/>
      <c r="KJX3" s="17"/>
      <c r="KJY3" s="17"/>
      <c r="KJZ3" s="17"/>
      <c r="KKA3" s="17"/>
      <c r="KKB3" s="17"/>
      <c r="KKC3" s="17"/>
      <c r="KKD3" s="17"/>
      <c r="KKE3" s="17"/>
      <c r="KKF3" s="17"/>
      <c r="KKG3" s="17"/>
      <c r="KKH3" s="17"/>
      <c r="KKI3" s="17"/>
      <c r="KKJ3" s="17"/>
      <c r="KKK3" s="17"/>
      <c r="KKL3" s="17"/>
      <c r="KKM3" s="17"/>
      <c r="KKN3" s="17"/>
      <c r="KKO3" s="17"/>
      <c r="KKP3" s="17"/>
      <c r="KKQ3" s="17"/>
      <c r="KKR3" s="17"/>
      <c r="KKS3" s="17"/>
      <c r="KKT3" s="17"/>
      <c r="KKU3" s="17"/>
      <c r="KKV3" s="17"/>
      <c r="KKW3" s="17"/>
      <c r="KKX3" s="17"/>
      <c r="KKY3" s="17"/>
      <c r="KKZ3" s="17"/>
      <c r="KLA3" s="17"/>
      <c r="KLB3" s="17"/>
      <c r="KLC3" s="17"/>
      <c r="KLD3" s="17"/>
      <c r="KLE3" s="17"/>
      <c r="KLF3" s="17"/>
      <c r="KLG3" s="17"/>
      <c r="KLH3" s="17"/>
      <c r="KLI3" s="17"/>
      <c r="KLJ3" s="17"/>
      <c r="KLK3" s="17"/>
      <c r="KLL3" s="17"/>
      <c r="KLM3" s="17"/>
      <c r="KLN3" s="17"/>
      <c r="KLO3" s="17"/>
      <c r="KLP3" s="17"/>
      <c r="KLQ3" s="17"/>
      <c r="KLR3" s="17"/>
      <c r="KLS3" s="17"/>
      <c r="KLT3" s="17"/>
      <c r="KLU3" s="17"/>
      <c r="KLV3" s="17"/>
      <c r="KLW3" s="17"/>
      <c r="KLX3" s="17"/>
      <c r="KLY3" s="17"/>
      <c r="KLZ3" s="17"/>
      <c r="KMA3" s="17"/>
      <c r="KMB3" s="17"/>
      <c r="KMC3" s="17"/>
      <c r="KMD3" s="17"/>
      <c r="KME3" s="17"/>
      <c r="KMF3" s="17"/>
      <c r="KMG3" s="17"/>
      <c r="KMH3" s="17"/>
      <c r="KMI3" s="17"/>
      <c r="KMJ3" s="17"/>
      <c r="KMK3" s="17"/>
      <c r="KML3" s="17"/>
      <c r="KMM3" s="17"/>
      <c r="KMN3" s="17"/>
      <c r="KMO3" s="17"/>
      <c r="KMP3" s="17"/>
      <c r="KMQ3" s="17"/>
      <c r="KMR3" s="17"/>
      <c r="KMS3" s="17"/>
      <c r="KMT3" s="17"/>
      <c r="KMU3" s="17"/>
      <c r="KMV3" s="17"/>
      <c r="KMW3" s="17"/>
      <c r="KMX3" s="17"/>
      <c r="KMY3" s="17"/>
      <c r="KMZ3" s="17"/>
      <c r="KNA3" s="17"/>
      <c r="KNB3" s="17"/>
      <c r="KNC3" s="17"/>
      <c r="KND3" s="17"/>
      <c r="KNE3" s="17"/>
      <c r="KNF3" s="17"/>
      <c r="KNG3" s="17"/>
      <c r="KNH3" s="17"/>
      <c r="KNI3" s="17"/>
      <c r="KNJ3" s="17"/>
      <c r="KNK3" s="17"/>
      <c r="KNL3" s="17"/>
      <c r="KNM3" s="17"/>
      <c r="KNN3" s="17"/>
      <c r="KNO3" s="17"/>
      <c r="KNP3" s="17"/>
      <c r="KNQ3" s="17"/>
      <c r="KNR3" s="17"/>
      <c r="KNS3" s="17"/>
      <c r="KNT3" s="17"/>
      <c r="KNU3" s="17"/>
      <c r="KNV3" s="17"/>
      <c r="KNW3" s="17"/>
      <c r="KNX3" s="17"/>
      <c r="KNY3" s="17"/>
      <c r="KNZ3" s="17"/>
      <c r="KOA3" s="17"/>
      <c r="KOB3" s="17"/>
      <c r="KOC3" s="17"/>
      <c r="KOD3" s="17"/>
      <c r="KOE3" s="17"/>
      <c r="KOF3" s="17"/>
      <c r="KOG3" s="17"/>
      <c r="KOH3" s="17"/>
      <c r="KOI3" s="17"/>
      <c r="KOJ3" s="17"/>
      <c r="KOK3" s="17"/>
      <c r="KOL3" s="17"/>
      <c r="KOM3" s="17"/>
      <c r="KON3" s="17"/>
      <c r="KOO3" s="17"/>
      <c r="KOP3" s="17"/>
      <c r="KOQ3" s="17"/>
      <c r="KOR3" s="17"/>
      <c r="KOS3" s="17"/>
      <c r="KOT3" s="17"/>
      <c r="KOU3" s="17"/>
      <c r="KOV3" s="17"/>
      <c r="KOW3" s="17"/>
      <c r="KOX3" s="17"/>
      <c r="KOY3" s="17"/>
      <c r="KOZ3" s="17"/>
      <c r="KPA3" s="17"/>
      <c r="KPB3" s="17"/>
      <c r="KPC3" s="17"/>
      <c r="KPD3" s="17"/>
      <c r="KPE3" s="17"/>
      <c r="KPF3" s="17"/>
      <c r="KPG3" s="17"/>
      <c r="KPH3" s="17"/>
      <c r="KPI3" s="17"/>
      <c r="KPJ3" s="17"/>
      <c r="KPK3" s="17"/>
      <c r="KPL3" s="17"/>
      <c r="KPM3" s="17"/>
      <c r="KPN3" s="17"/>
      <c r="KPO3" s="17"/>
      <c r="KPP3" s="17"/>
      <c r="KPQ3" s="17"/>
      <c r="KPR3" s="17"/>
      <c r="KPS3" s="17"/>
      <c r="KPT3" s="17"/>
      <c r="KPU3" s="17"/>
      <c r="KPV3" s="17"/>
      <c r="KPW3" s="17"/>
      <c r="KPX3" s="17"/>
      <c r="KPY3" s="17"/>
      <c r="KPZ3" s="17"/>
      <c r="KQA3" s="17"/>
      <c r="KQB3" s="17"/>
      <c r="KQC3" s="17"/>
      <c r="KQD3" s="17"/>
      <c r="KQE3" s="17"/>
      <c r="KQF3" s="17"/>
      <c r="KQG3" s="17"/>
      <c r="KQH3" s="17"/>
      <c r="KQI3" s="17"/>
      <c r="KQJ3" s="17"/>
      <c r="KQK3" s="17"/>
      <c r="KQL3" s="17"/>
      <c r="KQM3" s="17"/>
      <c r="KQN3" s="17"/>
      <c r="KQO3" s="17"/>
      <c r="KQP3" s="17"/>
      <c r="KQQ3" s="17"/>
      <c r="KQR3" s="17"/>
      <c r="KQS3" s="17"/>
      <c r="KQT3" s="17"/>
      <c r="KQU3" s="17"/>
      <c r="KQV3" s="17"/>
      <c r="KQW3" s="17"/>
      <c r="KQX3" s="17"/>
      <c r="KQY3" s="17"/>
      <c r="KQZ3" s="17"/>
      <c r="KRA3" s="17"/>
      <c r="KRB3" s="17"/>
      <c r="KRC3" s="17"/>
      <c r="KRD3" s="17"/>
      <c r="KRE3" s="17"/>
      <c r="KRF3" s="17"/>
      <c r="KRG3" s="17"/>
      <c r="KRH3" s="17"/>
      <c r="KRI3" s="17"/>
      <c r="KRJ3" s="17"/>
      <c r="KRK3" s="17"/>
      <c r="KRL3" s="17"/>
      <c r="KRM3" s="17"/>
      <c r="KRN3" s="17"/>
      <c r="KRO3" s="17"/>
      <c r="KRP3" s="17"/>
      <c r="KRQ3" s="17"/>
      <c r="KRR3" s="17"/>
      <c r="KRS3" s="17"/>
      <c r="KRT3" s="17"/>
      <c r="KRU3" s="17"/>
      <c r="KRV3" s="17"/>
      <c r="KRW3" s="17"/>
      <c r="KRX3" s="17"/>
      <c r="KRY3" s="17"/>
      <c r="KRZ3" s="17"/>
      <c r="KSA3" s="17"/>
      <c r="KSB3" s="17"/>
      <c r="KSC3" s="17"/>
      <c r="KSD3" s="17"/>
      <c r="KSE3" s="17"/>
      <c r="KSF3" s="17"/>
      <c r="KSG3" s="17"/>
      <c r="KSH3" s="17"/>
      <c r="KSI3" s="17"/>
      <c r="KSJ3" s="17"/>
      <c r="KSK3" s="17"/>
      <c r="KSL3" s="17"/>
      <c r="KSM3" s="17"/>
      <c r="KSN3" s="17"/>
      <c r="KSO3" s="17"/>
      <c r="KSP3" s="17"/>
      <c r="KSQ3" s="17"/>
      <c r="KSR3" s="17"/>
      <c r="KSS3" s="17"/>
      <c r="KST3" s="17"/>
      <c r="KSU3" s="17"/>
      <c r="KSV3" s="17"/>
      <c r="KSW3" s="17"/>
      <c r="KSX3" s="17"/>
      <c r="KSY3" s="17"/>
      <c r="KSZ3" s="17"/>
      <c r="KTA3" s="17"/>
      <c r="KTB3" s="17"/>
      <c r="KTC3" s="17"/>
      <c r="KTD3" s="17"/>
      <c r="KTE3" s="17"/>
      <c r="KTF3" s="17"/>
      <c r="KTG3" s="17"/>
      <c r="KTH3" s="17"/>
      <c r="KTI3" s="17"/>
      <c r="KTJ3" s="17"/>
      <c r="KTK3" s="17"/>
      <c r="KTL3" s="17"/>
      <c r="KTM3" s="17"/>
      <c r="KTN3" s="17"/>
      <c r="KTO3" s="17"/>
      <c r="KTP3" s="17"/>
      <c r="KTQ3" s="17"/>
      <c r="KTR3" s="17"/>
      <c r="KTS3" s="17"/>
      <c r="KTT3" s="17"/>
      <c r="KTU3" s="17"/>
      <c r="KTV3" s="17"/>
      <c r="KTW3" s="17"/>
      <c r="KTX3" s="17"/>
      <c r="KTY3" s="17"/>
      <c r="KTZ3" s="17"/>
      <c r="KUA3" s="17"/>
      <c r="KUB3" s="17"/>
      <c r="KUC3" s="17"/>
      <c r="KUD3" s="17"/>
      <c r="KUE3" s="17"/>
      <c r="KUF3" s="17"/>
      <c r="KUG3" s="17"/>
      <c r="KUH3" s="17"/>
      <c r="KUI3" s="17"/>
      <c r="KUJ3" s="17"/>
      <c r="KUK3" s="17"/>
      <c r="KUL3" s="17"/>
      <c r="KUM3" s="17"/>
      <c r="KUN3" s="17"/>
      <c r="KUO3" s="17"/>
      <c r="KUP3" s="17"/>
      <c r="KUQ3" s="17"/>
      <c r="KUR3" s="17"/>
      <c r="KUS3" s="17"/>
      <c r="KUT3" s="17"/>
      <c r="KUU3" s="17"/>
      <c r="KUV3" s="17"/>
      <c r="KUW3" s="17"/>
      <c r="KUX3" s="17"/>
      <c r="KUY3" s="17"/>
      <c r="KUZ3" s="17"/>
      <c r="KVA3" s="17"/>
      <c r="KVB3" s="17"/>
      <c r="KVC3" s="17"/>
      <c r="KVD3" s="17"/>
      <c r="KVE3" s="17"/>
      <c r="KVF3" s="17"/>
      <c r="KVG3" s="17"/>
      <c r="KVH3" s="17"/>
      <c r="KVI3" s="17"/>
      <c r="KVJ3" s="17"/>
      <c r="KVK3" s="17"/>
      <c r="KVL3" s="17"/>
      <c r="KVM3" s="17"/>
      <c r="KVN3" s="17"/>
      <c r="KVO3" s="17"/>
      <c r="KVP3" s="17"/>
      <c r="KVQ3" s="17"/>
      <c r="KVR3" s="17"/>
      <c r="KVS3" s="17"/>
      <c r="KVT3" s="17"/>
      <c r="KVU3" s="17"/>
      <c r="KVV3" s="17"/>
      <c r="KVW3" s="17"/>
      <c r="KVX3" s="17"/>
      <c r="KVY3" s="17"/>
      <c r="KVZ3" s="17"/>
      <c r="KWA3" s="17"/>
      <c r="KWB3" s="17"/>
      <c r="KWC3" s="17"/>
      <c r="KWD3" s="17"/>
      <c r="KWE3" s="17"/>
      <c r="KWF3" s="17"/>
      <c r="KWG3" s="17"/>
      <c r="KWH3" s="17"/>
      <c r="KWI3" s="17"/>
      <c r="KWJ3" s="17"/>
      <c r="KWK3" s="17"/>
      <c r="KWL3" s="17"/>
      <c r="KWM3" s="17"/>
      <c r="KWN3" s="17"/>
      <c r="KWO3" s="17"/>
      <c r="KWP3" s="17"/>
      <c r="KWQ3" s="17"/>
      <c r="KWR3" s="17"/>
      <c r="KWS3" s="17"/>
      <c r="KWT3" s="17"/>
      <c r="KWU3" s="17"/>
      <c r="KWV3" s="17"/>
      <c r="KWW3" s="17"/>
      <c r="KWX3" s="17"/>
      <c r="KWY3" s="17"/>
      <c r="KWZ3" s="17"/>
      <c r="KXA3" s="17"/>
      <c r="KXB3" s="17"/>
      <c r="KXC3" s="17"/>
      <c r="KXD3" s="17"/>
      <c r="KXE3" s="17"/>
      <c r="KXF3" s="17"/>
      <c r="KXG3" s="17"/>
      <c r="KXH3" s="17"/>
      <c r="KXI3" s="17"/>
      <c r="KXJ3" s="17"/>
      <c r="KXK3" s="17"/>
      <c r="KXL3" s="17"/>
      <c r="KXM3" s="17"/>
      <c r="KXN3" s="17"/>
      <c r="KXO3" s="17"/>
      <c r="KXP3" s="17"/>
      <c r="KXQ3" s="17"/>
      <c r="KXR3" s="17"/>
      <c r="KXS3" s="17"/>
      <c r="KXT3" s="17"/>
      <c r="KXU3" s="17"/>
      <c r="KXV3" s="17"/>
      <c r="KXW3" s="17"/>
      <c r="KXX3" s="17"/>
      <c r="KXY3" s="17"/>
      <c r="KXZ3" s="17"/>
      <c r="KYA3" s="17"/>
      <c r="KYB3" s="17"/>
      <c r="KYC3" s="17"/>
      <c r="KYD3" s="17"/>
      <c r="KYE3" s="17"/>
      <c r="KYF3" s="17"/>
      <c r="KYG3" s="17"/>
      <c r="KYH3" s="17"/>
      <c r="KYI3" s="17"/>
      <c r="KYJ3" s="17"/>
      <c r="KYK3" s="17"/>
      <c r="KYL3" s="17"/>
      <c r="KYM3" s="17"/>
      <c r="KYN3" s="17"/>
      <c r="KYO3" s="17"/>
      <c r="KYP3" s="17"/>
      <c r="KYQ3" s="17"/>
      <c r="KYR3" s="17"/>
      <c r="KYS3" s="17"/>
      <c r="KYT3" s="17"/>
      <c r="KYU3" s="17"/>
      <c r="KYV3" s="17"/>
      <c r="KYW3" s="17"/>
      <c r="KYX3" s="17"/>
      <c r="KYY3" s="17"/>
      <c r="KYZ3" s="17"/>
      <c r="KZA3" s="17"/>
      <c r="KZB3" s="17"/>
      <c r="KZC3" s="17"/>
      <c r="KZD3" s="17"/>
      <c r="KZE3" s="17"/>
      <c r="KZF3" s="17"/>
      <c r="KZG3" s="17"/>
      <c r="KZH3" s="17"/>
      <c r="KZI3" s="17"/>
      <c r="KZJ3" s="17"/>
      <c r="KZK3" s="17"/>
      <c r="KZL3" s="17"/>
      <c r="KZM3" s="17"/>
      <c r="KZN3" s="17"/>
      <c r="KZO3" s="17"/>
      <c r="KZP3" s="17"/>
      <c r="KZQ3" s="17"/>
      <c r="KZR3" s="17"/>
      <c r="KZS3" s="17"/>
      <c r="KZT3" s="17"/>
      <c r="KZU3" s="17"/>
      <c r="KZV3" s="17"/>
      <c r="KZW3" s="17"/>
      <c r="KZX3" s="17"/>
      <c r="KZY3" s="17"/>
      <c r="KZZ3" s="17"/>
      <c r="LAA3" s="17"/>
      <c r="LAB3" s="17"/>
      <c r="LAC3" s="17"/>
      <c r="LAD3" s="17"/>
      <c r="LAE3" s="17"/>
      <c r="LAF3" s="17"/>
      <c r="LAG3" s="17"/>
      <c r="LAH3" s="17"/>
      <c r="LAI3" s="17"/>
      <c r="LAJ3" s="17"/>
      <c r="LAK3" s="17"/>
      <c r="LAL3" s="17"/>
      <c r="LAM3" s="17"/>
      <c r="LAN3" s="17"/>
      <c r="LAO3" s="17"/>
      <c r="LAP3" s="17"/>
      <c r="LAQ3" s="17"/>
      <c r="LAR3" s="17"/>
      <c r="LAS3" s="17"/>
      <c r="LAT3" s="17"/>
      <c r="LAU3" s="17"/>
      <c r="LAV3" s="17"/>
      <c r="LAW3" s="17"/>
      <c r="LAX3" s="17"/>
      <c r="LAY3" s="17"/>
      <c r="LAZ3" s="17"/>
      <c r="LBA3" s="17"/>
      <c r="LBB3" s="17"/>
      <c r="LBC3" s="17"/>
      <c r="LBD3" s="17"/>
      <c r="LBE3" s="17"/>
      <c r="LBF3" s="17"/>
      <c r="LBG3" s="17"/>
      <c r="LBH3" s="17"/>
      <c r="LBI3" s="17"/>
      <c r="LBJ3" s="17"/>
      <c r="LBK3" s="17"/>
      <c r="LBL3" s="17"/>
      <c r="LBM3" s="17"/>
      <c r="LBN3" s="17"/>
      <c r="LBO3" s="17"/>
      <c r="LBP3" s="17"/>
      <c r="LBQ3" s="17"/>
      <c r="LBR3" s="17"/>
      <c r="LBS3" s="17"/>
      <c r="LBT3" s="17"/>
      <c r="LBU3" s="17"/>
      <c r="LBV3" s="17"/>
      <c r="LBW3" s="17"/>
      <c r="LBX3" s="17"/>
      <c r="LBY3" s="17"/>
      <c r="LBZ3" s="17"/>
      <c r="LCA3" s="17"/>
      <c r="LCB3" s="17"/>
      <c r="LCC3" s="17"/>
      <c r="LCD3" s="17"/>
      <c r="LCE3" s="17"/>
      <c r="LCF3" s="17"/>
      <c r="LCG3" s="17"/>
      <c r="LCH3" s="17"/>
      <c r="LCI3" s="17"/>
      <c r="LCJ3" s="17"/>
      <c r="LCK3" s="17"/>
      <c r="LCL3" s="17"/>
      <c r="LCM3" s="17"/>
      <c r="LCN3" s="17"/>
      <c r="LCO3" s="17"/>
      <c r="LCP3" s="17"/>
      <c r="LCQ3" s="17"/>
      <c r="LCR3" s="17"/>
      <c r="LCS3" s="17"/>
      <c r="LCT3" s="17"/>
      <c r="LCU3" s="17"/>
      <c r="LCV3" s="17"/>
      <c r="LCW3" s="17"/>
      <c r="LCX3" s="17"/>
      <c r="LCY3" s="17"/>
      <c r="LCZ3" s="17"/>
      <c r="LDA3" s="17"/>
      <c r="LDB3" s="17"/>
      <c r="LDC3" s="17"/>
      <c r="LDD3" s="17"/>
      <c r="LDE3" s="17"/>
      <c r="LDF3" s="17"/>
      <c r="LDG3" s="17"/>
      <c r="LDH3" s="17"/>
      <c r="LDI3" s="17"/>
      <c r="LDJ3" s="17"/>
      <c r="LDK3" s="17"/>
      <c r="LDL3" s="17"/>
      <c r="LDM3" s="17"/>
      <c r="LDN3" s="17"/>
      <c r="LDO3" s="17"/>
      <c r="LDP3" s="17"/>
      <c r="LDQ3" s="17"/>
      <c r="LDR3" s="17"/>
      <c r="LDS3" s="17"/>
      <c r="LDT3" s="17"/>
      <c r="LDU3" s="17"/>
      <c r="LDV3" s="17"/>
      <c r="LDW3" s="17"/>
      <c r="LDX3" s="17"/>
      <c r="LDY3" s="17"/>
      <c r="LDZ3" s="17"/>
      <c r="LEA3" s="17"/>
      <c r="LEB3" s="17"/>
      <c r="LEC3" s="17"/>
      <c r="LED3" s="17"/>
      <c r="LEE3" s="17"/>
      <c r="LEF3" s="17"/>
      <c r="LEG3" s="17"/>
      <c r="LEH3" s="17"/>
      <c r="LEI3" s="17"/>
      <c r="LEJ3" s="17"/>
      <c r="LEK3" s="17"/>
      <c r="LEL3" s="17"/>
      <c r="LEM3" s="17"/>
      <c r="LEN3" s="17"/>
      <c r="LEO3" s="17"/>
      <c r="LEP3" s="17"/>
      <c r="LEQ3" s="17"/>
      <c r="LER3" s="17"/>
      <c r="LES3" s="17"/>
      <c r="LET3" s="17"/>
      <c r="LEU3" s="17"/>
      <c r="LEV3" s="17"/>
      <c r="LEW3" s="17"/>
      <c r="LEX3" s="17"/>
      <c r="LEY3" s="17"/>
      <c r="LEZ3" s="17"/>
      <c r="LFA3" s="17"/>
      <c r="LFB3" s="17"/>
      <c r="LFC3" s="17"/>
      <c r="LFD3" s="17"/>
      <c r="LFE3" s="17"/>
      <c r="LFF3" s="17"/>
      <c r="LFG3" s="17"/>
      <c r="LFH3" s="17"/>
      <c r="LFI3" s="17"/>
      <c r="LFJ3" s="17"/>
      <c r="LFK3" s="17"/>
      <c r="LFL3" s="17"/>
      <c r="LFM3" s="17"/>
      <c r="LFN3" s="17"/>
      <c r="LFO3" s="17"/>
      <c r="LFP3" s="17"/>
      <c r="LFQ3" s="17"/>
      <c r="LFR3" s="17"/>
      <c r="LFS3" s="17"/>
      <c r="LFT3" s="17"/>
      <c r="LFU3" s="17"/>
      <c r="LFV3" s="17"/>
      <c r="LFW3" s="17"/>
      <c r="LFX3" s="17"/>
      <c r="LFY3" s="17"/>
      <c r="LFZ3" s="17"/>
      <c r="LGA3" s="17"/>
      <c r="LGB3" s="17"/>
      <c r="LGC3" s="17"/>
      <c r="LGD3" s="17"/>
      <c r="LGE3" s="17"/>
      <c r="LGF3" s="17"/>
      <c r="LGG3" s="17"/>
      <c r="LGH3" s="17"/>
      <c r="LGI3" s="17"/>
      <c r="LGJ3" s="17"/>
      <c r="LGK3" s="17"/>
      <c r="LGL3" s="17"/>
      <c r="LGM3" s="17"/>
      <c r="LGN3" s="17"/>
      <c r="LGO3" s="17"/>
      <c r="LGP3" s="17"/>
      <c r="LGQ3" s="17"/>
      <c r="LGR3" s="17"/>
      <c r="LGS3" s="17"/>
      <c r="LGT3" s="17"/>
      <c r="LGU3" s="17"/>
      <c r="LGV3" s="17"/>
      <c r="LGW3" s="17"/>
      <c r="LGX3" s="17"/>
      <c r="LGY3" s="17"/>
      <c r="LGZ3" s="17"/>
      <c r="LHA3" s="17"/>
      <c r="LHB3" s="17"/>
      <c r="LHC3" s="17"/>
      <c r="LHD3" s="17"/>
      <c r="LHE3" s="17"/>
      <c r="LHF3" s="17"/>
      <c r="LHG3" s="17"/>
      <c r="LHH3" s="17"/>
      <c r="LHI3" s="17"/>
      <c r="LHJ3" s="17"/>
      <c r="LHK3" s="17"/>
      <c r="LHL3" s="17"/>
      <c r="LHM3" s="17"/>
      <c r="LHN3" s="17"/>
      <c r="LHO3" s="17"/>
      <c r="LHP3" s="17"/>
      <c r="LHQ3" s="17"/>
      <c r="LHR3" s="17"/>
      <c r="LHS3" s="17"/>
      <c r="LHT3" s="17"/>
      <c r="LHU3" s="17"/>
      <c r="LHV3" s="17"/>
      <c r="LHW3" s="17"/>
      <c r="LHX3" s="17"/>
      <c r="LHY3" s="17"/>
      <c r="LHZ3" s="17"/>
      <c r="LIA3" s="17"/>
      <c r="LIB3" s="17"/>
      <c r="LIC3" s="17"/>
      <c r="LID3" s="17"/>
      <c r="LIE3" s="17"/>
      <c r="LIF3" s="17"/>
      <c r="LIG3" s="17"/>
      <c r="LIH3" s="17"/>
      <c r="LII3" s="17"/>
      <c r="LIJ3" s="17"/>
      <c r="LIK3" s="17"/>
      <c r="LIL3" s="17"/>
      <c r="LIM3" s="17"/>
      <c r="LIN3" s="17"/>
      <c r="LIO3" s="17"/>
      <c r="LIP3" s="17"/>
      <c r="LIQ3" s="17"/>
      <c r="LIR3" s="17"/>
      <c r="LIS3" s="17"/>
      <c r="LIT3" s="17"/>
      <c r="LIU3" s="17"/>
      <c r="LIV3" s="17"/>
      <c r="LIW3" s="17"/>
      <c r="LIX3" s="17"/>
      <c r="LIY3" s="17"/>
      <c r="LIZ3" s="17"/>
      <c r="LJA3" s="17"/>
      <c r="LJB3" s="17"/>
      <c r="LJC3" s="17"/>
      <c r="LJD3" s="17"/>
      <c r="LJE3" s="17"/>
      <c r="LJF3" s="17"/>
      <c r="LJG3" s="17"/>
      <c r="LJH3" s="17"/>
      <c r="LJI3" s="17"/>
      <c r="LJJ3" s="17"/>
      <c r="LJK3" s="17"/>
      <c r="LJL3" s="17"/>
      <c r="LJM3" s="17"/>
      <c r="LJN3" s="17"/>
      <c r="LJO3" s="17"/>
      <c r="LJP3" s="17"/>
      <c r="LJQ3" s="17"/>
      <c r="LJR3" s="17"/>
      <c r="LJS3" s="17"/>
      <c r="LJT3" s="17"/>
      <c r="LJU3" s="17"/>
      <c r="LJV3" s="17"/>
      <c r="LJW3" s="17"/>
      <c r="LJX3" s="17"/>
      <c r="LJY3" s="17"/>
      <c r="LJZ3" s="17"/>
      <c r="LKA3" s="17"/>
      <c r="LKB3" s="17"/>
      <c r="LKC3" s="17"/>
      <c r="LKD3" s="17"/>
      <c r="LKE3" s="17"/>
      <c r="LKF3" s="17"/>
      <c r="LKG3" s="17"/>
      <c r="LKH3" s="17"/>
      <c r="LKI3" s="17"/>
      <c r="LKJ3" s="17"/>
      <c r="LKK3" s="17"/>
      <c r="LKL3" s="17"/>
      <c r="LKM3" s="17"/>
      <c r="LKN3" s="17"/>
      <c r="LKO3" s="17"/>
      <c r="LKP3" s="17"/>
      <c r="LKQ3" s="17"/>
      <c r="LKR3" s="17"/>
      <c r="LKS3" s="17"/>
      <c r="LKT3" s="17"/>
      <c r="LKU3" s="17"/>
      <c r="LKV3" s="17"/>
      <c r="LKW3" s="17"/>
      <c r="LKX3" s="17"/>
      <c r="LKY3" s="17"/>
      <c r="LKZ3" s="17"/>
      <c r="LLA3" s="17"/>
      <c r="LLB3" s="17"/>
      <c r="LLC3" s="17"/>
      <c r="LLD3" s="17"/>
      <c r="LLE3" s="17"/>
      <c r="LLF3" s="17"/>
      <c r="LLG3" s="17"/>
      <c r="LLH3" s="17"/>
      <c r="LLI3" s="17"/>
      <c r="LLJ3" s="17"/>
      <c r="LLK3" s="17"/>
      <c r="LLL3" s="17"/>
      <c r="LLM3" s="17"/>
      <c r="LLN3" s="17"/>
      <c r="LLO3" s="17"/>
      <c r="LLP3" s="17"/>
      <c r="LLQ3" s="17"/>
      <c r="LLR3" s="17"/>
      <c r="LLS3" s="17"/>
      <c r="LLT3" s="17"/>
      <c r="LLU3" s="17"/>
      <c r="LLV3" s="17"/>
      <c r="LLW3" s="17"/>
      <c r="LLX3" s="17"/>
      <c r="LLY3" s="17"/>
      <c r="LLZ3" s="17"/>
      <c r="LMA3" s="17"/>
      <c r="LMB3" s="17"/>
      <c r="LMC3" s="17"/>
      <c r="LMD3" s="17"/>
      <c r="LME3" s="17"/>
      <c r="LMF3" s="17"/>
      <c r="LMG3" s="17"/>
      <c r="LMH3" s="17"/>
      <c r="LMI3" s="17"/>
      <c r="LMJ3" s="17"/>
      <c r="LMK3" s="17"/>
      <c r="LML3" s="17"/>
      <c r="LMM3" s="17"/>
      <c r="LMN3" s="17"/>
      <c r="LMO3" s="17"/>
      <c r="LMP3" s="17"/>
      <c r="LMQ3" s="17"/>
      <c r="LMR3" s="17"/>
      <c r="LMS3" s="17"/>
      <c r="LMT3" s="17"/>
      <c r="LMU3" s="17"/>
      <c r="LMV3" s="17"/>
      <c r="LMW3" s="17"/>
      <c r="LMX3" s="17"/>
      <c r="LMY3" s="17"/>
      <c r="LMZ3" s="17"/>
      <c r="LNA3" s="17"/>
      <c r="LNB3" s="17"/>
      <c r="LNC3" s="17"/>
      <c r="LND3" s="17"/>
      <c r="LNE3" s="17"/>
      <c r="LNF3" s="17"/>
      <c r="LNG3" s="17"/>
      <c r="LNH3" s="17"/>
      <c r="LNI3" s="17"/>
      <c r="LNJ3" s="17"/>
      <c r="LNK3" s="17"/>
      <c r="LNL3" s="17"/>
      <c r="LNM3" s="17"/>
      <c r="LNN3" s="17"/>
      <c r="LNO3" s="17"/>
      <c r="LNP3" s="17"/>
      <c r="LNQ3" s="17"/>
      <c r="LNR3" s="17"/>
      <c r="LNS3" s="17"/>
      <c r="LNT3" s="17"/>
      <c r="LNU3" s="17"/>
      <c r="LNV3" s="17"/>
      <c r="LNW3" s="17"/>
      <c r="LNX3" s="17"/>
      <c r="LNY3" s="17"/>
      <c r="LNZ3" s="17"/>
      <c r="LOA3" s="17"/>
      <c r="LOB3" s="17"/>
      <c r="LOC3" s="17"/>
      <c r="LOD3" s="17"/>
      <c r="LOE3" s="17"/>
      <c r="LOF3" s="17"/>
      <c r="LOG3" s="17"/>
      <c r="LOH3" s="17"/>
      <c r="LOI3" s="17"/>
      <c r="LOJ3" s="17"/>
      <c r="LOK3" s="17"/>
      <c r="LOL3" s="17"/>
      <c r="LOM3" s="17"/>
      <c r="LON3" s="17"/>
      <c r="LOO3" s="17"/>
      <c r="LOP3" s="17"/>
      <c r="LOQ3" s="17"/>
      <c r="LOR3" s="17"/>
      <c r="LOS3" s="17"/>
      <c r="LOT3" s="17"/>
      <c r="LOU3" s="17"/>
      <c r="LOV3" s="17"/>
      <c r="LOW3" s="17"/>
      <c r="LOX3" s="17"/>
      <c r="LOY3" s="17"/>
      <c r="LOZ3" s="17"/>
      <c r="LPA3" s="17"/>
      <c r="LPB3" s="17"/>
      <c r="LPC3" s="17"/>
      <c r="LPD3" s="17"/>
      <c r="LPE3" s="17"/>
      <c r="LPF3" s="17"/>
      <c r="LPG3" s="17"/>
      <c r="LPH3" s="17"/>
      <c r="LPI3" s="17"/>
      <c r="LPJ3" s="17"/>
      <c r="LPK3" s="17"/>
      <c r="LPL3" s="17"/>
      <c r="LPM3" s="17"/>
      <c r="LPN3" s="17"/>
      <c r="LPO3" s="17"/>
      <c r="LPP3" s="17"/>
      <c r="LPQ3" s="17"/>
      <c r="LPR3" s="17"/>
      <c r="LPS3" s="17"/>
      <c r="LPT3" s="17"/>
      <c r="LPU3" s="17"/>
      <c r="LPV3" s="17"/>
      <c r="LPW3" s="17"/>
      <c r="LPX3" s="17"/>
      <c r="LPY3" s="17"/>
      <c r="LPZ3" s="17"/>
      <c r="LQA3" s="17"/>
      <c r="LQB3" s="17"/>
      <c r="LQC3" s="17"/>
      <c r="LQD3" s="17"/>
      <c r="LQE3" s="17"/>
      <c r="LQF3" s="17"/>
      <c r="LQG3" s="17"/>
      <c r="LQH3" s="17"/>
      <c r="LQI3" s="17"/>
      <c r="LQJ3" s="17"/>
      <c r="LQK3" s="17"/>
      <c r="LQL3" s="17"/>
      <c r="LQM3" s="17"/>
      <c r="LQN3" s="17"/>
      <c r="LQO3" s="17"/>
      <c r="LQP3" s="17"/>
      <c r="LQQ3" s="17"/>
      <c r="LQR3" s="17"/>
      <c r="LQS3" s="17"/>
      <c r="LQT3" s="17"/>
      <c r="LQU3" s="17"/>
      <c r="LQV3" s="17"/>
      <c r="LQW3" s="17"/>
      <c r="LQX3" s="17"/>
      <c r="LQY3" s="17"/>
      <c r="LQZ3" s="17"/>
      <c r="LRA3" s="17"/>
      <c r="LRB3" s="17"/>
      <c r="LRC3" s="17"/>
      <c r="LRD3" s="17"/>
      <c r="LRE3" s="17"/>
      <c r="LRF3" s="17"/>
      <c r="LRG3" s="17"/>
      <c r="LRH3" s="17"/>
      <c r="LRI3" s="17"/>
      <c r="LRJ3" s="17"/>
      <c r="LRK3" s="17"/>
      <c r="LRL3" s="17"/>
      <c r="LRM3" s="17"/>
      <c r="LRN3" s="17"/>
      <c r="LRO3" s="17"/>
      <c r="LRP3" s="17"/>
      <c r="LRQ3" s="17"/>
      <c r="LRR3" s="17"/>
      <c r="LRS3" s="17"/>
      <c r="LRT3" s="17"/>
      <c r="LRU3" s="17"/>
      <c r="LRV3" s="17"/>
      <c r="LRW3" s="17"/>
      <c r="LRX3" s="17"/>
      <c r="LRY3" s="17"/>
      <c r="LRZ3" s="17"/>
      <c r="LSA3" s="17"/>
      <c r="LSB3" s="17"/>
      <c r="LSC3" s="17"/>
      <c r="LSD3" s="17"/>
      <c r="LSE3" s="17"/>
      <c r="LSF3" s="17"/>
      <c r="LSG3" s="17"/>
      <c r="LSH3" s="17"/>
      <c r="LSI3" s="17"/>
      <c r="LSJ3" s="17"/>
      <c r="LSK3" s="17"/>
      <c r="LSL3" s="17"/>
      <c r="LSM3" s="17"/>
      <c r="LSN3" s="17"/>
      <c r="LSO3" s="17"/>
      <c r="LSP3" s="17"/>
      <c r="LSQ3" s="17"/>
      <c r="LSR3" s="17"/>
      <c r="LSS3" s="17"/>
      <c r="LST3" s="17"/>
      <c r="LSU3" s="17"/>
      <c r="LSV3" s="17"/>
      <c r="LSW3" s="17"/>
      <c r="LSX3" s="17"/>
      <c r="LSY3" s="17"/>
      <c r="LSZ3" s="17"/>
      <c r="LTA3" s="17"/>
      <c r="LTB3" s="17"/>
      <c r="LTC3" s="17"/>
      <c r="LTD3" s="17"/>
      <c r="LTE3" s="17"/>
      <c r="LTF3" s="17"/>
      <c r="LTG3" s="17"/>
      <c r="LTH3" s="17"/>
      <c r="LTI3" s="17"/>
      <c r="LTJ3" s="17"/>
      <c r="LTK3" s="17"/>
      <c r="LTL3" s="17"/>
      <c r="LTM3" s="17"/>
      <c r="LTN3" s="17"/>
      <c r="LTO3" s="17"/>
      <c r="LTP3" s="17"/>
      <c r="LTQ3" s="17"/>
      <c r="LTR3" s="17"/>
      <c r="LTS3" s="17"/>
      <c r="LTT3" s="17"/>
      <c r="LTU3" s="17"/>
      <c r="LTV3" s="17"/>
      <c r="LTW3" s="17"/>
      <c r="LTX3" s="17"/>
      <c r="LTY3" s="17"/>
      <c r="LTZ3" s="17"/>
      <c r="LUA3" s="17"/>
      <c r="LUB3" s="17"/>
      <c r="LUC3" s="17"/>
      <c r="LUD3" s="17"/>
      <c r="LUE3" s="17"/>
      <c r="LUF3" s="17"/>
      <c r="LUG3" s="17"/>
      <c r="LUH3" s="17"/>
      <c r="LUI3" s="17"/>
      <c r="LUJ3" s="17"/>
      <c r="LUK3" s="17"/>
      <c r="LUL3" s="17"/>
      <c r="LUM3" s="17"/>
      <c r="LUN3" s="17"/>
      <c r="LUO3" s="17"/>
      <c r="LUP3" s="17"/>
      <c r="LUQ3" s="17"/>
      <c r="LUR3" s="17"/>
      <c r="LUS3" s="17"/>
      <c r="LUT3" s="17"/>
      <c r="LUU3" s="17"/>
      <c r="LUV3" s="17"/>
      <c r="LUW3" s="17"/>
      <c r="LUX3" s="17"/>
      <c r="LUY3" s="17"/>
      <c r="LUZ3" s="17"/>
      <c r="LVA3" s="17"/>
      <c r="LVB3" s="17"/>
      <c r="LVC3" s="17"/>
      <c r="LVD3" s="17"/>
      <c r="LVE3" s="17"/>
      <c r="LVF3" s="17"/>
      <c r="LVG3" s="17"/>
      <c r="LVH3" s="17"/>
      <c r="LVI3" s="17"/>
      <c r="LVJ3" s="17"/>
      <c r="LVK3" s="17"/>
      <c r="LVL3" s="17"/>
      <c r="LVM3" s="17"/>
      <c r="LVN3" s="17"/>
      <c r="LVO3" s="17"/>
      <c r="LVP3" s="17"/>
      <c r="LVQ3" s="17"/>
      <c r="LVR3" s="17"/>
      <c r="LVS3" s="17"/>
      <c r="LVT3" s="17"/>
      <c r="LVU3" s="17"/>
      <c r="LVV3" s="17"/>
      <c r="LVW3" s="17"/>
      <c r="LVX3" s="17"/>
      <c r="LVY3" s="17"/>
      <c r="LVZ3" s="17"/>
      <c r="LWA3" s="17"/>
      <c r="LWB3" s="17"/>
      <c r="LWC3" s="17"/>
      <c r="LWD3" s="17"/>
      <c r="LWE3" s="17"/>
      <c r="LWF3" s="17"/>
      <c r="LWG3" s="17"/>
      <c r="LWH3" s="17"/>
      <c r="LWI3" s="17"/>
      <c r="LWJ3" s="17"/>
      <c r="LWK3" s="17"/>
      <c r="LWL3" s="17"/>
      <c r="LWM3" s="17"/>
      <c r="LWN3" s="17"/>
      <c r="LWO3" s="17"/>
      <c r="LWP3" s="17"/>
      <c r="LWQ3" s="17"/>
      <c r="LWR3" s="17"/>
      <c r="LWS3" s="17"/>
      <c r="LWT3" s="17"/>
      <c r="LWU3" s="17"/>
      <c r="LWV3" s="17"/>
      <c r="LWW3" s="17"/>
      <c r="LWX3" s="17"/>
      <c r="LWY3" s="17"/>
      <c r="LWZ3" s="17"/>
      <c r="LXA3" s="17"/>
      <c r="LXB3" s="17"/>
      <c r="LXC3" s="17"/>
      <c r="LXD3" s="17"/>
      <c r="LXE3" s="17"/>
      <c r="LXF3" s="17"/>
      <c r="LXG3" s="17"/>
      <c r="LXH3" s="17"/>
      <c r="LXI3" s="17"/>
      <c r="LXJ3" s="17"/>
      <c r="LXK3" s="17"/>
      <c r="LXL3" s="17"/>
      <c r="LXM3" s="17"/>
      <c r="LXN3" s="17"/>
      <c r="LXO3" s="17"/>
      <c r="LXP3" s="17"/>
      <c r="LXQ3" s="17"/>
      <c r="LXR3" s="17"/>
      <c r="LXS3" s="17"/>
      <c r="LXT3" s="17"/>
      <c r="LXU3" s="17"/>
      <c r="LXV3" s="17"/>
      <c r="LXW3" s="17"/>
      <c r="LXX3" s="17"/>
      <c r="LXY3" s="17"/>
      <c r="LXZ3" s="17"/>
      <c r="LYA3" s="17"/>
      <c r="LYB3" s="17"/>
      <c r="LYC3" s="17"/>
      <c r="LYD3" s="17"/>
      <c r="LYE3" s="17"/>
      <c r="LYF3" s="17"/>
      <c r="LYG3" s="17"/>
      <c r="LYH3" s="17"/>
      <c r="LYI3" s="17"/>
      <c r="LYJ3" s="17"/>
      <c r="LYK3" s="17"/>
      <c r="LYL3" s="17"/>
      <c r="LYM3" s="17"/>
      <c r="LYN3" s="17"/>
      <c r="LYO3" s="17"/>
      <c r="LYP3" s="17"/>
      <c r="LYQ3" s="17"/>
      <c r="LYR3" s="17"/>
      <c r="LYS3" s="17"/>
      <c r="LYT3" s="17"/>
      <c r="LYU3" s="17"/>
      <c r="LYV3" s="17"/>
      <c r="LYW3" s="17"/>
      <c r="LYX3" s="17"/>
      <c r="LYY3" s="17"/>
      <c r="LYZ3" s="17"/>
      <c r="LZA3" s="17"/>
      <c r="LZB3" s="17"/>
      <c r="LZC3" s="17"/>
      <c r="LZD3" s="17"/>
      <c r="LZE3" s="17"/>
      <c r="LZF3" s="17"/>
      <c r="LZG3" s="17"/>
      <c r="LZH3" s="17"/>
      <c r="LZI3" s="17"/>
      <c r="LZJ3" s="17"/>
      <c r="LZK3" s="17"/>
      <c r="LZL3" s="17"/>
      <c r="LZM3" s="17"/>
      <c r="LZN3" s="17"/>
      <c r="LZO3" s="17"/>
      <c r="LZP3" s="17"/>
      <c r="LZQ3" s="17"/>
      <c r="LZR3" s="17"/>
      <c r="LZS3" s="17"/>
      <c r="LZT3" s="17"/>
      <c r="LZU3" s="17"/>
      <c r="LZV3" s="17"/>
      <c r="LZW3" s="17"/>
      <c r="LZX3" s="17"/>
      <c r="LZY3" s="17"/>
      <c r="LZZ3" s="17"/>
      <c r="MAA3" s="17"/>
      <c r="MAB3" s="17"/>
      <c r="MAC3" s="17"/>
      <c r="MAD3" s="17"/>
      <c r="MAE3" s="17"/>
      <c r="MAF3" s="17"/>
      <c r="MAG3" s="17"/>
      <c r="MAH3" s="17"/>
      <c r="MAI3" s="17"/>
      <c r="MAJ3" s="17"/>
      <c r="MAK3" s="17"/>
      <c r="MAL3" s="17"/>
      <c r="MAM3" s="17"/>
      <c r="MAN3" s="17"/>
      <c r="MAO3" s="17"/>
      <c r="MAP3" s="17"/>
      <c r="MAQ3" s="17"/>
      <c r="MAR3" s="17"/>
      <c r="MAS3" s="17"/>
      <c r="MAT3" s="17"/>
      <c r="MAU3" s="17"/>
      <c r="MAV3" s="17"/>
      <c r="MAW3" s="17"/>
      <c r="MAX3" s="17"/>
      <c r="MAY3" s="17"/>
      <c r="MAZ3" s="17"/>
      <c r="MBA3" s="17"/>
      <c r="MBB3" s="17"/>
      <c r="MBC3" s="17"/>
      <c r="MBD3" s="17"/>
      <c r="MBE3" s="17"/>
      <c r="MBF3" s="17"/>
      <c r="MBG3" s="17"/>
      <c r="MBH3" s="17"/>
      <c r="MBI3" s="17"/>
      <c r="MBJ3" s="17"/>
      <c r="MBK3" s="17"/>
      <c r="MBL3" s="17"/>
      <c r="MBM3" s="17"/>
      <c r="MBN3" s="17"/>
      <c r="MBO3" s="17"/>
      <c r="MBP3" s="17"/>
      <c r="MBQ3" s="17"/>
      <c r="MBR3" s="17"/>
      <c r="MBS3" s="17"/>
      <c r="MBT3" s="17"/>
      <c r="MBU3" s="17"/>
      <c r="MBV3" s="17"/>
      <c r="MBW3" s="17"/>
      <c r="MBX3" s="17"/>
      <c r="MBY3" s="17"/>
      <c r="MBZ3" s="17"/>
      <c r="MCA3" s="17"/>
      <c r="MCB3" s="17"/>
      <c r="MCC3" s="17"/>
      <c r="MCD3" s="17"/>
      <c r="MCE3" s="17"/>
      <c r="MCF3" s="17"/>
      <c r="MCG3" s="17"/>
      <c r="MCH3" s="17"/>
      <c r="MCI3" s="17"/>
      <c r="MCJ3" s="17"/>
      <c r="MCK3" s="17"/>
      <c r="MCL3" s="17"/>
      <c r="MCM3" s="17"/>
      <c r="MCN3" s="17"/>
      <c r="MCO3" s="17"/>
      <c r="MCP3" s="17"/>
      <c r="MCQ3" s="17"/>
      <c r="MCR3" s="17"/>
      <c r="MCS3" s="17"/>
      <c r="MCT3" s="17"/>
      <c r="MCU3" s="17"/>
      <c r="MCV3" s="17"/>
      <c r="MCW3" s="17"/>
      <c r="MCX3" s="17"/>
      <c r="MCY3" s="17"/>
      <c r="MCZ3" s="17"/>
      <c r="MDA3" s="17"/>
      <c r="MDB3" s="17"/>
      <c r="MDC3" s="17"/>
      <c r="MDD3" s="17"/>
      <c r="MDE3" s="17"/>
      <c r="MDF3" s="17"/>
      <c r="MDG3" s="17"/>
      <c r="MDH3" s="17"/>
      <c r="MDI3" s="17"/>
      <c r="MDJ3" s="17"/>
      <c r="MDK3" s="17"/>
      <c r="MDL3" s="17"/>
      <c r="MDM3" s="17"/>
      <c r="MDN3" s="17"/>
      <c r="MDO3" s="17"/>
      <c r="MDP3" s="17"/>
      <c r="MDQ3" s="17"/>
      <c r="MDR3" s="17"/>
      <c r="MDS3" s="17"/>
      <c r="MDT3" s="17"/>
      <c r="MDU3" s="17"/>
      <c r="MDV3" s="17"/>
      <c r="MDW3" s="17"/>
      <c r="MDX3" s="17"/>
      <c r="MDY3" s="17"/>
      <c r="MDZ3" s="17"/>
      <c r="MEA3" s="17"/>
      <c r="MEB3" s="17"/>
      <c r="MEC3" s="17"/>
      <c r="MED3" s="17"/>
      <c r="MEE3" s="17"/>
      <c r="MEF3" s="17"/>
      <c r="MEG3" s="17"/>
      <c r="MEH3" s="17"/>
      <c r="MEI3" s="17"/>
      <c r="MEJ3" s="17"/>
      <c r="MEK3" s="17"/>
      <c r="MEL3" s="17"/>
      <c r="MEM3" s="17"/>
      <c r="MEN3" s="17"/>
      <c r="MEO3" s="17"/>
      <c r="MEP3" s="17"/>
      <c r="MEQ3" s="17"/>
      <c r="MER3" s="17"/>
      <c r="MES3" s="17"/>
      <c r="MET3" s="17"/>
      <c r="MEU3" s="17"/>
      <c r="MEV3" s="17"/>
      <c r="MEW3" s="17"/>
      <c r="MEX3" s="17"/>
      <c r="MEY3" s="17"/>
      <c r="MEZ3" s="17"/>
      <c r="MFA3" s="17"/>
      <c r="MFB3" s="17"/>
      <c r="MFC3" s="17"/>
      <c r="MFD3" s="17"/>
      <c r="MFE3" s="17"/>
      <c r="MFF3" s="17"/>
      <c r="MFG3" s="17"/>
      <c r="MFH3" s="17"/>
      <c r="MFI3" s="17"/>
      <c r="MFJ3" s="17"/>
      <c r="MFK3" s="17"/>
      <c r="MFL3" s="17"/>
      <c r="MFM3" s="17"/>
      <c r="MFN3" s="17"/>
      <c r="MFO3" s="17"/>
      <c r="MFP3" s="17"/>
      <c r="MFQ3" s="17"/>
      <c r="MFR3" s="17"/>
      <c r="MFS3" s="17"/>
      <c r="MFT3" s="17"/>
      <c r="MFU3" s="17"/>
      <c r="MFV3" s="17"/>
      <c r="MFW3" s="17"/>
      <c r="MFX3" s="17"/>
      <c r="MFY3" s="17"/>
      <c r="MFZ3" s="17"/>
      <c r="MGA3" s="17"/>
      <c r="MGB3" s="17"/>
      <c r="MGC3" s="17"/>
      <c r="MGD3" s="17"/>
      <c r="MGE3" s="17"/>
      <c r="MGF3" s="17"/>
      <c r="MGG3" s="17"/>
      <c r="MGH3" s="17"/>
      <c r="MGI3" s="17"/>
      <c r="MGJ3" s="17"/>
      <c r="MGK3" s="17"/>
      <c r="MGL3" s="17"/>
      <c r="MGM3" s="17"/>
      <c r="MGN3" s="17"/>
      <c r="MGO3" s="17"/>
      <c r="MGP3" s="17"/>
      <c r="MGQ3" s="17"/>
      <c r="MGR3" s="17"/>
      <c r="MGS3" s="17"/>
      <c r="MGT3" s="17"/>
      <c r="MGU3" s="17"/>
      <c r="MGV3" s="17"/>
      <c r="MGW3" s="17"/>
      <c r="MGX3" s="17"/>
      <c r="MGY3" s="17"/>
      <c r="MGZ3" s="17"/>
      <c r="MHA3" s="17"/>
      <c r="MHB3" s="17"/>
      <c r="MHC3" s="17"/>
      <c r="MHD3" s="17"/>
      <c r="MHE3" s="17"/>
      <c r="MHF3" s="17"/>
      <c r="MHG3" s="17"/>
      <c r="MHH3" s="17"/>
      <c r="MHI3" s="17"/>
      <c r="MHJ3" s="17"/>
      <c r="MHK3" s="17"/>
      <c r="MHL3" s="17"/>
      <c r="MHM3" s="17"/>
      <c r="MHN3" s="17"/>
      <c r="MHO3" s="17"/>
      <c r="MHP3" s="17"/>
      <c r="MHQ3" s="17"/>
      <c r="MHR3" s="17"/>
      <c r="MHS3" s="17"/>
      <c r="MHT3" s="17"/>
      <c r="MHU3" s="17"/>
      <c r="MHV3" s="17"/>
      <c r="MHW3" s="17"/>
      <c r="MHX3" s="17"/>
      <c r="MHY3" s="17"/>
      <c r="MHZ3" s="17"/>
      <c r="MIA3" s="17"/>
      <c r="MIB3" s="17"/>
      <c r="MIC3" s="17"/>
      <c r="MID3" s="17"/>
      <c r="MIE3" s="17"/>
      <c r="MIF3" s="17"/>
      <c r="MIG3" s="17"/>
      <c r="MIH3" s="17"/>
      <c r="MII3" s="17"/>
      <c r="MIJ3" s="17"/>
      <c r="MIK3" s="17"/>
      <c r="MIL3" s="17"/>
      <c r="MIM3" s="17"/>
      <c r="MIN3" s="17"/>
      <c r="MIO3" s="17"/>
      <c r="MIP3" s="17"/>
      <c r="MIQ3" s="17"/>
      <c r="MIR3" s="17"/>
      <c r="MIS3" s="17"/>
      <c r="MIT3" s="17"/>
      <c r="MIU3" s="17"/>
      <c r="MIV3" s="17"/>
      <c r="MIW3" s="17"/>
      <c r="MIX3" s="17"/>
      <c r="MIY3" s="17"/>
      <c r="MIZ3" s="17"/>
      <c r="MJA3" s="17"/>
      <c r="MJB3" s="17"/>
      <c r="MJC3" s="17"/>
      <c r="MJD3" s="17"/>
      <c r="MJE3" s="17"/>
      <c r="MJF3" s="17"/>
      <c r="MJG3" s="17"/>
      <c r="MJH3" s="17"/>
      <c r="MJI3" s="17"/>
      <c r="MJJ3" s="17"/>
      <c r="MJK3" s="17"/>
      <c r="MJL3" s="17"/>
      <c r="MJM3" s="17"/>
      <c r="MJN3" s="17"/>
      <c r="MJO3" s="17"/>
      <c r="MJP3" s="17"/>
      <c r="MJQ3" s="17"/>
      <c r="MJR3" s="17"/>
      <c r="MJS3" s="17"/>
      <c r="MJT3" s="17"/>
      <c r="MJU3" s="17"/>
      <c r="MJV3" s="17"/>
      <c r="MJW3" s="17"/>
      <c r="MJX3" s="17"/>
      <c r="MJY3" s="17"/>
      <c r="MJZ3" s="17"/>
      <c r="MKA3" s="17"/>
      <c r="MKB3" s="17"/>
      <c r="MKC3" s="17"/>
      <c r="MKD3" s="17"/>
      <c r="MKE3" s="17"/>
      <c r="MKF3" s="17"/>
      <c r="MKG3" s="17"/>
      <c r="MKH3" s="17"/>
      <c r="MKI3" s="17"/>
      <c r="MKJ3" s="17"/>
      <c r="MKK3" s="17"/>
      <c r="MKL3" s="17"/>
      <c r="MKM3" s="17"/>
      <c r="MKN3" s="17"/>
      <c r="MKO3" s="17"/>
      <c r="MKP3" s="17"/>
      <c r="MKQ3" s="17"/>
      <c r="MKR3" s="17"/>
      <c r="MKS3" s="17"/>
      <c r="MKT3" s="17"/>
      <c r="MKU3" s="17"/>
      <c r="MKV3" s="17"/>
      <c r="MKW3" s="17"/>
      <c r="MKX3" s="17"/>
      <c r="MKY3" s="17"/>
      <c r="MKZ3" s="17"/>
      <c r="MLA3" s="17"/>
      <c r="MLB3" s="17"/>
      <c r="MLC3" s="17"/>
      <c r="MLD3" s="17"/>
      <c r="MLE3" s="17"/>
      <c r="MLF3" s="17"/>
      <c r="MLG3" s="17"/>
      <c r="MLH3" s="17"/>
      <c r="MLI3" s="17"/>
      <c r="MLJ3" s="17"/>
      <c r="MLK3" s="17"/>
      <c r="MLL3" s="17"/>
      <c r="MLM3" s="17"/>
      <c r="MLN3" s="17"/>
      <c r="MLO3" s="17"/>
      <c r="MLP3" s="17"/>
      <c r="MLQ3" s="17"/>
      <c r="MLR3" s="17"/>
      <c r="MLS3" s="17"/>
      <c r="MLT3" s="17"/>
      <c r="MLU3" s="17"/>
      <c r="MLV3" s="17"/>
      <c r="MLW3" s="17"/>
      <c r="MLX3" s="17"/>
      <c r="MLY3" s="17"/>
      <c r="MLZ3" s="17"/>
      <c r="MMA3" s="17"/>
      <c r="MMB3" s="17"/>
      <c r="MMC3" s="17"/>
      <c r="MMD3" s="17"/>
      <c r="MME3" s="17"/>
      <c r="MMF3" s="17"/>
      <c r="MMG3" s="17"/>
      <c r="MMH3" s="17"/>
      <c r="MMI3" s="17"/>
      <c r="MMJ3" s="17"/>
      <c r="MMK3" s="17"/>
      <c r="MML3" s="17"/>
      <c r="MMM3" s="17"/>
      <c r="MMN3" s="17"/>
      <c r="MMO3" s="17"/>
      <c r="MMP3" s="17"/>
      <c r="MMQ3" s="17"/>
      <c r="MMR3" s="17"/>
      <c r="MMS3" s="17"/>
      <c r="MMT3" s="17"/>
      <c r="MMU3" s="17"/>
      <c r="MMV3" s="17"/>
      <c r="MMW3" s="17"/>
      <c r="MMX3" s="17"/>
      <c r="MMY3" s="17"/>
      <c r="MMZ3" s="17"/>
      <c r="MNA3" s="17"/>
      <c r="MNB3" s="17"/>
      <c r="MNC3" s="17"/>
      <c r="MND3" s="17"/>
      <c r="MNE3" s="17"/>
      <c r="MNF3" s="17"/>
      <c r="MNG3" s="17"/>
      <c r="MNH3" s="17"/>
      <c r="MNI3" s="17"/>
      <c r="MNJ3" s="17"/>
      <c r="MNK3" s="17"/>
      <c r="MNL3" s="17"/>
      <c r="MNM3" s="17"/>
      <c r="MNN3" s="17"/>
      <c r="MNO3" s="17"/>
      <c r="MNP3" s="17"/>
      <c r="MNQ3" s="17"/>
      <c r="MNR3" s="17"/>
      <c r="MNS3" s="17"/>
      <c r="MNT3" s="17"/>
      <c r="MNU3" s="17"/>
      <c r="MNV3" s="17"/>
      <c r="MNW3" s="17"/>
      <c r="MNX3" s="17"/>
      <c r="MNY3" s="17"/>
      <c r="MNZ3" s="17"/>
      <c r="MOA3" s="17"/>
      <c r="MOB3" s="17"/>
      <c r="MOC3" s="17"/>
      <c r="MOD3" s="17"/>
      <c r="MOE3" s="17"/>
      <c r="MOF3" s="17"/>
      <c r="MOG3" s="17"/>
      <c r="MOH3" s="17"/>
      <c r="MOI3" s="17"/>
      <c r="MOJ3" s="17"/>
      <c r="MOK3" s="17"/>
      <c r="MOL3" s="17"/>
      <c r="MOM3" s="17"/>
      <c r="MON3" s="17"/>
      <c r="MOO3" s="17"/>
      <c r="MOP3" s="17"/>
      <c r="MOQ3" s="17"/>
      <c r="MOR3" s="17"/>
      <c r="MOS3" s="17"/>
      <c r="MOT3" s="17"/>
      <c r="MOU3" s="17"/>
      <c r="MOV3" s="17"/>
      <c r="MOW3" s="17"/>
      <c r="MOX3" s="17"/>
      <c r="MOY3" s="17"/>
      <c r="MOZ3" s="17"/>
      <c r="MPA3" s="17"/>
      <c r="MPB3" s="17"/>
      <c r="MPC3" s="17"/>
      <c r="MPD3" s="17"/>
      <c r="MPE3" s="17"/>
      <c r="MPF3" s="17"/>
      <c r="MPG3" s="17"/>
      <c r="MPH3" s="17"/>
      <c r="MPI3" s="17"/>
      <c r="MPJ3" s="17"/>
      <c r="MPK3" s="17"/>
      <c r="MPL3" s="17"/>
      <c r="MPM3" s="17"/>
      <c r="MPN3" s="17"/>
      <c r="MPO3" s="17"/>
      <c r="MPP3" s="17"/>
      <c r="MPQ3" s="17"/>
      <c r="MPR3" s="17"/>
      <c r="MPS3" s="17"/>
      <c r="MPT3" s="17"/>
      <c r="MPU3" s="17"/>
      <c r="MPV3" s="17"/>
      <c r="MPW3" s="17"/>
      <c r="MPX3" s="17"/>
      <c r="MPY3" s="17"/>
      <c r="MPZ3" s="17"/>
      <c r="MQA3" s="17"/>
      <c r="MQB3" s="17"/>
      <c r="MQC3" s="17"/>
      <c r="MQD3" s="17"/>
      <c r="MQE3" s="17"/>
      <c r="MQF3" s="17"/>
      <c r="MQG3" s="17"/>
      <c r="MQH3" s="17"/>
      <c r="MQI3" s="17"/>
      <c r="MQJ3" s="17"/>
      <c r="MQK3" s="17"/>
      <c r="MQL3" s="17"/>
      <c r="MQM3" s="17"/>
      <c r="MQN3" s="17"/>
      <c r="MQO3" s="17"/>
      <c r="MQP3" s="17"/>
      <c r="MQQ3" s="17"/>
      <c r="MQR3" s="17"/>
      <c r="MQS3" s="17"/>
      <c r="MQT3" s="17"/>
      <c r="MQU3" s="17"/>
      <c r="MQV3" s="17"/>
      <c r="MQW3" s="17"/>
      <c r="MQX3" s="17"/>
      <c r="MQY3" s="17"/>
      <c r="MQZ3" s="17"/>
      <c r="MRA3" s="17"/>
      <c r="MRB3" s="17"/>
      <c r="MRC3" s="17"/>
      <c r="MRD3" s="17"/>
      <c r="MRE3" s="17"/>
      <c r="MRF3" s="17"/>
      <c r="MRG3" s="17"/>
      <c r="MRH3" s="17"/>
      <c r="MRI3" s="17"/>
      <c r="MRJ3" s="17"/>
      <c r="MRK3" s="17"/>
      <c r="MRL3" s="17"/>
      <c r="MRM3" s="17"/>
      <c r="MRN3" s="17"/>
      <c r="MRO3" s="17"/>
      <c r="MRP3" s="17"/>
      <c r="MRQ3" s="17"/>
      <c r="MRR3" s="17"/>
      <c r="MRS3" s="17"/>
      <c r="MRT3" s="17"/>
      <c r="MRU3" s="17"/>
      <c r="MRV3" s="17"/>
      <c r="MRW3" s="17"/>
      <c r="MRX3" s="17"/>
      <c r="MRY3" s="17"/>
      <c r="MRZ3" s="17"/>
      <c r="MSA3" s="17"/>
      <c r="MSB3" s="17"/>
      <c r="MSC3" s="17"/>
      <c r="MSD3" s="17"/>
      <c r="MSE3" s="17"/>
      <c r="MSF3" s="17"/>
      <c r="MSG3" s="17"/>
      <c r="MSH3" s="17"/>
      <c r="MSI3" s="17"/>
      <c r="MSJ3" s="17"/>
      <c r="MSK3" s="17"/>
      <c r="MSL3" s="17"/>
      <c r="MSM3" s="17"/>
      <c r="MSN3" s="17"/>
      <c r="MSO3" s="17"/>
      <c r="MSP3" s="17"/>
      <c r="MSQ3" s="17"/>
      <c r="MSR3" s="17"/>
      <c r="MSS3" s="17"/>
      <c r="MST3" s="17"/>
      <c r="MSU3" s="17"/>
      <c r="MSV3" s="17"/>
      <c r="MSW3" s="17"/>
      <c r="MSX3" s="17"/>
      <c r="MSY3" s="17"/>
      <c r="MSZ3" s="17"/>
      <c r="MTA3" s="17"/>
      <c r="MTB3" s="17"/>
      <c r="MTC3" s="17"/>
      <c r="MTD3" s="17"/>
      <c r="MTE3" s="17"/>
      <c r="MTF3" s="17"/>
      <c r="MTG3" s="17"/>
      <c r="MTH3" s="17"/>
      <c r="MTI3" s="17"/>
      <c r="MTJ3" s="17"/>
      <c r="MTK3" s="17"/>
      <c r="MTL3" s="17"/>
      <c r="MTM3" s="17"/>
      <c r="MTN3" s="17"/>
      <c r="MTO3" s="17"/>
      <c r="MTP3" s="17"/>
      <c r="MTQ3" s="17"/>
      <c r="MTR3" s="17"/>
      <c r="MTS3" s="17"/>
      <c r="MTT3" s="17"/>
      <c r="MTU3" s="17"/>
      <c r="MTV3" s="17"/>
      <c r="MTW3" s="17"/>
      <c r="MTX3" s="17"/>
      <c r="MTY3" s="17"/>
      <c r="MTZ3" s="17"/>
      <c r="MUA3" s="17"/>
      <c r="MUB3" s="17"/>
      <c r="MUC3" s="17"/>
      <c r="MUD3" s="17"/>
      <c r="MUE3" s="17"/>
      <c r="MUF3" s="17"/>
      <c r="MUG3" s="17"/>
      <c r="MUH3" s="17"/>
      <c r="MUI3" s="17"/>
      <c r="MUJ3" s="17"/>
      <c r="MUK3" s="17"/>
      <c r="MUL3" s="17"/>
      <c r="MUM3" s="17"/>
      <c r="MUN3" s="17"/>
      <c r="MUO3" s="17"/>
      <c r="MUP3" s="17"/>
      <c r="MUQ3" s="17"/>
      <c r="MUR3" s="17"/>
      <c r="MUS3" s="17"/>
      <c r="MUT3" s="17"/>
      <c r="MUU3" s="17"/>
      <c r="MUV3" s="17"/>
      <c r="MUW3" s="17"/>
      <c r="MUX3" s="17"/>
      <c r="MUY3" s="17"/>
      <c r="MUZ3" s="17"/>
      <c r="MVA3" s="17"/>
      <c r="MVB3" s="17"/>
      <c r="MVC3" s="17"/>
      <c r="MVD3" s="17"/>
      <c r="MVE3" s="17"/>
      <c r="MVF3" s="17"/>
      <c r="MVG3" s="17"/>
      <c r="MVH3" s="17"/>
      <c r="MVI3" s="17"/>
      <c r="MVJ3" s="17"/>
      <c r="MVK3" s="17"/>
      <c r="MVL3" s="17"/>
      <c r="MVM3" s="17"/>
      <c r="MVN3" s="17"/>
      <c r="MVO3" s="17"/>
      <c r="MVP3" s="17"/>
      <c r="MVQ3" s="17"/>
      <c r="MVR3" s="17"/>
      <c r="MVS3" s="17"/>
      <c r="MVT3" s="17"/>
      <c r="MVU3" s="17"/>
      <c r="MVV3" s="17"/>
      <c r="MVW3" s="17"/>
      <c r="MVX3" s="17"/>
      <c r="MVY3" s="17"/>
      <c r="MVZ3" s="17"/>
      <c r="MWA3" s="17"/>
      <c r="MWB3" s="17"/>
      <c r="MWC3" s="17"/>
      <c r="MWD3" s="17"/>
      <c r="MWE3" s="17"/>
      <c r="MWF3" s="17"/>
      <c r="MWG3" s="17"/>
      <c r="MWH3" s="17"/>
      <c r="MWI3" s="17"/>
      <c r="MWJ3" s="17"/>
      <c r="MWK3" s="17"/>
      <c r="MWL3" s="17"/>
      <c r="MWM3" s="17"/>
      <c r="MWN3" s="17"/>
      <c r="MWO3" s="17"/>
      <c r="MWP3" s="17"/>
      <c r="MWQ3" s="17"/>
      <c r="MWR3" s="17"/>
      <c r="MWS3" s="17"/>
      <c r="MWT3" s="17"/>
      <c r="MWU3" s="17"/>
      <c r="MWV3" s="17"/>
      <c r="MWW3" s="17"/>
      <c r="MWX3" s="17"/>
      <c r="MWY3" s="17"/>
      <c r="MWZ3" s="17"/>
      <c r="MXA3" s="17"/>
      <c r="MXB3" s="17"/>
      <c r="MXC3" s="17"/>
      <c r="MXD3" s="17"/>
      <c r="MXE3" s="17"/>
      <c r="MXF3" s="17"/>
      <c r="MXG3" s="17"/>
      <c r="MXH3" s="17"/>
      <c r="MXI3" s="17"/>
      <c r="MXJ3" s="17"/>
      <c r="MXK3" s="17"/>
      <c r="MXL3" s="17"/>
      <c r="MXM3" s="17"/>
      <c r="MXN3" s="17"/>
      <c r="MXO3" s="17"/>
      <c r="MXP3" s="17"/>
      <c r="MXQ3" s="17"/>
      <c r="MXR3" s="17"/>
      <c r="MXS3" s="17"/>
      <c r="MXT3" s="17"/>
      <c r="MXU3" s="17"/>
      <c r="MXV3" s="17"/>
      <c r="MXW3" s="17"/>
      <c r="MXX3" s="17"/>
      <c r="MXY3" s="17"/>
      <c r="MXZ3" s="17"/>
      <c r="MYA3" s="17"/>
      <c r="MYB3" s="17"/>
      <c r="MYC3" s="17"/>
      <c r="MYD3" s="17"/>
      <c r="MYE3" s="17"/>
      <c r="MYF3" s="17"/>
      <c r="MYG3" s="17"/>
      <c r="MYH3" s="17"/>
      <c r="MYI3" s="17"/>
      <c r="MYJ3" s="17"/>
      <c r="MYK3" s="17"/>
      <c r="MYL3" s="17"/>
      <c r="MYM3" s="17"/>
      <c r="MYN3" s="17"/>
      <c r="MYO3" s="17"/>
      <c r="MYP3" s="17"/>
      <c r="MYQ3" s="17"/>
      <c r="MYR3" s="17"/>
      <c r="MYS3" s="17"/>
      <c r="MYT3" s="17"/>
      <c r="MYU3" s="17"/>
      <c r="MYV3" s="17"/>
      <c r="MYW3" s="17"/>
      <c r="MYX3" s="17"/>
      <c r="MYY3" s="17"/>
      <c r="MYZ3" s="17"/>
      <c r="MZA3" s="17"/>
      <c r="MZB3" s="17"/>
      <c r="MZC3" s="17"/>
      <c r="MZD3" s="17"/>
      <c r="MZE3" s="17"/>
      <c r="MZF3" s="17"/>
      <c r="MZG3" s="17"/>
      <c r="MZH3" s="17"/>
      <c r="MZI3" s="17"/>
      <c r="MZJ3" s="17"/>
      <c r="MZK3" s="17"/>
      <c r="MZL3" s="17"/>
      <c r="MZM3" s="17"/>
      <c r="MZN3" s="17"/>
      <c r="MZO3" s="17"/>
      <c r="MZP3" s="17"/>
      <c r="MZQ3" s="17"/>
      <c r="MZR3" s="17"/>
      <c r="MZS3" s="17"/>
      <c r="MZT3" s="17"/>
      <c r="MZU3" s="17"/>
      <c r="MZV3" s="17"/>
      <c r="MZW3" s="17"/>
      <c r="MZX3" s="17"/>
      <c r="MZY3" s="17"/>
      <c r="MZZ3" s="17"/>
      <c r="NAA3" s="17"/>
      <c r="NAB3" s="17"/>
      <c r="NAC3" s="17"/>
      <c r="NAD3" s="17"/>
      <c r="NAE3" s="17"/>
      <c r="NAF3" s="17"/>
      <c r="NAG3" s="17"/>
      <c r="NAH3" s="17"/>
      <c r="NAI3" s="17"/>
      <c r="NAJ3" s="17"/>
      <c r="NAK3" s="17"/>
      <c r="NAL3" s="17"/>
      <c r="NAM3" s="17"/>
      <c r="NAN3" s="17"/>
      <c r="NAO3" s="17"/>
      <c r="NAP3" s="17"/>
      <c r="NAQ3" s="17"/>
      <c r="NAR3" s="17"/>
      <c r="NAS3" s="17"/>
      <c r="NAT3" s="17"/>
      <c r="NAU3" s="17"/>
      <c r="NAV3" s="17"/>
      <c r="NAW3" s="17"/>
      <c r="NAX3" s="17"/>
      <c r="NAY3" s="17"/>
      <c r="NAZ3" s="17"/>
      <c r="NBA3" s="17"/>
      <c r="NBB3" s="17"/>
      <c r="NBC3" s="17"/>
      <c r="NBD3" s="17"/>
      <c r="NBE3" s="17"/>
      <c r="NBF3" s="17"/>
      <c r="NBG3" s="17"/>
      <c r="NBH3" s="17"/>
      <c r="NBI3" s="17"/>
      <c r="NBJ3" s="17"/>
      <c r="NBK3" s="17"/>
      <c r="NBL3" s="17"/>
      <c r="NBM3" s="17"/>
      <c r="NBN3" s="17"/>
      <c r="NBO3" s="17"/>
      <c r="NBP3" s="17"/>
      <c r="NBQ3" s="17"/>
      <c r="NBR3" s="17"/>
      <c r="NBS3" s="17"/>
      <c r="NBT3" s="17"/>
      <c r="NBU3" s="17"/>
      <c r="NBV3" s="17"/>
      <c r="NBW3" s="17"/>
      <c r="NBX3" s="17"/>
      <c r="NBY3" s="17"/>
      <c r="NBZ3" s="17"/>
      <c r="NCA3" s="17"/>
      <c r="NCB3" s="17"/>
      <c r="NCC3" s="17"/>
      <c r="NCD3" s="17"/>
      <c r="NCE3" s="17"/>
      <c r="NCF3" s="17"/>
      <c r="NCG3" s="17"/>
      <c r="NCH3" s="17"/>
      <c r="NCI3" s="17"/>
      <c r="NCJ3" s="17"/>
      <c r="NCK3" s="17"/>
      <c r="NCL3" s="17"/>
      <c r="NCM3" s="17"/>
      <c r="NCN3" s="17"/>
      <c r="NCO3" s="17"/>
      <c r="NCP3" s="17"/>
      <c r="NCQ3" s="17"/>
      <c r="NCR3" s="17"/>
      <c r="NCS3" s="17"/>
      <c r="NCT3" s="17"/>
      <c r="NCU3" s="17"/>
      <c r="NCV3" s="17"/>
      <c r="NCW3" s="17"/>
      <c r="NCX3" s="17"/>
      <c r="NCY3" s="17"/>
      <c r="NCZ3" s="17"/>
      <c r="NDA3" s="17"/>
      <c r="NDB3" s="17"/>
      <c r="NDC3" s="17"/>
      <c r="NDD3" s="17"/>
      <c r="NDE3" s="17"/>
      <c r="NDF3" s="17"/>
      <c r="NDG3" s="17"/>
      <c r="NDH3" s="17"/>
      <c r="NDI3" s="17"/>
      <c r="NDJ3" s="17"/>
      <c r="NDK3" s="17"/>
      <c r="NDL3" s="17"/>
      <c r="NDM3" s="17"/>
      <c r="NDN3" s="17"/>
      <c r="NDO3" s="17"/>
      <c r="NDP3" s="17"/>
      <c r="NDQ3" s="17"/>
      <c r="NDR3" s="17"/>
      <c r="NDS3" s="17"/>
      <c r="NDT3" s="17"/>
      <c r="NDU3" s="17"/>
      <c r="NDV3" s="17"/>
      <c r="NDW3" s="17"/>
      <c r="NDX3" s="17"/>
      <c r="NDY3" s="17"/>
      <c r="NDZ3" s="17"/>
      <c r="NEA3" s="17"/>
      <c r="NEB3" s="17"/>
      <c r="NEC3" s="17"/>
      <c r="NED3" s="17"/>
      <c r="NEE3" s="17"/>
      <c r="NEF3" s="17"/>
      <c r="NEG3" s="17"/>
      <c r="NEH3" s="17"/>
      <c r="NEI3" s="17"/>
      <c r="NEJ3" s="17"/>
      <c r="NEK3" s="17"/>
      <c r="NEL3" s="17"/>
      <c r="NEM3" s="17"/>
      <c r="NEN3" s="17"/>
      <c r="NEO3" s="17"/>
      <c r="NEP3" s="17"/>
      <c r="NEQ3" s="17"/>
      <c r="NER3" s="17"/>
      <c r="NES3" s="17"/>
      <c r="NET3" s="17"/>
      <c r="NEU3" s="17"/>
      <c r="NEV3" s="17"/>
      <c r="NEW3" s="17"/>
      <c r="NEX3" s="17"/>
      <c r="NEY3" s="17"/>
      <c r="NEZ3" s="17"/>
      <c r="NFA3" s="17"/>
      <c r="NFB3" s="17"/>
      <c r="NFC3" s="17"/>
      <c r="NFD3" s="17"/>
      <c r="NFE3" s="17"/>
      <c r="NFF3" s="17"/>
      <c r="NFG3" s="17"/>
      <c r="NFH3" s="17"/>
      <c r="NFI3" s="17"/>
      <c r="NFJ3" s="17"/>
      <c r="NFK3" s="17"/>
      <c r="NFL3" s="17"/>
      <c r="NFM3" s="17"/>
      <c r="NFN3" s="17"/>
      <c r="NFO3" s="17"/>
      <c r="NFP3" s="17"/>
      <c r="NFQ3" s="17"/>
      <c r="NFR3" s="17"/>
      <c r="NFS3" s="17"/>
      <c r="NFT3" s="17"/>
      <c r="NFU3" s="17"/>
      <c r="NFV3" s="17"/>
      <c r="NFW3" s="17"/>
      <c r="NFX3" s="17"/>
      <c r="NFY3" s="17"/>
      <c r="NFZ3" s="17"/>
      <c r="NGA3" s="17"/>
      <c r="NGB3" s="17"/>
      <c r="NGC3" s="17"/>
      <c r="NGD3" s="17"/>
      <c r="NGE3" s="17"/>
      <c r="NGF3" s="17"/>
      <c r="NGG3" s="17"/>
      <c r="NGH3" s="17"/>
      <c r="NGI3" s="17"/>
      <c r="NGJ3" s="17"/>
      <c r="NGK3" s="17"/>
      <c r="NGL3" s="17"/>
      <c r="NGM3" s="17"/>
      <c r="NGN3" s="17"/>
      <c r="NGO3" s="17"/>
      <c r="NGP3" s="17"/>
      <c r="NGQ3" s="17"/>
      <c r="NGR3" s="17"/>
      <c r="NGS3" s="17"/>
      <c r="NGT3" s="17"/>
      <c r="NGU3" s="17"/>
      <c r="NGV3" s="17"/>
      <c r="NGW3" s="17"/>
      <c r="NGX3" s="17"/>
      <c r="NGY3" s="17"/>
      <c r="NGZ3" s="17"/>
      <c r="NHA3" s="17"/>
      <c r="NHB3" s="17"/>
      <c r="NHC3" s="17"/>
      <c r="NHD3" s="17"/>
      <c r="NHE3" s="17"/>
      <c r="NHF3" s="17"/>
      <c r="NHG3" s="17"/>
      <c r="NHH3" s="17"/>
      <c r="NHI3" s="17"/>
      <c r="NHJ3" s="17"/>
      <c r="NHK3" s="17"/>
      <c r="NHL3" s="17"/>
      <c r="NHM3" s="17"/>
      <c r="NHN3" s="17"/>
      <c r="NHO3" s="17"/>
      <c r="NHP3" s="17"/>
      <c r="NHQ3" s="17"/>
      <c r="NHR3" s="17"/>
      <c r="NHS3" s="17"/>
      <c r="NHT3" s="17"/>
      <c r="NHU3" s="17"/>
      <c r="NHV3" s="17"/>
      <c r="NHW3" s="17"/>
      <c r="NHX3" s="17"/>
      <c r="NHY3" s="17"/>
      <c r="NHZ3" s="17"/>
      <c r="NIA3" s="17"/>
      <c r="NIB3" s="17"/>
      <c r="NIC3" s="17"/>
      <c r="NID3" s="17"/>
      <c r="NIE3" s="17"/>
      <c r="NIF3" s="17"/>
      <c r="NIG3" s="17"/>
      <c r="NIH3" s="17"/>
      <c r="NII3" s="17"/>
      <c r="NIJ3" s="17"/>
      <c r="NIK3" s="17"/>
      <c r="NIL3" s="17"/>
      <c r="NIM3" s="17"/>
      <c r="NIN3" s="17"/>
      <c r="NIO3" s="17"/>
      <c r="NIP3" s="17"/>
      <c r="NIQ3" s="17"/>
      <c r="NIR3" s="17"/>
      <c r="NIS3" s="17"/>
      <c r="NIT3" s="17"/>
      <c r="NIU3" s="17"/>
      <c r="NIV3" s="17"/>
      <c r="NIW3" s="17"/>
      <c r="NIX3" s="17"/>
      <c r="NIY3" s="17"/>
      <c r="NIZ3" s="17"/>
      <c r="NJA3" s="17"/>
      <c r="NJB3" s="17"/>
      <c r="NJC3" s="17"/>
      <c r="NJD3" s="17"/>
      <c r="NJE3" s="17"/>
      <c r="NJF3" s="17"/>
      <c r="NJG3" s="17"/>
      <c r="NJH3" s="17"/>
      <c r="NJI3" s="17"/>
      <c r="NJJ3" s="17"/>
      <c r="NJK3" s="17"/>
      <c r="NJL3" s="17"/>
      <c r="NJM3" s="17"/>
      <c r="NJN3" s="17"/>
      <c r="NJO3" s="17"/>
      <c r="NJP3" s="17"/>
      <c r="NJQ3" s="17"/>
      <c r="NJR3" s="17"/>
      <c r="NJS3" s="17"/>
      <c r="NJT3" s="17"/>
      <c r="NJU3" s="17"/>
      <c r="NJV3" s="17"/>
      <c r="NJW3" s="17"/>
      <c r="NJX3" s="17"/>
      <c r="NJY3" s="17"/>
      <c r="NJZ3" s="17"/>
      <c r="NKA3" s="17"/>
      <c r="NKB3" s="17"/>
      <c r="NKC3" s="17"/>
      <c r="NKD3" s="17"/>
      <c r="NKE3" s="17"/>
      <c r="NKF3" s="17"/>
      <c r="NKG3" s="17"/>
      <c r="NKH3" s="17"/>
      <c r="NKI3" s="17"/>
      <c r="NKJ3" s="17"/>
      <c r="NKK3" s="17"/>
      <c r="NKL3" s="17"/>
      <c r="NKM3" s="17"/>
      <c r="NKN3" s="17"/>
      <c r="NKO3" s="17"/>
      <c r="NKP3" s="17"/>
      <c r="NKQ3" s="17"/>
      <c r="NKR3" s="17"/>
      <c r="NKS3" s="17"/>
      <c r="NKT3" s="17"/>
      <c r="NKU3" s="17"/>
      <c r="NKV3" s="17"/>
      <c r="NKW3" s="17"/>
      <c r="NKX3" s="17"/>
      <c r="NKY3" s="17"/>
      <c r="NKZ3" s="17"/>
      <c r="NLA3" s="17"/>
      <c r="NLB3" s="17"/>
      <c r="NLC3" s="17"/>
      <c r="NLD3" s="17"/>
      <c r="NLE3" s="17"/>
      <c r="NLF3" s="17"/>
      <c r="NLG3" s="17"/>
      <c r="NLH3" s="17"/>
      <c r="NLI3" s="17"/>
      <c r="NLJ3" s="17"/>
      <c r="NLK3" s="17"/>
      <c r="NLL3" s="17"/>
      <c r="NLM3" s="17"/>
      <c r="NLN3" s="17"/>
      <c r="NLO3" s="17"/>
      <c r="NLP3" s="17"/>
      <c r="NLQ3" s="17"/>
      <c r="NLR3" s="17"/>
      <c r="NLS3" s="17"/>
      <c r="NLT3" s="17"/>
      <c r="NLU3" s="17"/>
      <c r="NLV3" s="17"/>
      <c r="NLW3" s="17"/>
      <c r="NLX3" s="17"/>
      <c r="NLY3" s="17"/>
      <c r="NLZ3" s="17"/>
      <c r="NMA3" s="17"/>
      <c r="NMB3" s="17"/>
      <c r="NMC3" s="17"/>
      <c r="NMD3" s="17"/>
      <c r="NME3" s="17"/>
      <c r="NMF3" s="17"/>
      <c r="NMG3" s="17"/>
      <c r="NMH3" s="17"/>
      <c r="NMI3" s="17"/>
      <c r="NMJ3" s="17"/>
      <c r="NMK3" s="17"/>
      <c r="NML3" s="17"/>
      <c r="NMM3" s="17"/>
      <c r="NMN3" s="17"/>
      <c r="NMO3" s="17"/>
      <c r="NMP3" s="17"/>
      <c r="NMQ3" s="17"/>
      <c r="NMR3" s="17"/>
      <c r="NMS3" s="17"/>
      <c r="NMT3" s="17"/>
      <c r="NMU3" s="17"/>
      <c r="NMV3" s="17"/>
      <c r="NMW3" s="17"/>
      <c r="NMX3" s="17"/>
      <c r="NMY3" s="17"/>
      <c r="NMZ3" s="17"/>
      <c r="NNA3" s="17"/>
      <c r="NNB3" s="17"/>
      <c r="NNC3" s="17"/>
      <c r="NND3" s="17"/>
      <c r="NNE3" s="17"/>
      <c r="NNF3" s="17"/>
      <c r="NNG3" s="17"/>
      <c r="NNH3" s="17"/>
      <c r="NNI3" s="17"/>
      <c r="NNJ3" s="17"/>
      <c r="NNK3" s="17"/>
      <c r="NNL3" s="17"/>
      <c r="NNM3" s="17"/>
      <c r="NNN3" s="17"/>
      <c r="NNO3" s="17"/>
      <c r="NNP3" s="17"/>
      <c r="NNQ3" s="17"/>
      <c r="NNR3" s="17"/>
      <c r="NNS3" s="17"/>
      <c r="NNT3" s="17"/>
      <c r="NNU3" s="17"/>
      <c r="NNV3" s="17"/>
      <c r="NNW3" s="17"/>
      <c r="NNX3" s="17"/>
      <c r="NNY3" s="17"/>
      <c r="NNZ3" s="17"/>
      <c r="NOA3" s="17"/>
      <c r="NOB3" s="17"/>
      <c r="NOC3" s="17"/>
      <c r="NOD3" s="17"/>
      <c r="NOE3" s="17"/>
      <c r="NOF3" s="17"/>
      <c r="NOG3" s="17"/>
      <c r="NOH3" s="17"/>
      <c r="NOI3" s="17"/>
      <c r="NOJ3" s="17"/>
      <c r="NOK3" s="17"/>
      <c r="NOL3" s="17"/>
      <c r="NOM3" s="17"/>
      <c r="NON3" s="17"/>
      <c r="NOO3" s="17"/>
      <c r="NOP3" s="17"/>
      <c r="NOQ3" s="17"/>
      <c r="NOR3" s="17"/>
      <c r="NOS3" s="17"/>
      <c r="NOT3" s="17"/>
      <c r="NOU3" s="17"/>
      <c r="NOV3" s="17"/>
      <c r="NOW3" s="17"/>
      <c r="NOX3" s="17"/>
      <c r="NOY3" s="17"/>
      <c r="NOZ3" s="17"/>
      <c r="NPA3" s="17"/>
      <c r="NPB3" s="17"/>
      <c r="NPC3" s="17"/>
      <c r="NPD3" s="17"/>
      <c r="NPE3" s="17"/>
      <c r="NPF3" s="17"/>
      <c r="NPG3" s="17"/>
      <c r="NPH3" s="17"/>
      <c r="NPI3" s="17"/>
      <c r="NPJ3" s="17"/>
      <c r="NPK3" s="17"/>
      <c r="NPL3" s="17"/>
      <c r="NPM3" s="17"/>
      <c r="NPN3" s="17"/>
      <c r="NPO3" s="17"/>
      <c r="NPP3" s="17"/>
      <c r="NPQ3" s="17"/>
      <c r="NPR3" s="17"/>
      <c r="NPS3" s="17"/>
      <c r="NPT3" s="17"/>
      <c r="NPU3" s="17"/>
      <c r="NPV3" s="17"/>
      <c r="NPW3" s="17"/>
      <c r="NPX3" s="17"/>
      <c r="NPY3" s="17"/>
      <c r="NPZ3" s="17"/>
      <c r="NQA3" s="17"/>
      <c r="NQB3" s="17"/>
      <c r="NQC3" s="17"/>
      <c r="NQD3" s="17"/>
      <c r="NQE3" s="17"/>
      <c r="NQF3" s="17"/>
      <c r="NQG3" s="17"/>
      <c r="NQH3" s="17"/>
      <c r="NQI3" s="17"/>
      <c r="NQJ3" s="17"/>
      <c r="NQK3" s="17"/>
      <c r="NQL3" s="17"/>
      <c r="NQM3" s="17"/>
      <c r="NQN3" s="17"/>
      <c r="NQO3" s="17"/>
      <c r="NQP3" s="17"/>
      <c r="NQQ3" s="17"/>
      <c r="NQR3" s="17"/>
      <c r="NQS3" s="17"/>
      <c r="NQT3" s="17"/>
      <c r="NQU3" s="17"/>
      <c r="NQV3" s="17"/>
      <c r="NQW3" s="17"/>
      <c r="NQX3" s="17"/>
      <c r="NQY3" s="17"/>
      <c r="NQZ3" s="17"/>
      <c r="NRA3" s="17"/>
      <c r="NRB3" s="17"/>
      <c r="NRC3" s="17"/>
      <c r="NRD3" s="17"/>
      <c r="NRE3" s="17"/>
      <c r="NRF3" s="17"/>
      <c r="NRG3" s="17"/>
      <c r="NRH3" s="17"/>
      <c r="NRI3" s="17"/>
      <c r="NRJ3" s="17"/>
      <c r="NRK3" s="17"/>
      <c r="NRL3" s="17"/>
      <c r="NRM3" s="17"/>
      <c r="NRN3" s="17"/>
      <c r="NRO3" s="17"/>
      <c r="NRP3" s="17"/>
      <c r="NRQ3" s="17"/>
      <c r="NRR3" s="17"/>
      <c r="NRS3" s="17"/>
      <c r="NRT3" s="17"/>
      <c r="NRU3" s="17"/>
      <c r="NRV3" s="17"/>
      <c r="NRW3" s="17"/>
      <c r="NRX3" s="17"/>
      <c r="NRY3" s="17"/>
      <c r="NRZ3" s="17"/>
      <c r="NSA3" s="17"/>
      <c r="NSB3" s="17"/>
      <c r="NSC3" s="17"/>
      <c r="NSD3" s="17"/>
      <c r="NSE3" s="17"/>
      <c r="NSF3" s="17"/>
      <c r="NSG3" s="17"/>
      <c r="NSH3" s="17"/>
      <c r="NSI3" s="17"/>
      <c r="NSJ3" s="17"/>
      <c r="NSK3" s="17"/>
      <c r="NSL3" s="17"/>
      <c r="NSM3" s="17"/>
      <c r="NSN3" s="17"/>
      <c r="NSO3" s="17"/>
      <c r="NSP3" s="17"/>
      <c r="NSQ3" s="17"/>
      <c r="NSR3" s="17"/>
      <c r="NSS3" s="17"/>
      <c r="NST3" s="17"/>
      <c r="NSU3" s="17"/>
      <c r="NSV3" s="17"/>
      <c r="NSW3" s="17"/>
      <c r="NSX3" s="17"/>
      <c r="NSY3" s="17"/>
      <c r="NSZ3" s="17"/>
      <c r="NTA3" s="17"/>
      <c r="NTB3" s="17"/>
      <c r="NTC3" s="17"/>
      <c r="NTD3" s="17"/>
      <c r="NTE3" s="17"/>
      <c r="NTF3" s="17"/>
      <c r="NTG3" s="17"/>
      <c r="NTH3" s="17"/>
      <c r="NTI3" s="17"/>
      <c r="NTJ3" s="17"/>
      <c r="NTK3" s="17"/>
      <c r="NTL3" s="17"/>
      <c r="NTM3" s="17"/>
      <c r="NTN3" s="17"/>
      <c r="NTO3" s="17"/>
      <c r="NTP3" s="17"/>
      <c r="NTQ3" s="17"/>
      <c r="NTR3" s="17"/>
      <c r="NTS3" s="17"/>
      <c r="NTT3" s="17"/>
      <c r="NTU3" s="17"/>
      <c r="NTV3" s="17"/>
      <c r="NTW3" s="17"/>
      <c r="NTX3" s="17"/>
      <c r="NTY3" s="17"/>
      <c r="NTZ3" s="17"/>
      <c r="NUA3" s="17"/>
      <c r="NUB3" s="17"/>
      <c r="NUC3" s="17"/>
      <c r="NUD3" s="17"/>
      <c r="NUE3" s="17"/>
      <c r="NUF3" s="17"/>
      <c r="NUG3" s="17"/>
      <c r="NUH3" s="17"/>
      <c r="NUI3" s="17"/>
      <c r="NUJ3" s="17"/>
      <c r="NUK3" s="17"/>
      <c r="NUL3" s="17"/>
      <c r="NUM3" s="17"/>
      <c r="NUN3" s="17"/>
      <c r="NUO3" s="17"/>
      <c r="NUP3" s="17"/>
      <c r="NUQ3" s="17"/>
      <c r="NUR3" s="17"/>
      <c r="NUS3" s="17"/>
      <c r="NUT3" s="17"/>
      <c r="NUU3" s="17"/>
      <c r="NUV3" s="17"/>
      <c r="NUW3" s="17"/>
      <c r="NUX3" s="17"/>
      <c r="NUY3" s="17"/>
      <c r="NUZ3" s="17"/>
      <c r="NVA3" s="17"/>
      <c r="NVB3" s="17"/>
      <c r="NVC3" s="17"/>
      <c r="NVD3" s="17"/>
      <c r="NVE3" s="17"/>
      <c r="NVF3" s="17"/>
      <c r="NVG3" s="17"/>
      <c r="NVH3" s="17"/>
      <c r="NVI3" s="17"/>
      <c r="NVJ3" s="17"/>
      <c r="NVK3" s="17"/>
      <c r="NVL3" s="17"/>
      <c r="NVM3" s="17"/>
      <c r="NVN3" s="17"/>
      <c r="NVO3" s="17"/>
      <c r="NVP3" s="17"/>
      <c r="NVQ3" s="17"/>
      <c r="NVR3" s="17"/>
      <c r="NVS3" s="17"/>
      <c r="NVT3" s="17"/>
      <c r="NVU3" s="17"/>
      <c r="NVV3" s="17"/>
      <c r="NVW3" s="17"/>
      <c r="NVX3" s="17"/>
      <c r="NVY3" s="17"/>
      <c r="NVZ3" s="17"/>
      <c r="NWA3" s="17"/>
      <c r="NWB3" s="17"/>
      <c r="NWC3" s="17"/>
      <c r="NWD3" s="17"/>
      <c r="NWE3" s="17"/>
      <c r="NWF3" s="17"/>
      <c r="NWG3" s="17"/>
      <c r="NWH3" s="17"/>
      <c r="NWI3" s="17"/>
      <c r="NWJ3" s="17"/>
      <c r="NWK3" s="17"/>
      <c r="NWL3" s="17"/>
      <c r="NWM3" s="17"/>
      <c r="NWN3" s="17"/>
      <c r="NWO3" s="17"/>
      <c r="NWP3" s="17"/>
      <c r="NWQ3" s="17"/>
      <c r="NWR3" s="17"/>
      <c r="NWS3" s="17"/>
      <c r="NWT3" s="17"/>
      <c r="NWU3" s="17"/>
      <c r="NWV3" s="17"/>
      <c r="NWW3" s="17"/>
      <c r="NWX3" s="17"/>
      <c r="NWY3" s="17"/>
      <c r="NWZ3" s="17"/>
      <c r="NXA3" s="17"/>
      <c r="NXB3" s="17"/>
      <c r="NXC3" s="17"/>
      <c r="NXD3" s="17"/>
      <c r="NXE3" s="17"/>
      <c r="NXF3" s="17"/>
      <c r="NXG3" s="17"/>
      <c r="NXH3" s="17"/>
      <c r="NXI3" s="17"/>
      <c r="NXJ3" s="17"/>
      <c r="NXK3" s="17"/>
      <c r="NXL3" s="17"/>
      <c r="NXM3" s="17"/>
      <c r="NXN3" s="17"/>
      <c r="NXO3" s="17"/>
      <c r="NXP3" s="17"/>
      <c r="NXQ3" s="17"/>
      <c r="NXR3" s="17"/>
      <c r="NXS3" s="17"/>
      <c r="NXT3" s="17"/>
      <c r="NXU3" s="17"/>
      <c r="NXV3" s="17"/>
      <c r="NXW3" s="17"/>
      <c r="NXX3" s="17"/>
      <c r="NXY3" s="17"/>
      <c r="NXZ3" s="17"/>
      <c r="NYA3" s="17"/>
      <c r="NYB3" s="17"/>
      <c r="NYC3" s="17"/>
      <c r="NYD3" s="17"/>
      <c r="NYE3" s="17"/>
      <c r="NYF3" s="17"/>
      <c r="NYG3" s="17"/>
      <c r="NYH3" s="17"/>
      <c r="NYI3" s="17"/>
      <c r="NYJ3" s="17"/>
      <c r="NYK3" s="17"/>
      <c r="NYL3" s="17"/>
      <c r="NYM3" s="17"/>
      <c r="NYN3" s="17"/>
      <c r="NYO3" s="17"/>
      <c r="NYP3" s="17"/>
      <c r="NYQ3" s="17"/>
      <c r="NYR3" s="17"/>
      <c r="NYS3" s="17"/>
      <c r="NYT3" s="17"/>
      <c r="NYU3" s="17"/>
      <c r="NYV3" s="17"/>
      <c r="NYW3" s="17"/>
      <c r="NYX3" s="17"/>
      <c r="NYY3" s="17"/>
      <c r="NYZ3" s="17"/>
      <c r="NZA3" s="17"/>
      <c r="NZB3" s="17"/>
      <c r="NZC3" s="17"/>
      <c r="NZD3" s="17"/>
      <c r="NZE3" s="17"/>
      <c r="NZF3" s="17"/>
      <c r="NZG3" s="17"/>
      <c r="NZH3" s="17"/>
      <c r="NZI3" s="17"/>
      <c r="NZJ3" s="17"/>
      <c r="NZK3" s="17"/>
      <c r="NZL3" s="17"/>
      <c r="NZM3" s="17"/>
      <c r="NZN3" s="17"/>
      <c r="NZO3" s="17"/>
      <c r="NZP3" s="17"/>
      <c r="NZQ3" s="17"/>
      <c r="NZR3" s="17"/>
      <c r="NZS3" s="17"/>
      <c r="NZT3" s="17"/>
      <c r="NZU3" s="17"/>
      <c r="NZV3" s="17"/>
      <c r="NZW3" s="17"/>
      <c r="NZX3" s="17"/>
      <c r="NZY3" s="17"/>
      <c r="NZZ3" s="17"/>
      <c r="OAA3" s="17"/>
      <c r="OAB3" s="17"/>
      <c r="OAC3" s="17"/>
      <c r="OAD3" s="17"/>
      <c r="OAE3" s="17"/>
      <c r="OAF3" s="17"/>
      <c r="OAG3" s="17"/>
      <c r="OAH3" s="17"/>
      <c r="OAI3" s="17"/>
      <c r="OAJ3" s="17"/>
      <c r="OAK3" s="17"/>
      <c r="OAL3" s="17"/>
      <c r="OAM3" s="17"/>
      <c r="OAN3" s="17"/>
      <c r="OAO3" s="17"/>
      <c r="OAP3" s="17"/>
      <c r="OAQ3" s="17"/>
      <c r="OAR3" s="17"/>
      <c r="OAS3" s="17"/>
      <c r="OAT3" s="17"/>
      <c r="OAU3" s="17"/>
      <c r="OAV3" s="17"/>
      <c r="OAW3" s="17"/>
      <c r="OAX3" s="17"/>
      <c r="OAY3" s="17"/>
      <c r="OAZ3" s="17"/>
      <c r="OBA3" s="17"/>
      <c r="OBB3" s="17"/>
      <c r="OBC3" s="17"/>
      <c r="OBD3" s="17"/>
      <c r="OBE3" s="17"/>
      <c r="OBF3" s="17"/>
      <c r="OBG3" s="17"/>
      <c r="OBH3" s="17"/>
      <c r="OBI3" s="17"/>
      <c r="OBJ3" s="17"/>
      <c r="OBK3" s="17"/>
      <c r="OBL3" s="17"/>
      <c r="OBM3" s="17"/>
      <c r="OBN3" s="17"/>
      <c r="OBO3" s="17"/>
      <c r="OBP3" s="17"/>
      <c r="OBQ3" s="17"/>
      <c r="OBR3" s="17"/>
      <c r="OBS3" s="17"/>
      <c r="OBT3" s="17"/>
      <c r="OBU3" s="17"/>
      <c r="OBV3" s="17"/>
      <c r="OBW3" s="17"/>
      <c r="OBX3" s="17"/>
      <c r="OBY3" s="17"/>
      <c r="OBZ3" s="17"/>
      <c r="OCA3" s="17"/>
      <c r="OCB3" s="17"/>
      <c r="OCC3" s="17"/>
      <c r="OCD3" s="17"/>
      <c r="OCE3" s="17"/>
      <c r="OCF3" s="17"/>
      <c r="OCG3" s="17"/>
      <c r="OCH3" s="17"/>
      <c r="OCI3" s="17"/>
      <c r="OCJ3" s="17"/>
      <c r="OCK3" s="17"/>
      <c r="OCL3" s="17"/>
      <c r="OCM3" s="17"/>
      <c r="OCN3" s="17"/>
      <c r="OCO3" s="17"/>
      <c r="OCP3" s="17"/>
      <c r="OCQ3" s="17"/>
      <c r="OCR3" s="17"/>
      <c r="OCS3" s="17"/>
      <c r="OCT3" s="17"/>
      <c r="OCU3" s="17"/>
      <c r="OCV3" s="17"/>
      <c r="OCW3" s="17"/>
      <c r="OCX3" s="17"/>
      <c r="OCY3" s="17"/>
      <c r="OCZ3" s="17"/>
      <c r="ODA3" s="17"/>
      <c r="ODB3" s="17"/>
      <c r="ODC3" s="17"/>
      <c r="ODD3" s="17"/>
      <c r="ODE3" s="17"/>
      <c r="ODF3" s="17"/>
      <c r="ODG3" s="17"/>
      <c r="ODH3" s="17"/>
      <c r="ODI3" s="17"/>
      <c r="ODJ3" s="17"/>
      <c r="ODK3" s="17"/>
      <c r="ODL3" s="17"/>
      <c r="ODM3" s="17"/>
      <c r="ODN3" s="17"/>
      <c r="ODO3" s="17"/>
      <c r="ODP3" s="17"/>
      <c r="ODQ3" s="17"/>
      <c r="ODR3" s="17"/>
      <c r="ODS3" s="17"/>
      <c r="ODT3" s="17"/>
      <c r="ODU3" s="17"/>
      <c r="ODV3" s="17"/>
      <c r="ODW3" s="17"/>
      <c r="ODX3" s="17"/>
      <c r="ODY3" s="17"/>
      <c r="ODZ3" s="17"/>
      <c r="OEA3" s="17"/>
      <c r="OEB3" s="17"/>
      <c r="OEC3" s="17"/>
      <c r="OED3" s="17"/>
      <c r="OEE3" s="17"/>
      <c r="OEF3" s="17"/>
      <c r="OEG3" s="17"/>
      <c r="OEH3" s="17"/>
      <c r="OEI3" s="17"/>
      <c r="OEJ3" s="17"/>
      <c r="OEK3" s="17"/>
      <c r="OEL3" s="17"/>
      <c r="OEM3" s="17"/>
      <c r="OEN3" s="17"/>
      <c r="OEO3" s="17"/>
      <c r="OEP3" s="17"/>
      <c r="OEQ3" s="17"/>
      <c r="OER3" s="17"/>
      <c r="OES3" s="17"/>
      <c r="OET3" s="17"/>
      <c r="OEU3" s="17"/>
      <c r="OEV3" s="17"/>
      <c r="OEW3" s="17"/>
      <c r="OEX3" s="17"/>
      <c r="OEY3" s="17"/>
      <c r="OEZ3" s="17"/>
      <c r="OFA3" s="17"/>
      <c r="OFB3" s="17"/>
      <c r="OFC3" s="17"/>
      <c r="OFD3" s="17"/>
      <c r="OFE3" s="17"/>
      <c r="OFF3" s="17"/>
      <c r="OFG3" s="17"/>
      <c r="OFH3" s="17"/>
      <c r="OFI3" s="17"/>
      <c r="OFJ3" s="17"/>
      <c r="OFK3" s="17"/>
      <c r="OFL3" s="17"/>
      <c r="OFM3" s="17"/>
      <c r="OFN3" s="17"/>
      <c r="OFO3" s="17"/>
      <c r="OFP3" s="17"/>
      <c r="OFQ3" s="17"/>
      <c r="OFR3" s="17"/>
      <c r="OFS3" s="17"/>
      <c r="OFT3" s="17"/>
      <c r="OFU3" s="17"/>
      <c r="OFV3" s="17"/>
      <c r="OFW3" s="17"/>
      <c r="OFX3" s="17"/>
      <c r="OFY3" s="17"/>
      <c r="OFZ3" s="17"/>
      <c r="OGA3" s="17"/>
      <c r="OGB3" s="17"/>
      <c r="OGC3" s="17"/>
      <c r="OGD3" s="17"/>
      <c r="OGE3" s="17"/>
      <c r="OGF3" s="17"/>
      <c r="OGG3" s="17"/>
      <c r="OGH3" s="17"/>
      <c r="OGI3" s="17"/>
      <c r="OGJ3" s="17"/>
      <c r="OGK3" s="17"/>
      <c r="OGL3" s="17"/>
      <c r="OGM3" s="17"/>
      <c r="OGN3" s="17"/>
      <c r="OGO3" s="17"/>
      <c r="OGP3" s="17"/>
      <c r="OGQ3" s="17"/>
      <c r="OGR3" s="17"/>
      <c r="OGS3" s="17"/>
      <c r="OGT3" s="17"/>
      <c r="OGU3" s="17"/>
      <c r="OGV3" s="17"/>
      <c r="OGW3" s="17"/>
      <c r="OGX3" s="17"/>
      <c r="OGY3" s="17"/>
      <c r="OGZ3" s="17"/>
      <c r="OHA3" s="17"/>
      <c r="OHB3" s="17"/>
      <c r="OHC3" s="17"/>
      <c r="OHD3" s="17"/>
      <c r="OHE3" s="17"/>
      <c r="OHF3" s="17"/>
      <c r="OHG3" s="17"/>
      <c r="OHH3" s="17"/>
      <c r="OHI3" s="17"/>
      <c r="OHJ3" s="17"/>
      <c r="OHK3" s="17"/>
      <c r="OHL3" s="17"/>
      <c r="OHM3" s="17"/>
      <c r="OHN3" s="17"/>
      <c r="OHO3" s="17"/>
      <c r="OHP3" s="17"/>
      <c r="OHQ3" s="17"/>
      <c r="OHR3" s="17"/>
      <c r="OHS3" s="17"/>
      <c r="OHT3" s="17"/>
      <c r="OHU3" s="17"/>
      <c r="OHV3" s="17"/>
      <c r="OHW3" s="17"/>
      <c r="OHX3" s="17"/>
      <c r="OHY3" s="17"/>
      <c r="OHZ3" s="17"/>
      <c r="OIA3" s="17"/>
      <c r="OIB3" s="17"/>
      <c r="OIC3" s="17"/>
      <c r="OID3" s="17"/>
      <c r="OIE3" s="17"/>
      <c r="OIF3" s="17"/>
      <c r="OIG3" s="17"/>
      <c r="OIH3" s="17"/>
      <c r="OII3" s="17"/>
      <c r="OIJ3" s="17"/>
      <c r="OIK3" s="17"/>
      <c r="OIL3" s="17"/>
      <c r="OIM3" s="17"/>
      <c r="OIN3" s="17"/>
      <c r="OIO3" s="17"/>
      <c r="OIP3" s="17"/>
      <c r="OIQ3" s="17"/>
      <c r="OIR3" s="17"/>
      <c r="OIS3" s="17"/>
      <c r="OIT3" s="17"/>
      <c r="OIU3" s="17"/>
      <c r="OIV3" s="17"/>
      <c r="OIW3" s="17"/>
      <c r="OIX3" s="17"/>
      <c r="OIY3" s="17"/>
      <c r="OIZ3" s="17"/>
      <c r="OJA3" s="17"/>
      <c r="OJB3" s="17"/>
      <c r="OJC3" s="17"/>
      <c r="OJD3" s="17"/>
      <c r="OJE3" s="17"/>
      <c r="OJF3" s="17"/>
      <c r="OJG3" s="17"/>
      <c r="OJH3" s="17"/>
      <c r="OJI3" s="17"/>
      <c r="OJJ3" s="17"/>
      <c r="OJK3" s="17"/>
      <c r="OJL3" s="17"/>
      <c r="OJM3" s="17"/>
      <c r="OJN3" s="17"/>
      <c r="OJO3" s="17"/>
      <c r="OJP3" s="17"/>
      <c r="OJQ3" s="17"/>
      <c r="OJR3" s="17"/>
      <c r="OJS3" s="17"/>
      <c r="OJT3" s="17"/>
      <c r="OJU3" s="17"/>
      <c r="OJV3" s="17"/>
      <c r="OJW3" s="17"/>
      <c r="OJX3" s="17"/>
      <c r="OJY3" s="17"/>
      <c r="OJZ3" s="17"/>
      <c r="OKA3" s="17"/>
      <c r="OKB3" s="17"/>
      <c r="OKC3" s="17"/>
      <c r="OKD3" s="17"/>
      <c r="OKE3" s="17"/>
      <c r="OKF3" s="17"/>
      <c r="OKG3" s="17"/>
      <c r="OKH3" s="17"/>
      <c r="OKI3" s="17"/>
      <c r="OKJ3" s="17"/>
      <c r="OKK3" s="17"/>
      <c r="OKL3" s="17"/>
      <c r="OKM3" s="17"/>
      <c r="OKN3" s="17"/>
      <c r="OKO3" s="17"/>
      <c r="OKP3" s="17"/>
      <c r="OKQ3" s="17"/>
      <c r="OKR3" s="17"/>
      <c r="OKS3" s="17"/>
      <c r="OKT3" s="17"/>
      <c r="OKU3" s="17"/>
      <c r="OKV3" s="17"/>
      <c r="OKW3" s="17"/>
      <c r="OKX3" s="17"/>
      <c r="OKY3" s="17"/>
      <c r="OKZ3" s="17"/>
      <c r="OLA3" s="17"/>
      <c r="OLB3" s="17"/>
      <c r="OLC3" s="17"/>
      <c r="OLD3" s="17"/>
      <c r="OLE3" s="17"/>
      <c r="OLF3" s="17"/>
      <c r="OLG3" s="17"/>
      <c r="OLH3" s="17"/>
      <c r="OLI3" s="17"/>
      <c r="OLJ3" s="17"/>
      <c r="OLK3" s="17"/>
      <c r="OLL3" s="17"/>
      <c r="OLM3" s="17"/>
      <c r="OLN3" s="17"/>
      <c r="OLO3" s="17"/>
      <c r="OLP3" s="17"/>
      <c r="OLQ3" s="17"/>
      <c r="OLR3" s="17"/>
      <c r="OLS3" s="17"/>
      <c r="OLT3" s="17"/>
      <c r="OLU3" s="17"/>
      <c r="OLV3" s="17"/>
      <c r="OLW3" s="17"/>
      <c r="OLX3" s="17"/>
      <c r="OLY3" s="17"/>
      <c r="OLZ3" s="17"/>
      <c r="OMA3" s="17"/>
      <c r="OMB3" s="17"/>
      <c r="OMC3" s="17"/>
      <c r="OMD3" s="17"/>
      <c r="OME3" s="17"/>
      <c r="OMF3" s="17"/>
      <c r="OMG3" s="17"/>
      <c r="OMH3" s="17"/>
      <c r="OMI3" s="17"/>
      <c r="OMJ3" s="17"/>
      <c r="OMK3" s="17"/>
      <c r="OML3" s="17"/>
      <c r="OMM3" s="17"/>
      <c r="OMN3" s="17"/>
      <c r="OMO3" s="17"/>
      <c r="OMP3" s="17"/>
      <c r="OMQ3" s="17"/>
      <c r="OMR3" s="17"/>
      <c r="OMS3" s="17"/>
      <c r="OMT3" s="17"/>
      <c r="OMU3" s="17"/>
      <c r="OMV3" s="17"/>
      <c r="OMW3" s="17"/>
      <c r="OMX3" s="17"/>
      <c r="OMY3" s="17"/>
      <c r="OMZ3" s="17"/>
      <c r="ONA3" s="17"/>
      <c r="ONB3" s="17"/>
      <c r="ONC3" s="17"/>
      <c r="OND3" s="17"/>
      <c r="ONE3" s="17"/>
      <c r="ONF3" s="17"/>
      <c r="ONG3" s="17"/>
      <c r="ONH3" s="17"/>
      <c r="ONI3" s="17"/>
      <c r="ONJ3" s="17"/>
      <c r="ONK3" s="17"/>
      <c r="ONL3" s="17"/>
      <c r="ONM3" s="17"/>
      <c r="ONN3" s="17"/>
      <c r="ONO3" s="17"/>
      <c r="ONP3" s="17"/>
      <c r="ONQ3" s="17"/>
      <c r="ONR3" s="17"/>
      <c r="ONS3" s="17"/>
      <c r="ONT3" s="17"/>
      <c r="ONU3" s="17"/>
      <c r="ONV3" s="17"/>
      <c r="ONW3" s="17"/>
      <c r="ONX3" s="17"/>
      <c r="ONY3" s="17"/>
      <c r="ONZ3" s="17"/>
      <c r="OOA3" s="17"/>
      <c r="OOB3" s="17"/>
      <c r="OOC3" s="17"/>
      <c r="OOD3" s="17"/>
      <c r="OOE3" s="17"/>
      <c r="OOF3" s="17"/>
      <c r="OOG3" s="17"/>
      <c r="OOH3" s="17"/>
      <c r="OOI3" s="17"/>
      <c r="OOJ3" s="17"/>
      <c r="OOK3" s="17"/>
      <c r="OOL3" s="17"/>
      <c r="OOM3" s="17"/>
      <c r="OON3" s="17"/>
      <c r="OOO3" s="17"/>
      <c r="OOP3" s="17"/>
      <c r="OOQ3" s="17"/>
      <c r="OOR3" s="17"/>
      <c r="OOS3" s="17"/>
      <c r="OOT3" s="17"/>
      <c r="OOU3" s="17"/>
      <c r="OOV3" s="17"/>
      <c r="OOW3" s="17"/>
      <c r="OOX3" s="17"/>
      <c r="OOY3" s="17"/>
      <c r="OOZ3" s="17"/>
      <c r="OPA3" s="17"/>
      <c r="OPB3" s="17"/>
      <c r="OPC3" s="17"/>
      <c r="OPD3" s="17"/>
      <c r="OPE3" s="17"/>
      <c r="OPF3" s="17"/>
      <c r="OPG3" s="17"/>
      <c r="OPH3" s="17"/>
      <c r="OPI3" s="17"/>
      <c r="OPJ3" s="17"/>
      <c r="OPK3" s="17"/>
      <c r="OPL3" s="17"/>
      <c r="OPM3" s="17"/>
      <c r="OPN3" s="17"/>
      <c r="OPO3" s="17"/>
      <c r="OPP3" s="17"/>
      <c r="OPQ3" s="17"/>
      <c r="OPR3" s="17"/>
      <c r="OPS3" s="17"/>
      <c r="OPT3" s="17"/>
      <c r="OPU3" s="17"/>
      <c r="OPV3" s="17"/>
      <c r="OPW3" s="17"/>
      <c r="OPX3" s="17"/>
      <c r="OPY3" s="17"/>
      <c r="OPZ3" s="17"/>
      <c r="OQA3" s="17"/>
      <c r="OQB3" s="17"/>
      <c r="OQC3" s="17"/>
      <c r="OQD3" s="17"/>
      <c r="OQE3" s="17"/>
      <c r="OQF3" s="17"/>
      <c r="OQG3" s="17"/>
      <c r="OQH3" s="17"/>
      <c r="OQI3" s="17"/>
      <c r="OQJ3" s="17"/>
      <c r="OQK3" s="17"/>
      <c r="OQL3" s="17"/>
      <c r="OQM3" s="17"/>
      <c r="OQN3" s="17"/>
      <c r="OQO3" s="17"/>
      <c r="OQP3" s="17"/>
      <c r="OQQ3" s="17"/>
      <c r="OQR3" s="17"/>
      <c r="OQS3" s="17"/>
      <c r="OQT3" s="17"/>
      <c r="OQU3" s="17"/>
      <c r="OQV3" s="17"/>
      <c r="OQW3" s="17"/>
      <c r="OQX3" s="17"/>
      <c r="OQY3" s="17"/>
      <c r="OQZ3" s="17"/>
      <c r="ORA3" s="17"/>
      <c r="ORB3" s="17"/>
      <c r="ORC3" s="17"/>
      <c r="ORD3" s="17"/>
      <c r="ORE3" s="17"/>
      <c r="ORF3" s="17"/>
      <c r="ORG3" s="17"/>
      <c r="ORH3" s="17"/>
      <c r="ORI3" s="17"/>
      <c r="ORJ3" s="17"/>
      <c r="ORK3" s="17"/>
      <c r="ORL3" s="17"/>
      <c r="ORM3" s="17"/>
      <c r="ORN3" s="17"/>
      <c r="ORO3" s="17"/>
      <c r="ORP3" s="17"/>
      <c r="ORQ3" s="17"/>
      <c r="ORR3" s="17"/>
      <c r="ORS3" s="17"/>
      <c r="ORT3" s="17"/>
      <c r="ORU3" s="17"/>
      <c r="ORV3" s="17"/>
      <c r="ORW3" s="17"/>
      <c r="ORX3" s="17"/>
      <c r="ORY3" s="17"/>
      <c r="ORZ3" s="17"/>
      <c r="OSA3" s="17"/>
      <c r="OSB3" s="17"/>
      <c r="OSC3" s="17"/>
      <c r="OSD3" s="17"/>
      <c r="OSE3" s="17"/>
      <c r="OSF3" s="17"/>
      <c r="OSG3" s="17"/>
      <c r="OSH3" s="17"/>
      <c r="OSI3" s="17"/>
      <c r="OSJ3" s="17"/>
      <c r="OSK3" s="17"/>
      <c r="OSL3" s="17"/>
      <c r="OSM3" s="17"/>
      <c r="OSN3" s="17"/>
      <c r="OSO3" s="17"/>
      <c r="OSP3" s="17"/>
      <c r="OSQ3" s="17"/>
      <c r="OSR3" s="17"/>
      <c r="OSS3" s="17"/>
      <c r="OST3" s="17"/>
      <c r="OSU3" s="17"/>
      <c r="OSV3" s="17"/>
      <c r="OSW3" s="17"/>
      <c r="OSX3" s="17"/>
      <c r="OSY3" s="17"/>
      <c r="OSZ3" s="17"/>
      <c r="OTA3" s="17"/>
      <c r="OTB3" s="17"/>
      <c r="OTC3" s="17"/>
      <c r="OTD3" s="17"/>
      <c r="OTE3" s="17"/>
      <c r="OTF3" s="17"/>
      <c r="OTG3" s="17"/>
      <c r="OTH3" s="17"/>
      <c r="OTI3" s="17"/>
      <c r="OTJ3" s="17"/>
      <c r="OTK3" s="17"/>
      <c r="OTL3" s="17"/>
      <c r="OTM3" s="17"/>
      <c r="OTN3" s="17"/>
      <c r="OTO3" s="17"/>
      <c r="OTP3" s="17"/>
      <c r="OTQ3" s="17"/>
      <c r="OTR3" s="17"/>
      <c r="OTS3" s="17"/>
      <c r="OTT3" s="17"/>
      <c r="OTU3" s="17"/>
      <c r="OTV3" s="17"/>
      <c r="OTW3" s="17"/>
      <c r="OTX3" s="17"/>
      <c r="OTY3" s="17"/>
      <c r="OTZ3" s="17"/>
      <c r="OUA3" s="17"/>
      <c r="OUB3" s="17"/>
      <c r="OUC3" s="17"/>
      <c r="OUD3" s="17"/>
      <c r="OUE3" s="17"/>
      <c r="OUF3" s="17"/>
      <c r="OUG3" s="17"/>
      <c r="OUH3" s="17"/>
      <c r="OUI3" s="17"/>
      <c r="OUJ3" s="17"/>
      <c r="OUK3" s="17"/>
      <c r="OUL3" s="17"/>
      <c r="OUM3" s="17"/>
      <c r="OUN3" s="17"/>
      <c r="OUO3" s="17"/>
      <c r="OUP3" s="17"/>
      <c r="OUQ3" s="17"/>
      <c r="OUR3" s="17"/>
      <c r="OUS3" s="17"/>
      <c r="OUT3" s="17"/>
      <c r="OUU3" s="17"/>
      <c r="OUV3" s="17"/>
      <c r="OUW3" s="17"/>
      <c r="OUX3" s="17"/>
      <c r="OUY3" s="17"/>
      <c r="OUZ3" s="17"/>
      <c r="OVA3" s="17"/>
      <c r="OVB3" s="17"/>
      <c r="OVC3" s="17"/>
      <c r="OVD3" s="17"/>
      <c r="OVE3" s="17"/>
      <c r="OVF3" s="17"/>
      <c r="OVG3" s="17"/>
      <c r="OVH3" s="17"/>
      <c r="OVI3" s="17"/>
      <c r="OVJ3" s="17"/>
      <c r="OVK3" s="17"/>
      <c r="OVL3" s="17"/>
      <c r="OVM3" s="17"/>
      <c r="OVN3" s="17"/>
      <c r="OVO3" s="17"/>
      <c r="OVP3" s="17"/>
      <c r="OVQ3" s="17"/>
      <c r="OVR3" s="17"/>
      <c r="OVS3" s="17"/>
      <c r="OVT3" s="17"/>
      <c r="OVU3" s="17"/>
      <c r="OVV3" s="17"/>
      <c r="OVW3" s="17"/>
      <c r="OVX3" s="17"/>
      <c r="OVY3" s="17"/>
      <c r="OVZ3" s="17"/>
      <c r="OWA3" s="17"/>
      <c r="OWB3" s="17"/>
      <c r="OWC3" s="17"/>
      <c r="OWD3" s="17"/>
      <c r="OWE3" s="17"/>
      <c r="OWF3" s="17"/>
      <c r="OWG3" s="17"/>
      <c r="OWH3" s="17"/>
      <c r="OWI3" s="17"/>
      <c r="OWJ3" s="17"/>
      <c r="OWK3" s="17"/>
      <c r="OWL3" s="17"/>
      <c r="OWM3" s="17"/>
      <c r="OWN3" s="17"/>
      <c r="OWO3" s="17"/>
      <c r="OWP3" s="17"/>
      <c r="OWQ3" s="17"/>
      <c r="OWR3" s="17"/>
      <c r="OWS3" s="17"/>
      <c r="OWT3" s="17"/>
      <c r="OWU3" s="17"/>
      <c r="OWV3" s="17"/>
      <c r="OWW3" s="17"/>
      <c r="OWX3" s="17"/>
      <c r="OWY3" s="17"/>
      <c r="OWZ3" s="17"/>
      <c r="OXA3" s="17"/>
      <c r="OXB3" s="17"/>
      <c r="OXC3" s="17"/>
      <c r="OXD3" s="17"/>
      <c r="OXE3" s="17"/>
      <c r="OXF3" s="17"/>
      <c r="OXG3" s="17"/>
      <c r="OXH3" s="17"/>
      <c r="OXI3" s="17"/>
      <c r="OXJ3" s="17"/>
      <c r="OXK3" s="17"/>
      <c r="OXL3" s="17"/>
      <c r="OXM3" s="17"/>
      <c r="OXN3" s="17"/>
      <c r="OXO3" s="17"/>
      <c r="OXP3" s="17"/>
      <c r="OXQ3" s="17"/>
      <c r="OXR3" s="17"/>
      <c r="OXS3" s="17"/>
      <c r="OXT3" s="17"/>
      <c r="OXU3" s="17"/>
      <c r="OXV3" s="17"/>
      <c r="OXW3" s="17"/>
      <c r="OXX3" s="17"/>
      <c r="OXY3" s="17"/>
      <c r="OXZ3" s="17"/>
      <c r="OYA3" s="17"/>
      <c r="OYB3" s="17"/>
      <c r="OYC3" s="17"/>
      <c r="OYD3" s="17"/>
      <c r="OYE3" s="17"/>
      <c r="OYF3" s="17"/>
      <c r="OYG3" s="17"/>
      <c r="OYH3" s="17"/>
      <c r="OYI3" s="17"/>
      <c r="OYJ3" s="17"/>
      <c r="OYK3" s="17"/>
      <c r="OYL3" s="17"/>
      <c r="OYM3" s="17"/>
      <c r="OYN3" s="17"/>
      <c r="OYO3" s="17"/>
      <c r="OYP3" s="17"/>
      <c r="OYQ3" s="17"/>
      <c r="OYR3" s="17"/>
      <c r="OYS3" s="17"/>
      <c r="OYT3" s="17"/>
      <c r="OYU3" s="17"/>
      <c r="OYV3" s="17"/>
      <c r="OYW3" s="17"/>
      <c r="OYX3" s="17"/>
      <c r="OYY3" s="17"/>
      <c r="OYZ3" s="17"/>
      <c r="OZA3" s="17"/>
      <c r="OZB3" s="17"/>
      <c r="OZC3" s="17"/>
      <c r="OZD3" s="17"/>
      <c r="OZE3" s="17"/>
      <c r="OZF3" s="17"/>
      <c r="OZG3" s="17"/>
      <c r="OZH3" s="17"/>
      <c r="OZI3" s="17"/>
      <c r="OZJ3" s="17"/>
      <c r="OZK3" s="17"/>
      <c r="OZL3" s="17"/>
      <c r="OZM3" s="17"/>
      <c r="OZN3" s="17"/>
      <c r="OZO3" s="17"/>
      <c r="OZP3" s="17"/>
      <c r="OZQ3" s="17"/>
      <c r="OZR3" s="17"/>
      <c r="OZS3" s="17"/>
      <c r="OZT3" s="17"/>
      <c r="OZU3" s="17"/>
      <c r="OZV3" s="17"/>
      <c r="OZW3" s="17"/>
      <c r="OZX3" s="17"/>
      <c r="OZY3" s="17"/>
      <c r="OZZ3" s="17"/>
      <c r="PAA3" s="17"/>
      <c r="PAB3" s="17"/>
      <c r="PAC3" s="17"/>
      <c r="PAD3" s="17"/>
      <c r="PAE3" s="17"/>
      <c r="PAF3" s="17"/>
      <c r="PAG3" s="17"/>
      <c r="PAH3" s="17"/>
      <c r="PAI3" s="17"/>
      <c r="PAJ3" s="17"/>
      <c r="PAK3" s="17"/>
      <c r="PAL3" s="17"/>
      <c r="PAM3" s="17"/>
      <c r="PAN3" s="17"/>
      <c r="PAO3" s="17"/>
      <c r="PAP3" s="17"/>
      <c r="PAQ3" s="17"/>
      <c r="PAR3" s="17"/>
      <c r="PAS3" s="17"/>
      <c r="PAT3" s="17"/>
      <c r="PAU3" s="17"/>
      <c r="PAV3" s="17"/>
      <c r="PAW3" s="17"/>
      <c r="PAX3" s="17"/>
      <c r="PAY3" s="17"/>
      <c r="PAZ3" s="17"/>
      <c r="PBA3" s="17"/>
      <c r="PBB3" s="17"/>
      <c r="PBC3" s="17"/>
      <c r="PBD3" s="17"/>
      <c r="PBE3" s="17"/>
      <c r="PBF3" s="17"/>
      <c r="PBG3" s="17"/>
      <c r="PBH3" s="17"/>
      <c r="PBI3" s="17"/>
      <c r="PBJ3" s="17"/>
      <c r="PBK3" s="17"/>
      <c r="PBL3" s="17"/>
      <c r="PBM3" s="17"/>
      <c r="PBN3" s="17"/>
      <c r="PBO3" s="17"/>
      <c r="PBP3" s="17"/>
      <c r="PBQ3" s="17"/>
      <c r="PBR3" s="17"/>
      <c r="PBS3" s="17"/>
      <c r="PBT3" s="17"/>
      <c r="PBU3" s="17"/>
      <c r="PBV3" s="17"/>
      <c r="PBW3" s="17"/>
      <c r="PBX3" s="17"/>
      <c r="PBY3" s="17"/>
      <c r="PBZ3" s="17"/>
      <c r="PCA3" s="17"/>
      <c r="PCB3" s="17"/>
      <c r="PCC3" s="17"/>
      <c r="PCD3" s="17"/>
      <c r="PCE3" s="17"/>
      <c r="PCF3" s="17"/>
      <c r="PCG3" s="17"/>
      <c r="PCH3" s="17"/>
      <c r="PCI3" s="17"/>
      <c r="PCJ3" s="17"/>
      <c r="PCK3" s="17"/>
      <c r="PCL3" s="17"/>
      <c r="PCM3" s="17"/>
      <c r="PCN3" s="17"/>
      <c r="PCO3" s="17"/>
      <c r="PCP3" s="17"/>
      <c r="PCQ3" s="17"/>
      <c r="PCR3" s="17"/>
      <c r="PCS3" s="17"/>
      <c r="PCT3" s="17"/>
      <c r="PCU3" s="17"/>
      <c r="PCV3" s="17"/>
      <c r="PCW3" s="17"/>
      <c r="PCX3" s="17"/>
      <c r="PCY3" s="17"/>
      <c r="PCZ3" s="17"/>
      <c r="PDA3" s="17"/>
      <c r="PDB3" s="17"/>
      <c r="PDC3" s="17"/>
      <c r="PDD3" s="17"/>
      <c r="PDE3" s="17"/>
      <c r="PDF3" s="17"/>
      <c r="PDG3" s="17"/>
      <c r="PDH3" s="17"/>
      <c r="PDI3" s="17"/>
      <c r="PDJ3" s="17"/>
      <c r="PDK3" s="17"/>
      <c r="PDL3" s="17"/>
      <c r="PDM3" s="17"/>
      <c r="PDN3" s="17"/>
      <c r="PDO3" s="17"/>
      <c r="PDP3" s="17"/>
      <c r="PDQ3" s="17"/>
      <c r="PDR3" s="17"/>
      <c r="PDS3" s="17"/>
      <c r="PDT3" s="17"/>
      <c r="PDU3" s="17"/>
      <c r="PDV3" s="17"/>
      <c r="PDW3" s="17"/>
      <c r="PDX3" s="17"/>
      <c r="PDY3" s="17"/>
      <c r="PDZ3" s="17"/>
      <c r="PEA3" s="17"/>
      <c r="PEB3" s="17"/>
      <c r="PEC3" s="17"/>
      <c r="PED3" s="17"/>
      <c r="PEE3" s="17"/>
      <c r="PEF3" s="17"/>
      <c r="PEG3" s="17"/>
      <c r="PEH3" s="17"/>
      <c r="PEI3" s="17"/>
      <c r="PEJ3" s="17"/>
      <c r="PEK3" s="17"/>
      <c r="PEL3" s="17"/>
      <c r="PEM3" s="17"/>
      <c r="PEN3" s="17"/>
      <c r="PEO3" s="17"/>
      <c r="PEP3" s="17"/>
      <c r="PEQ3" s="17"/>
      <c r="PER3" s="17"/>
      <c r="PES3" s="17"/>
      <c r="PET3" s="17"/>
      <c r="PEU3" s="17"/>
      <c r="PEV3" s="17"/>
      <c r="PEW3" s="17"/>
      <c r="PEX3" s="17"/>
      <c r="PEY3" s="17"/>
      <c r="PEZ3" s="17"/>
      <c r="PFA3" s="17"/>
      <c r="PFB3" s="17"/>
      <c r="PFC3" s="17"/>
      <c r="PFD3" s="17"/>
      <c r="PFE3" s="17"/>
      <c r="PFF3" s="17"/>
      <c r="PFG3" s="17"/>
      <c r="PFH3" s="17"/>
      <c r="PFI3" s="17"/>
      <c r="PFJ3" s="17"/>
      <c r="PFK3" s="17"/>
      <c r="PFL3" s="17"/>
      <c r="PFM3" s="17"/>
      <c r="PFN3" s="17"/>
      <c r="PFO3" s="17"/>
      <c r="PFP3" s="17"/>
      <c r="PFQ3" s="17"/>
      <c r="PFR3" s="17"/>
      <c r="PFS3" s="17"/>
      <c r="PFT3" s="17"/>
      <c r="PFU3" s="17"/>
      <c r="PFV3" s="17"/>
      <c r="PFW3" s="17"/>
      <c r="PFX3" s="17"/>
      <c r="PFY3" s="17"/>
      <c r="PFZ3" s="17"/>
      <c r="PGA3" s="17"/>
      <c r="PGB3" s="17"/>
      <c r="PGC3" s="17"/>
      <c r="PGD3" s="17"/>
      <c r="PGE3" s="17"/>
      <c r="PGF3" s="17"/>
      <c r="PGG3" s="17"/>
      <c r="PGH3" s="17"/>
      <c r="PGI3" s="17"/>
      <c r="PGJ3" s="17"/>
      <c r="PGK3" s="17"/>
      <c r="PGL3" s="17"/>
      <c r="PGM3" s="17"/>
      <c r="PGN3" s="17"/>
      <c r="PGO3" s="17"/>
      <c r="PGP3" s="17"/>
      <c r="PGQ3" s="17"/>
      <c r="PGR3" s="17"/>
      <c r="PGS3" s="17"/>
      <c r="PGT3" s="17"/>
      <c r="PGU3" s="17"/>
      <c r="PGV3" s="17"/>
      <c r="PGW3" s="17"/>
      <c r="PGX3" s="17"/>
      <c r="PGY3" s="17"/>
      <c r="PGZ3" s="17"/>
      <c r="PHA3" s="17"/>
      <c r="PHB3" s="17"/>
      <c r="PHC3" s="17"/>
      <c r="PHD3" s="17"/>
      <c r="PHE3" s="17"/>
      <c r="PHF3" s="17"/>
      <c r="PHG3" s="17"/>
      <c r="PHH3" s="17"/>
      <c r="PHI3" s="17"/>
      <c r="PHJ3" s="17"/>
      <c r="PHK3" s="17"/>
      <c r="PHL3" s="17"/>
      <c r="PHM3" s="17"/>
      <c r="PHN3" s="17"/>
      <c r="PHO3" s="17"/>
      <c r="PHP3" s="17"/>
      <c r="PHQ3" s="17"/>
      <c r="PHR3" s="17"/>
      <c r="PHS3" s="17"/>
      <c r="PHT3" s="17"/>
      <c r="PHU3" s="17"/>
      <c r="PHV3" s="17"/>
      <c r="PHW3" s="17"/>
      <c r="PHX3" s="17"/>
      <c r="PHY3" s="17"/>
      <c r="PHZ3" s="17"/>
      <c r="PIA3" s="17"/>
      <c r="PIB3" s="17"/>
      <c r="PIC3" s="17"/>
      <c r="PID3" s="17"/>
      <c r="PIE3" s="17"/>
      <c r="PIF3" s="17"/>
      <c r="PIG3" s="17"/>
      <c r="PIH3" s="17"/>
      <c r="PII3" s="17"/>
      <c r="PIJ3" s="17"/>
      <c r="PIK3" s="17"/>
      <c r="PIL3" s="17"/>
      <c r="PIM3" s="17"/>
      <c r="PIN3" s="17"/>
      <c r="PIO3" s="17"/>
      <c r="PIP3" s="17"/>
      <c r="PIQ3" s="17"/>
      <c r="PIR3" s="17"/>
      <c r="PIS3" s="17"/>
      <c r="PIT3" s="17"/>
      <c r="PIU3" s="17"/>
      <c r="PIV3" s="17"/>
      <c r="PIW3" s="17"/>
      <c r="PIX3" s="17"/>
      <c r="PIY3" s="17"/>
      <c r="PIZ3" s="17"/>
      <c r="PJA3" s="17"/>
      <c r="PJB3" s="17"/>
      <c r="PJC3" s="17"/>
      <c r="PJD3" s="17"/>
      <c r="PJE3" s="17"/>
      <c r="PJF3" s="17"/>
      <c r="PJG3" s="17"/>
      <c r="PJH3" s="17"/>
      <c r="PJI3" s="17"/>
      <c r="PJJ3" s="17"/>
      <c r="PJK3" s="17"/>
      <c r="PJL3" s="17"/>
      <c r="PJM3" s="17"/>
      <c r="PJN3" s="17"/>
      <c r="PJO3" s="17"/>
      <c r="PJP3" s="17"/>
      <c r="PJQ3" s="17"/>
      <c r="PJR3" s="17"/>
      <c r="PJS3" s="17"/>
      <c r="PJT3" s="17"/>
      <c r="PJU3" s="17"/>
      <c r="PJV3" s="17"/>
      <c r="PJW3" s="17"/>
      <c r="PJX3" s="17"/>
      <c r="PJY3" s="17"/>
      <c r="PJZ3" s="17"/>
      <c r="PKA3" s="17"/>
      <c r="PKB3" s="17"/>
      <c r="PKC3" s="17"/>
      <c r="PKD3" s="17"/>
      <c r="PKE3" s="17"/>
      <c r="PKF3" s="17"/>
      <c r="PKG3" s="17"/>
      <c r="PKH3" s="17"/>
      <c r="PKI3" s="17"/>
      <c r="PKJ3" s="17"/>
      <c r="PKK3" s="17"/>
      <c r="PKL3" s="17"/>
      <c r="PKM3" s="17"/>
      <c r="PKN3" s="17"/>
      <c r="PKO3" s="17"/>
      <c r="PKP3" s="17"/>
      <c r="PKQ3" s="17"/>
      <c r="PKR3" s="17"/>
      <c r="PKS3" s="17"/>
      <c r="PKT3" s="17"/>
      <c r="PKU3" s="17"/>
      <c r="PKV3" s="17"/>
      <c r="PKW3" s="17"/>
      <c r="PKX3" s="17"/>
      <c r="PKY3" s="17"/>
      <c r="PKZ3" s="17"/>
      <c r="PLA3" s="17"/>
      <c r="PLB3" s="17"/>
      <c r="PLC3" s="17"/>
      <c r="PLD3" s="17"/>
      <c r="PLE3" s="17"/>
      <c r="PLF3" s="17"/>
      <c r="PLG3" s="17"/>
      <c r="PLH3" s="17"/>
      <c r="PLI3" s="17"/>
      <c r="PLJ3" s="17"/>
      <c r="PLK3" s="17"/>
      <c r="PLL3" s="17"/>
      <c r="PLM3" s="17"/>
      <c r="PLN3" s="17"/>
      <c r="PLO3" s="17"/>
      <c r="PLP3" s="17"/>
      <c r="PLQ3" s="17"/>
      <c r="PLR3" s="17"/>
      <c r="PLS3" s="17"/>
      <c r="PLT3" s="17"/>
      <c r="PLU3" s="17"/>
      <c r="PLV3" s="17"/>
      <c r="PLW3" s="17"/>
      <c r="PLX3" s="17"/>
      <c r="PLY3" s="17"/>
      <c r="PLZ3" s="17"/>
      <c r="PMA3" s="17"/>
      <c r="PMB3" s="17"/>
      <c r="PMC3" s="17"/>
      <c r="PMD3" s="17"/>
      <c r="PME3" s="17"/>
      <c r="PMF3" s="17"/>
      <c r="PMG3" s="17"/>
      <c r="PMH3" s="17"/>
      <c r="PMI3" s="17"/>
      <c r="PMJ3" s="17"/>
      <c r="PMK3" s="17"/>
      <c r="PML3" s="17"/>
      <c r="PMM3" s="17"/>
      <c r="PMN3" s="17"/>
      <c r="PMO3" s="17"/>
      <c r="PMP3" s="17"/>
      <c r="PMQ3" s="17"/>
      <c r="PMR3" s="17"/>
      <c r="PMS3" s="17"/>
      <c r="PMT3" s="17"/>
      <c r="PMU3" s="17"/>
      <c r="PMV3" s="17"/>
      <c r="PMW3" s="17"/>
      <c r="PMX3" s="17"/>
      <c r="PMY3" s="17"/>
      <c r="PMZ3" s="17"/>
      <c r="PNA3" s="17"/>
      <c r="PNB3" s="17"/>
      <c r="PNC3" s="17"/>
      <c r="PND3" s="17"/>
      <c r="PNE3" s="17"/>
      <c r="PNF3" s="17"/>
      <c r="PNG3" s="17"/>
      <c r="PNH3" s="17"/>
      <c r="PNI3" s="17"/>
      <c r="PNJ3" s="17"/>
      <c r="PNK3" s="17"/>
      <c r="PNL3" s="17"/>
      <c r="PNM3" s="17"/>
      <c r="PNN3" s="17"/>
      <c r="PNO3" s="17"/>
      <c r="PNP3" s="17"/>
      <c r="PNQ3" s="17"/>
      <c r="PNR3" s="17"/>
      <c r="PNS3" s="17"/>
      <c r="PNT3" s="17"/>
      <c r="PNU3" s="17"/>
      <c r="PNV3" s="17"/>
      <c r="PNW3" s="17"/>
      <c r="PNX3" s="17"/>
      <c r="PNY3" s="17"/>
      <c r="PNZ3" s="17"/>
      <c r="POA3" s="17"/>
      <c r="POB3" s="17"/>
      <c r="POC3" s="17"/>
      <c r="POD3" s="17"/>
      <c r="POE3" s="17"/>
      <c r="POF3" s="17"/>
      <c r="POG3" s="17"/>
      <c r="POH3" s="17"/>
      <c r="POI3" s="17"/>
      <c r="POJ3" s="17"/>
      <c r="POK3" s="17"/>
      <c r="POL3" s="17"/>
      <c r="POM3" s="17"/>
      <c r="PON3" s="17"/>
      <c r="POO3" s="17"/>
      <c r="POP3" s="17"/>
      <c r="POQ3" s="17"/>
      <c r="POR3" s="17"/>
      <c r="POS3" s="17"/>
      <c r="POT3" s="17"/>
      <c r="POU3" s="17"/>
      <c r="POV3" s="17"/>
      <c r="POW3" s="17"/>
      <c r="POX3" s="17"/>
      <c r="POY3" s="17"/>
      <c r="POZ3" s="17"/>
      <c r="PPA3" s="17"/>
      <c r="PPB3" s="17"/>
      <c r="PPC3" s="17"/>
      <c r="PPD3" s="17"/>
      <c r="PPE3" s="17"/>
      <c r="PPF3" s="17"/>
      <c r="PPG3" s="17"/>
      <c r="PPH3" s="17"/>
      <c r="PPI3" s="17"/>
      <c r="PPJ3" s="17"/>
      <c r="PPK3" s="17"/>
      <c r="PPL3" s="17"/>
      <c r="PPM3" s="17"/>
      <c r="PPN3" s="17"/>
      <c r="PPO3" s="17"/>
      <c r="PPP3" s="17"/>
      <c r="PPQ3" s="17"/>
      <c r="PPR3" s="17"/>
      <c r="PPS3" s="17"/>
      <c r="PPT3" s="17"/>
      <c r="PPU3" s="17"/>
      <c r="PPV3" s="17"/>
      <c r="PPW3" s="17"/>
      <c r="PPX3" s="17"/>
      <c r="PPY3" s="17"/>
      <c r="PPZ3" s="17"/>
      <c r="PQA3" s="17"/>
      <c r="PQB3" s="17"/>
      <c r="PQC3" s="17"/>
      <c r="PQD3" s="17"/>
      <c r="PQE3" s="17"/>
      <c r="PQF3" s="17"/>
      <c r="PQG3" s="17"/>
      <c r="PQH3" s="17"/>
      <c r="PQI3" s="17"/>
      <c r="PQJ3" s="17"/>
      <c r="PQK3" s="17"/>
      <c r="PQL3" s="17"/>
      <c r="PQM3" s="17"/>
      <c r="PQN3" s="17"/>
      <c r="PQO3" s="17"/>
      <c r="PQP3" s="17"/>
      <c r="PQQ3" s="17"/>
      <c r="PQR3" s="17"/>
      <c r="PQS3" s="17"/>
      <c r="PQT3" s="17"/>
      <c r="PQU3" s="17"/>
      <c r="PQV3" s="17"/>
      <c r="PQW3" s="17"/>
      <c r="PQX3" s="17"/>
      <c r="PQY3" s="17"/>
      <c r="PQZ3" s="17"/>
      <c r="PRA3" s="17"/>
      <c r="PRB3" s="17"/>
      <c r="PRC3" s="17"/>
      <c r="PRD3" s="17"/>
      <c r="PRE3" s="17"/>
      <c r="PRF3" s="17"/>
      <c r="PRG3" s="17"/>
      <c r="PRH3" s="17"/>
      <c r="PRI3" s="17"/>
      <c r="PRJ3" s="17"/>
      <c r="PRK3" s="17"/>
      <c r="PRL3" s="17"/>
      <c r="PRM3" s="17"/>
      <c r="PRN3" s="17"/>
      <c r="PRO3" s="17"/>
      <c r="PRP3" s="17"/>
      <c r="PRQ3" s="17"/>
      <c r="PRR3" s="17"/>
      <c r="PRS3" s="17"/>
      <c r="PRT3" s="17"/>
      <c r="PRU3" s="17"/>
      <c r="PRV3" s="17"/>
      <c r="PRW3" s="17"/>
      <c r="PRX3" s="17"/>
      <c r="PRY3" s="17"/>
      <c r="PRZ3" s="17"/>
      <c r="PSA3" s="17"/>
      <c r="PSB3" s="17"/>
      <c r="PSC3" s="17"/>
      <c r="PSD3" s="17"/>
      <c r="PSE3" s="17"/>
      <c r="PSF3" s="17"/>
      <c r="PSG3" s="17"/>
      <c r="PSH3" s="17"/>
      <c r="PSI3" s="17"/>
      <c r="PSJ3" s="17"/>
      <c r="PSK3" s="17"/>
      <c r="PSL3" s="17"/>
      <c r="PSM3" s="17"/>
      <c r="PSN3" s="17"/>
      <c r="PSO3" s="17"/>
      <c r="PSP3" s="17"/>
      <c r="PSQ3" s="17"/>
      <c r="PSR3" s="17"/>
      <c r="PSS3" s="17"/>
      <c r="PST3" s="17"/>
      <c r="PSU3" s="17"/>
      <c r="PSV3" s="17"/>
      <c r="PSW3" s="17"/>
      <c r="PSX3" s="17"/>
      <c r="PSY3" s="17"/>
      <c r="PSZ3" s="17"/>
      <c r="PTA3" s="17"/>
      <c r="PTB3" s="17"/>
      <c r="PTC3" s="17"/>
      <c r="PTD3" s="17"/>
      <c r="PTE3" s="17"/>
      <c r="PTF3" s="17"/>
      <c r="PTG3" s="17"/>
      <c r="PTH3" s="17"/>
      <c r="PTI3" s="17"/>
      <c r="PTJ3" s="17"/>
      <c r="PTK3" s="17"/>
      <c r="PTL3" s="17"/>
      <c r="PTM3" s="17"/>
      <c r="PTN3" s="17"/>
      <c r="PTO3" s="17"/>
      <c r="PTP3" s="17"/>
      <c r="PTQ3" s="17"/>
      <c r="PTR3" s="17"/>
      <c r="PTS3" s="17"/>
      <c r="PTT3" s="17"/>
      <c r="PTU3" s="17"/>
      <c r="PTV3" s="17"/>
      <c r="PTW3" s="17"/>
      <c r="PTX3" s="17"/>
      <c r="PTY3" s="17"/>
      <c r="PTZ3" s="17"/>
      <c r="PUA3" s="17"/>
      <c r="PUB3" s="17"/>
      <c r="PUC3" s="17"/>
      <c r="PUD3" s="17"/>
      <c r="PUE3" s="17"/>
      <c r="PUF3" s="17"/>
      <c r="PUG3" s="17"/>
      <c r="PUH3" s="17"/>
      <c r="PUI3" s="17"/>
      <c r="PUJ3" s="17"/>
      <c r="PUK3" s="17"/>
      <c r="PUL3" s="17"/>
      <c r="PUM3" s="17"/>
      <c r="PUN3" s="17"/>
      <c r="PUO3" s="17"/>
      <c r="PUP3" s="17"/>
      <c r="PUQ3" s="17"/>
      <c r="PUR3" s="17"/>
      <c r="PUS3" s="17"/>
      <c r="PUT3" s="17"/>
      <c r="PUU3" s="17"/>
      <c r="PUV3" s="17"/>
      <c r="PUW3" s="17"/>
      <c r="PUX3" s="17"/>
      <c r="PUY3" s="17"/>
      <c r="PUZ3" s="17"/>
      <c r="PVA3" s="17"/>
      <c r="PVB3" s="17"/>
      <c r="PVC3" s="17"/>
      <c r="PVD3" s="17"/>
      <c r="PVE3" s="17"/>
      <c r="PVF3" s="17"/>
      <c r="PVG3" s="17"/>
      <c r="PVH3" s="17"/>
      <c r="PVI3" s="17"/>
      <c r="PVJ3" s="17"/>
      <c r="PVK3" s="17"/>
      <c r="PVL3" s="17"/>
      <c r="PVM3" s="17"/>
      <c r="PVN3" s="17"/>
      <c r="PVO3" s="17"/>
      <c r="PVP3" s="17"/>
      <c r="PVQ3" s="17"/>
      <c r="PVR3" s="17"/>
      <c r="PVS3" s="17"/>
      <c r="PVT3" s="17"/>
      <c r="PVU3" s="17"/>
      <c r="PVV3" s="17"/>
      <c r="PVW3" s="17"/>
      <c r="PVX3" s="17"/>
      <c r="PVY3" s="17"/>
      <c r="PVZ3" s="17"/>
      <c r="PWA3" s="17"/>
      <c r="PWB3" s="17"/>
      <c r="PWC3" s="17"/>
      <c r="PWD3" s="17"/>
      <c r="PWE3" s="17"/>
      <c r="PWF3" s="17"/>
      <c r="PWG3" s="17"/>
      <c r="PWH3" s="17"/>
      <c r="PWI3" s="17"/>
      <c r="PWJ3" s="17"/>
      <c r="PWK3" s="17"/>
      <c r="PWL3" s="17"/>
      <c r="PWM3" s="17"/>
      <c r="PWN3" s="17"/>
      <c r="PWO3" s="17"/>
      <c r="PWP3" s="17"/>
      <c r="PWQ3" s="17"/>
      <c r="PWR3" s="17"/>
      <c r="PWS3" s="17"/>
      <c r="PWT3" s="17"/>
      <c r="PWU3" s="17"/>
      <c r="PWV3" s="17"/>
      <c r="PWW3" s="17"/>
      <c r="PWX3" s="17"/>
      <c r="PWY3" s="17"/>
      <c r="PWZ3" s="17"/>
      <c r="PXA3" s="17"/>
      <c r="PXB3" s="17"/>
      <c r="PXC3" s="17"/>
      <c r="PXD3" s="17"/>
      <c r="PXE3" s="17"/>
      <c r="PXF3" s="17"/>
      <c r="PXG3" s="17"/>
      <c r="PXH3" s="17"/>
      <c r="PXI3" s="17"/>
      <c r="PXJ3" s="17"/>
      <c r="PXK3" s="17"/>
      <c r="PXL3" s="17"/>
      <c r="PXM3" s="17"/>
      <c r="PXN3" s="17"/>
      <c r="PXO3" s="17"/>
      <c r="PXP3" s="17"/>
      <c r="PXQ3" s="17"/>
      <c r="PXR3" s="17"/>
      <c r="PXS3" s="17"/>
      <c r="PXT3" s="17"/>
      <c r="PXU3" s="17"/>
      <c r="PXV3" s="17"/>
      <c r="PXW3" s="17"/>
      <c r="PXX3" s="17"/>
      <c r="PXY3" s="17"/>
      <c r="PXZ3" s="17"/>
      <c r="PYA3" s="17"/>
      <c r="PYB3" s="17"/>
      <c r="PYC3" s="17"/>
      <c r="PYD3" s="17"/>
      <c r="PYE3" s="17"/>
      <c r="PYF3" s="17"/>
      <c r="PYG3" s="17"/>
      <c r="PYH3" s="17"/>
      <c r="PYI3" s="17"/>
      <c r="PYJ3" s="17"/>
      <c r="PYK3" s="17"/>
      <c r="PYL3" s="17"/>
      <c r="PYM3" s="17"/>
      <c r="PYN3" s="17"/>
      <c r="PYO3" s="17"/>
      <c r="PYP3" s="17"/>
      <c r="PYQ3" s="17"/>
      <c r="PYR3" s="17"/>
      <c r="PYS3" s="17"/>
      <c r="PYT3" s="17"/>
      <c r="PYU3" s="17"/>
      <c r="PYV3" s="17"/>
      <c r="PYW3" s="17"/>
      <c r="PYX3" s="17"/>
      <c r="PYY3" s="17"/>
      <c r="PYZ3" s="17"/>
      <c r="PZA3" s="17"/>
      <c r="PZB3" s="17"/>
      <c r="PZC3" s="17"/>
      <c r="PZD3" s="17"/>
      <c r="PZE3" s="17"/>
      <c r="PZF3" s="17"/>
      <c r="PZG3" s="17"/>
      <c r="PZH3" s="17"/>
      <c r="PZI3" s="17"/>
      <c r="PZJ3" s="17"/>
      <c r="PZK3" s="17"/>
      <c r="PZL3" s="17"/>
      <c r="PZM3" s="17"/>
      <c r="PZN3" s="17"/>
      <c r="PZO3" s="17"/>
      <c r="PZP3" s="17"/>
      <c r="PZQ3" s="17"/>
      <c r="PZR3" s="17"/>
      <c r="PZS3" s="17"/>
      <c r="PZT3" s="17"/>
      <c r="PZU3" s="17"/>
      <c r="PZV3" s="17"/>
      <c r="PZW3" s="17"/>
      <c r="PZX3" s="17"/>
      <c r="PZY3" s="17"/>
      <c r="PZZ3" s="17"/>
      <c r="QAA3" s="17"/>
      <c r="QAB3" s="17"/>
      <c r="QAC3" s="17"/>
      <c r="QAD3" s="17"/>
      <c r="QAE3" s="17"/>
      <c r="QAF3" s="17"/>
      <c r="QAG3" s="17"/>
      <c r="QAH3" s="17"/>
      <c r="QAI3" s="17"/>
      <c r="QAJ3" s="17"/>
      <c r="QAK3" s="17"/>
      <c r="QAL3" s="17"/>
      <c r="QAM3" s="17"/>
      <c r="QAN3" s="17"/>
      <c r="QAO3" s="17"/>
      <c r="QAP3" s="17"/>
      <c r="QAQ3" s="17"/>
      <c r="QAR3" s="17"/>
      <c r="QAS3" s="17"/>
      <c r="QAT3" s="17"/>
      <c r="QAU3" s="17"/>
      <c r="QAV3" s="17"/>
      <c r="QAW3" s="17"/>
      <c r="QAX3" s="17"/>
      <c r="QAY3" s="17"/>
      <c r="QAZ3" s="17"/>
      <c r="QBA3" s="17"/>
      <c r="QBB3" s="17"/>
      <c r="QBC3" s="17"/>
      <c r="QBD3" s="17"/>
      <c r="QBE3" s="17"/>
      <c r="QBF3" s="17"/>
      <c r="QBG3" s="17"/>
      <c r="QBH3" s="17"/>
      <c r="QBI3" s="17"/>
      <c r="QBJ3" s="17"/>
      <c r="QBK3" s="17"/>
      <c r="QBL3" s="17"/>
      <c r="QBM3" s="17"/>
      <c r="QBN3" s="17"/>
      <c r="QBO3" s="17"/>
      <c r="QBP3" s="17"/>
      <c r="QBQ3" s="17"/>
      <c r="QBR3" s="17"/>
      <c r="QBS3" s="17"/>
      <c r="QBT3" s="17"/>
      <c r="QBU3" s="17"/>
      <c r="QBV3" s="17"/>
      <c r="QBW3" s="17"/>
      <c r="QBX3" s="17"/>
      <c r="QBY3" s="17"/>
      <c r="QBZ3" s="17"/>
      <c r="QCA3" s="17"/>
      <c r="QCB3" s="17"/>
      <c r="QCC3" s="17"/>
      <c r="QCD3" s="17"/>
      <c r="QCE3" s="17"/>
      <c r="QCF3" s="17"/>
      <c r="QCG3" s="17"/>
      <c r="QCH3" s="17"/>
      <c r="QCI3" s="17"/>
      <c r="QCJ3" s="17"/>
      <c r="QCK3" s="17"/>
      <c r="QCL3" s="17"/>
      <c r="QCM3" s="17"/>
      <c r="QCN3" s="17"/>
      <c r="QCO3" s="17"/>
      <c r="QCP3" s="17"/>
      <c r="QCQ3" s="17"/>
      <c r="QCR3" s="17"/>
      <c r="QCS3" s="17"/>
      <c r="QCT3" s="17"/>
      <c r="QCU3" s="17"/>
      <c r="QCV3" s="17"/>
      <c r="QCW3" s="17"/>
      <c r="QCX3" s="17"/>
      <c r="QCY3" s="17"/>
      <c r="QCZ3" s="17"/>
      <c r="QDA3" s="17"/>
      <c r="QDB3" s="17"/>
      <c r="QDC3" s="17"/>
      <c r="QDD3" s="17"/>
      <c r="QDE3" s="17"/>
      <c r="QDF3" s="17"/>
      <c r="QDG3" s="17"/>
      <c r="QDH3" s="17"/>
      <c r="QDI3" s="17"/>
      <c r="QDJ3" s="17"/>
      <c r="QDK3" s="17"/>
      <c r="QDL3" s="17"/>
      <c r="QDM3" s="17"/>
      <c r="QDN3" s="17"/>
      <c r="QDO3" s="17"/>
      <c r="QDP3" s="17"/>
      <c r="QDQ3" s="17"/>
      <c r="QDR3" s="17"/>
      <c r="QDS3" s="17"/>
      <c r="QDT3" s="17"/>
      <c r="QDU3" s="17"/>
      <c r="QDV3" s="17"/>
      <c r="QDW3" s="17"/>
      <c r="QDX3" s="17"/>
      <c r="QDY3" s="17"/>
      <c r="QDZ3" s="17"/>
      <c r="QEA3" s="17"/>
      <c r="QEB3" s="17"/>
      <c r="QEC3" s="17"/>
      <c r="QED3" s="17"/>
      <c r="QEE3" s="17"/>
      <c r="QEF3" s="17"/>
      <c r="QEG3" s="17"/>
      <c r="QEH3" s="17"/>
      <c r="QEI3" s="17"/>
      <c r="QEJ3" s="17"/>
      <c r="QEK3" s="17"/>
      <c r="QEL3" s="17"/>
      <c r="QEM3" s="17"/>
      <c r="QEN3" s="17"/>
      <c r="QEO3" s="17"/>
      <c r="QEP3" s="17"/>
      <c r="QEQ3" s="17"/>
      <c r="QER3" s="17"/>
      <c r="QES3" s="17"/>
      <c r="QET3" s="17"/>
      <c r="QEU3" s="17"/>
      <c r="QEV3" s="17"/>
      <c r="QEW3" s="17"/>
      <c r="QEX3" s="17"/>
      <c r="QEY3" s="17"/>
      <c r="QEZ3" s="17"/>
      <c r="QFA3" s="17"/>
      <c r="QFB3" s="17"/>
      <c r="QFC3" s="17"/>
      <c r="QFD3" s="17"/>
      <c r="QFE3" s="17"/>
      <c r="QFF3" s="17"/>
      <c r="QFG3" s="17"/>
      <c r="QFH3" s="17"/>
      <c r="QFI3" s="17"/>
      <c r="QFJ3" s="17"/>
      <c r="QFK3" s="17"/>
      <c r="QFL3" s="17"/>
      <c r="QFM3" s="17"/>
      <c r="QFN3" s="17"/>
      <c r="QFO3" s="17"/>
      <c r="QFP3" s="17"/>
      <c r="QFQ3" s="17"/>
      <c r="QFR3" s="17"/>
      <c r="QFS3" s="17"/>
      <c r="QFT3" s="17"/>
      <c r="QFU3" s="17"/>
      <c r="QFV3" s="17"/>
      <c r="QFW3" s="17"/>
      <c r="QFX3" s="17"/>
      <c r="QFY3" s="17"/>
      <c r="QFZ3" s="17"/>
      <c r="QGA3" s="17"/>
      <c r="QGB3" s="17"/>
      <c r="QGC3" s="17"/>
      <c r="QGD3" s="17"/>
      <c r="QGE3" s="17"/>
      <c r="QGF3" s="17"/>
      <c r="QGG3" s="17"/>
      <c r="QGH3" s="17"/>
      <c r="QGI3" s="17"/>
      <c r="QGJ3" s="17"/>
      <c r="QGK3" s="17"/>
      <c r="QGL3" s="17"/>
      <c r="QGM3" s="17"/>
      <c r="QGN3" s="17"/>
      <c r="QGO3" s="17"/>
      <c r="QGP3" s="17"/>
      <c r="QGQ3" s="17"/>
      <c r="QGR3" s="17"/>
      <c r="QGS3" s="17"/>
      <c r="QGT3" s="17"/>
      <c r="QGU3" s="17"/>
      <c r="QGV3" s="17"/>
      <c r="QGW3" s="17"/>
      <c r="QGX3" s="17"/>
      <c r="QGY3" s="17"/>
      <c r="QGZ3" s="17"/>
      <c r="QHA3" s="17"/>
      <c r="QHB3" s="17"/>
      <c r="QHC3" s="17"/>
      <c r="QHD3" s="17"/>
      <c r="QHE3" s="17"/>
      <c r="QHF3" s="17"/>
      <c r="QHG3" s="17"/>
      <c r="QHH3" s="17"/>
      <c r="QHI3" s="17"/>
      <c r="QHJ3" s="17"/>
      <c r="QHK3" s="17"/>
      <c r="QHL3" s="17"/>
      <c r="QHM3" s="17"/>
      <c r="QHN3" s="17"/>
      <c r="QHO3" s="17"/>
      <c r="QHP3" s="17"/>
      <c r="QHQ3" s="17"/>
      <c r="QHR3" s="17"/>
      <c r="QHS3" s="17"/>
      <c r="QHT3" s="17"/>
      <c r="QHU3" s="17"/>
      <c r="QHV3" s="17"/>
      <c r="QHW3" s="17"/>
      <c r="QHX3" s="17"/>
      <c r="QHY3" s="17"/>
      <c r="QHZ3" s="17"/>
      <c r="QIA3" s="17"/>
      <c r="QIB3" s="17"/>
      <c r="QIC3" s="17"/>
      <c r="QID3" s="17"/>
      <c r="QIE3" s="17"/>
      <c r="QIF3" s="17"/>
      <c r="QIG3" s="17"/>
      <c r="QIH3" s="17"/>
      <c r="QII3" s="17"/>
      <c r="QIJ3" s="17"/>
      <c r="QIK3" s="17"/>
      <c r="QIL3" s="17"/>
      <c r="QIM3" s="17"/>
      <c r="QIN3" s="17"/>
      <c r="QIO3" s="17"/>
      <c r="QIP3" s="17"/>
      <c r="QIQ3" s="17"/>
      <c r="QIR3" s="17"/>
      <c r="QIS3" s="17"/>
      <c r="QIT3" s="17"/>
      <c r="QIU3" s="17"/>
      <c r="QIV3" s="17"/>
      <c r="QIW3" s="17"/>
      <c r="QIX3" s="17"/>
      <c r="QIY3" s="17"/>
      <c r="QIZ3" s="17"/>
      <c r="QJA3" s="17"/>
      <c r="QJB3" s="17"/>
      <c r="QJC3" s="17"/>
      <c r="QJD3" s="17"/>
      <c r="QJE3" s="17"/>
      <c r="QJF3" s="17"/>
      <c r="QJG3" s="17"/>
      <c r="QJH3" s="17"/>
      <c r="QJI3" s="17"/>
      <c r="QJJ3" s="17"/>
      <c r="QJK3" s="17"/>
      <c r="QJL3" s="17"/>
      <c r="QJM3" s="17"/>
      <c r="QJN3" s="17"/>
      <c r="QJO3" s="17"/>
      <c r="QJP3" s="17"/>
      <c r="QJQ3" s="17"/>
      <c r="QJR3" s="17"/>
      <c r="QJS3" s="17"/>
      <c r="QJT3" s="17"/>
      <c r="QJU3" s="17"/>
      <c r="QJV3" s="17"/>
      <c r="QJW3" s="17"/>
      <c r="QJX3" s="17"/>
      <c r="QJY3" s="17"/>
      <c r="QJZ3" s="17"/>
      <c r="QKA3" s="17"/>
      <c r="QKB3" s="17"/>
      <c r="QKC3" s="17"/>
      <c r="QKD3" s="17"/>
      <c r="QKE3" s="17"/>
      <c r="QKF3" s="17"/>
      <c r="QKG3" s="17"/>
      <c r="QKH3" s="17"/>
      <c r="QKI3" s="17"/>
      <c r="QKJ3" s="17"/>
      <c r="QKK3" s="17"/>
      <c r="QKL3" s="17"/>
      <c r="QKM3" s="17"/>
      <c r="QKN3" s="17"/>
      <c r="QKO3" s="17"/>
      <c r="QKP3" s="17"/>
      <c r="QKQ3" s="17"/>
      <c r="QKR3" s="17"/>
      <c r="QKS3" s="17"/>
      <c r="QKT3" s="17"/>
      <c r="QKU3" s="17"/>
      <c r="QKV3" s="17"/>
      <c r="QKW3" s="17"/>
      <c r="QKX3" s="17"/>
      <c r="QKY3" s="17"/>
      <c r="QKZ3" s="17"/>
      <c r="QLA3" s="17"/>
      <c r="QLB3" s="17"/>
      <c r="QLC3" s="17"/>
      <c r="QLD3" s="17"/>
      <c r="QLE3" s="17"/>
      <c r="QLF3" s="17"/>
      <c r="QLG3" s="17"/>
      <c r="QLH3" s="17"/>
      <c r="QLI3" s="17"/>
      <c r="QLJ3" s="17"/>
      <c r="QLK3" s="17"/>
      <c r="QLL3" s="17"/>
      <c r="QLM3" s="17"/>
      <c r="QLN3" s="17"/>
      <c r="QLO3" s="17"/>
      <c r="QLP3" s="17"/>
      <c r="QLQ3" s="17"/>
      <c r="QLR3" s="17"/>
      <c r="QLS3" s="17"/>
      <c r="QLT3" s="17"/>
      <c r="QLU3" s="17"/>
      <c r="QLV3" s="17"/>
      <c r="QLW3" s="17"/>
      <c r="QLX3" s="17"/>
      <c r="QLY3" s="17"/>
      <c r="QLZ3" s="17"/>
      <c r="QMA3" s="17"/>
      <c r="QMB3" s="17"/>
      <c r="QMC3" s="17"/>
      <c r="QMD3" s="17"/>
      <c r="QME3" s="17"/>
      <c r="QMF3" s="17"/>
      <c r="QMG3" s="17"/>
      <c r="QMH3" s="17"/>
      <c r="QMI3" s="17"/>
      <c r="QMJ3" s="17"/>
      <c r="QMK3" s="17"/>
      <c r="QML3" s="17"/>
      <c r="QMM3" s="17"/>
      <c r="QMN3" s="17"/>
      <c r="QMO3" s="17"/>
      <c r="QMP3" s="17"/>
      <c r="QMQ3" s="17"/>
      <c r="QMR3" s="17"/>
      <c r="QMS3" s="17"/>
      <c r="QMT3" s="17"/>
      <c r="QMU3" s="17"/>
      <c r="QMV3" s="17"/>
      <c r="QMW3" s="17"/>
      <c r="QMX3" s="17"/>
      <c r="QMY3" s="17"/>
      <c r="QMZ3" s="17"/>
      <c r="QNA3" s="17"/>
      <c r="QNB3" s="17"/>
      <c r="QNC3" s="17"/>
      <c r="QND3" s="17"/>
      <c r="QNE3" s="17"/>
      <c r="QNF3" s="17"/>
      <c r="QNG3" s="17"/>
      <c r="QNH3" s="17"/>
      <c r="QNI3" s="17"/>
      <c r="QNJ3" s="17"/>
      <c r="QNK3" s="17"/>
      <c r="QNL3" s="17"/>
      <c r="QNM3" s="17"/>
      <c r="QNN3" s="17"/>
      <c r="QNO3" s="17"/>
      <c r="QNP3" s="17"/>
      <c r="QNQ3" s="17"/>
      <c r="QNR3" s="17"/>
      <c r="QNS3" s="17"/>
      <c r="QNT3" s="17"/>
      <c r="QNU3" s="17"/>
      <c r="QNV3" s="17"/>
      <c r="QNW3" s="17"/>
      <c r="QNX3" s="17"/>
      <c r="QNY3" s="17"/>
      <c r="QNZ3" s="17"/>
      <c r="QOA3" s="17"/>
      <c r="QOB3" s="17"/>
      <c r="QOC3" s="17"/>
      <c r="QOD3" s="17"/>
      <c r="QOE3" s="17"/>
      <c r="QOF3" s="17"/>
      <c r="QOG3" s="17"/>
      <c r="QOH3" s="17"/>
      <c r="QOI3" s="17"/>
      <c r="QOJ3" s="17"/>
      <c r="QOK3" s="17"/>
      <c r="QOL3" s="17"/>
      <c r="QOM3" s="17"/>
      <c r="QON3" s="17"/>
      <c r="QOO3" s="17"/>
      <c r="QOP3" s="17"/>
      <c r="QOQ3" s="17"/>
      <c r="QOR3" s="17"/>
      <c r="QOS3" s="17"/>
      <c r="QOT3" s="17"/>
      <c r="QOU3" s="17"/>
      <c r="QOV3" s="17"/>
      <c r="QOW3" s="17"/>
      <c r="QOX3" s="17"/>
      <c r="QOY3" s="17"/>
      <c r="QOZ3" s="17"/>
      <c r="QPA3" s="17"/>
      <c r="QPB3" s="17"/>
      <c r="QPC3" s="17"/>
      <c r="QPD3" s="17"/>
      <c r="QPE3" s="17"/>
      <c r="QPF3" s="17"/>
      <c r="QPG3" s="17"/>
      <c r="QPH3" s="17"/>
      <c r="QPI3" s="17"/>
      <c r="QPJ3" s="17"/>
      <c r="QPK3" s="17"/>
      <c r="QPL3" s="17"/>
      <c r="QPM3" s="17"/>
      <c r="QPN3" s="17"/>
      <c r="QPO3" s="17"/>
      <c r="QPP3" s="17"/>
      <c r="QPQ3" s="17"/>
      <c r="QPR3" s="17"/>
      <c r="QPS3" s="17"/>
      <c r="QPT3" s="17"/>
      <c r="QPU3" s="17"/>
      <c r="QPV3" s="17"/>
      <c r="QPW3" s="17"/>
      <c r="QPX3" s="17"/>
      <c r="QPY3" s="17"/>
      <c r="QPZ3" s="17"/>
      <c r="QQA3" s="17"/>
      <c r="QQB3" s="17"/>
      <c r="QQC3" s="17"/>
      <c r="QQD3" s="17"/>
      <c r="QQE3" s="17"/>
      <c r="QQF3" s="17"/>
      <c r="QQG3" s="17"/>
      <c r="QQH3" s="17"/>
      <c r="QQI3" s="17"/>
      <c r="QQJ3" s="17"/>
      <c r="QQK3" s="17"/>
      <c r="QQL3" s="17"/>
      <c r="QQM3" s="17"/>
      <c r="QQN3" s="17"/>
      <c r="QQO3" s="17"/>
      <c r="QQP3" s="17"/>
      <c r="QQQ3" s="17"/>
      <c r="QQR3" s="17"/>
      <c r="QQS3" s="17"/>
      <c r="QQT3" s="17"/>
      <c r="QQU3" s="17"/>
      <c r="QQV3" s="17"/>
      <c r="QQW3" s="17"/>
      <c r="QQX3" s="17"/>
      <c r="QQY3" s="17"/>
      <c r="QQZ3" s="17"/>
      <c r="QRA3" s="17"/>
      <c r="QRB3" s="17"/>
      <c r="QRC3" s="17"/>
      <c r="QRD3" s="17"/>
      <c r="QRE3" s="17"/>
      <c r="QRF3" s="17"/>
      <c r="QRG3" s="17"/>
      <c r="QRH3" s="17"/>
      <c r="QRI3" s="17"/>
      <c r="QRJ3" s="17"/>
      <c r="QRK3" s="17"/>
      <c r="QRL3" s="17"/>
      <c r="QRM3" s="17"/>
      <c r="QRN3" s="17"/>
      <c r="QRO3" s="17"/>
      <c r="QRP3" s="17"/>
      <c r="QRQ3" s="17"/>
      <c r="QRR3" s="17"/>
      <c r="QRS3" s="17"/>
      <c r="QRT3" s="17"/>
      <c r="QRU3" s="17"/>
      <c r="QRV3" s="17"/>
      <c r="QRW3" s="17"/>
      <c r="QRX3" s="17"/>
      <c r="QRY3" s="17"/>
      <c r="QRZ3" s="17"/>
      <c r="QSA3" s="17"/>
      <c r="QSB3" s="17"/>
      <c r="QSC3" s="17"/>
      <c r="QSD3" s="17"/>
      <c r="QSE3" s="17"/>
      <c r="QSF3" s="17"/>
      <c r="QSG3" s="17"/>
      <c r="QSH3" s="17"/>
      <c r="QSI3" s="17"/>
      <c r="QSJ3" s="17"/>
      <c r="QSK3" s="17"/>
      <c r="QSL3" s="17"/>
      <c r="QSM3" s="17"/>
      <c r="QSN3" s="17"/>
      <c r="QSO3" s="17"/>
      <c r="QSP3" s="17"/>
      <c r="QSQ3" s="17"/>
      <c r="QSR3" s="17"/>
      <c r="QSS3" s="17"/>
      <c r="QST3" s="17"/>
      <c r="QSU3" s="17"/>
      <c r="QSV3" s="17"/>
      <c r="QSW3" s="17"/>
      <c r="QSX3" s="17"/>
      <c r="QSY3" s="17"/>
      <c r="QSZ3" s="17"/>
      <c r="QTA3" s="17"/>
      <c r="QTB3" s="17"/>
      <c r="QTC3" s="17"/>
      <c r="QTD3" s="17"/>
      <c r="QTE3" s="17"/>
      <c r="QTF3" s="17"/>
      <c r="QTG3" s="17"/>
      <c r="QTH3" s="17"/>
      <c r="QTI3" s="17"/>
      <c r="QTJ3" s="17"/>
      <c r="QTK3" s="17"/>
      <c r="QTL3" s="17"/>
      <c r="QTM3" s="17"/>
      <c r="QTN3" s="17"/>
      <c r="QTO3" s="17"/>
      <c r="QTP3" s="17"/>
      <c r="QTQ3" s="17"/>
      <c r="QTR3" s="17"/>
      <c r="QTS3" s="17"/>
      <c r="QTT3" s="17"/>
      <c r="QTU3" s="17"/>
      <c r="QTV3" s="17"/>
      <c r="QTW3" s="17"/>
      <c r="QTX3" s="17"/>
      <c r="QTY3" s="17"/>
      <c r="QTZ3" s="17"/>
      <c r="QUA3" s="17"/>
      <c r="QUB3" s="17"/>
      <c r="QUC3" s="17"/>
      <c r="QUD3" s="17"/>
      <c r="QUE3" s="17"/>
      <c r="QUF3" s="17"/>
      <c r="QUG3" s="17"/>
      <c r="QUH3" s="17"/>
      <c r="QUI3" s="17"/>
      <c r="QUJ3" s="17"/>
      <c r="QUK3" s="17"/>
      <c r="QUL3" s="17"/>
      <c r="QUM3" s="17"/>
      <c r="QUN3" s="17"/>
      <c r="QUO3" s="17"/>
      <c r="QUP3" s="17"/>
      <c r="QUQ3" s="17"/>
      <c r="QUR3" s="17"/>
      <c r="QUS3" s="17"/>
      <c r="QUT3" s="17"/>
      <c r="QUU3" s="17"/>
      <c r="QUV3" s="17"/>
      <c r="QUW3" s="17"/>
      <c r="QUX3" s="17"/>
      <c r="QUY3" s="17"/>
      <c r="QUZ3" s="17"/>
      <c r="QVA3" s="17"/>
      <c r="QVB3" s="17"/>
      <c r="QVC3" s="17"/>
      <c r="QVD3" s="17"/>
      <c r="QVE3" s="17"/>
      <c r="QVF3" s="17"/>
      <c r="QVG3" s="17"/>
      <c r="QVH3" s="17"/>
      <c r="QVI3" s="17"/>
      <c r="QVJ3" s="17"/>
      <c r="QVK3" s="17"/>
      <c r="QVL3" s="17"/>
      <c r="QVM3" s="17"/>
      <c r="QVN3" s="17"/>
      <c r="QVO3" s="17"/>
      <c r="QVP3" s="17"/>
      <c r="QVQ3" s="17"/>
      <c r="QVR3" s="17"/>
      <c r="QVS3" s="17"/>
      <c r="QVT3" s="17"/>
      <c r="QVU3" s="17"/>
      <c r="QVV3" s="17"/>
      <c r="QVW3" s="17"/>
      <c r="QVX3" s="17"/>
      <c r="QVY3" s="17"/>
      <c r="QVZ3" s="17"/>
      <c r="QWA3" s="17"/>
      <c r="QWB3" s="17"/>
      <c r="QWC3" s="17"/>
      <c r="QWD3" s="17"/>
      <c r="QWE3" s="17"/>
      <c r="QWF3" s="17"/>
      <c r="QWG3" s="17"/>
      <c r="QWH3" s="17"/>
      <c r="QWI3" s="17"/>
      <c r="QWJ3" s="17"/>
      <c r="QWK3" s="17"/>
      <c r="QWL3" s="17"/>
      <c r="QWM3" s="17"/>
      <c r="QWN3" s="17"/>
      <c r="QWO3" s="17"/>
      <c r="QWP3" s="17"/>
      <c r="QWQ3" s="17"/>
      <c r="QWR3" s="17"/>
      <c r="QWS3" s="17"/>
      <c r="QWT3" s="17"/>
      <c r="QWU3" s="17"/>
      <c r="QWV3" s="17"/>
      <c r="QWW3" s="17"/>
      <c r="QWX3" s="17"/>
      <c r="QWY3" s="17"/>
      <c r="QWZ3" s="17"/>
      <c r="QXA3" s="17"/>
      <c r="QXB3" s="17"/>
      <c r="QXC3" s="17"/>
      <c r="QXD3" s="17"/>
      <c r="QXE3" s="17"/>
      <c r="QXF3" s="17"/>
      <c r="QXG3" s="17"/>
      <c r="QXH3" s="17"/>
      <c r="QXI3" s="17"/>
      <c r="QXJ3" s="17"/>
      <c r="QXK3" s="17"/>
      <c r="QXL3" s="17"/>
      <c r="QXM3" s="17"/>
      <c r="QXN3" s="17"/>
      <c r="QXO3" s="17"/>
      <c r="QXP3" s="17"/>
      <c r="QXQ3" s="17"/>
      <c r="QXR3" s="17"/>
      <c r="QXS3" s="17"/>
      <c r="QXT3" s="17"/>
      <c r="QXU3" s="17"/>
      <c r="QXV3" s="17"/>
      <c r="QXW3" s="17"/>
      <c r="QXX3" s="17"/>
      <c r="QXY3" s="17"/>
      <c r="QXZ3" s="17"/>
      <c r="QYA3" s="17"/>
      <c r="QYB3" s="17"/>
      <c r="QYC3" s="17"/>
      <c r="QYD3" s="17"/>
      <c r="QYE3" s="17"/>
      <c r="QYF3" s="17"/>
      <c r="QYG3" s="17"/>
      <c r="QYH3" s="17"/>
      <c r="QYI3" s="17"/>
      <c r="QYJ3" s="17"/>
      <c r="QYK3" s="17"/>
      <c r="QYL3" s="17"/>
      <c r="QYM3" s="17"/>
      <c r="QYN3" s="17"/>
      <c r="QYO3" s="17"/>
      <c r="QYP3" s="17"/>
      <c r="QYQ3" s="17"/>
      <c r="QYR3" s="17"/>
      <c r="QYS3" s="17"/>
      <c r="QYT3" s="17"/>
      <c r="QYU3" s="17"/>
      <c r="QYV3" s="17"/>
      <c r="QYW3" s="17"/>
      <c r="QYX3" s="17"/>
      <c r="QYY3" s="17"/>
      <c r="QYZ3" s="17"/>
      <c r="QZA3" s="17"/>
      <c r="QZB3" s="17"/>
      <c r="QZC3" s="17"/>
      <c r="QZD3" s="17"/>
      <c r="QZE3" s="17"/>
      <c r="QZF3" s="17"/>
      <c r="QZG3" s="17"/>
      <c r="QZH3" s="17"/>
      <c r="QZI3" s="17"/>
      <c r="QZJ3" s="17"/>
      <c r="QZK3" s="17"/>
      <c r="QZL3" s="17"/>
      <c r="QZM3" s="17"/>
      <c r="QZN3" s="17"/>
      <c r="QZO3" s="17"/>
      <c r="QZP3" s="17"/>
      <c r="QZQ3" s="17"/>
      <c r="QZR3" s="17"/>
      <c r="QZS3" s="17"/>
      <c r="QZT3" s="17"/>
      <c r="QZU3" s="17"/>
      <c r="QZV3" s="17"/>
      <c r="QZW3" s="17"/>
      <c r="QZX3" s="17"/>
      <c r="QZY3" s="17"/>
      <c r="QZZ3" s="17"/>
      <c r="RAA3" s="17"/>
      <c r="RAB3" s="17"/>
      <c r="RAC3" s="17"/>
      <c r="RAD3" s="17"/>
      <c r="RAE3" s="17"/>
      <c r="RAF3" s="17"/>
      <c r="RAG3" s="17"/>
      <c r="RAH3" s="17"/>
      <c r="RAI3" s="17"/>
      <c r="RAJ3" s="17"/>
      <c r="RAK3" s="17"/>
      <c r="RAL3" s="17"/>
      <c r="RAM3" s="17"/>
      <c r="RAN3" s="17"/>
      <c r="RAO3" s="17"/>
      <c r="RAP3" s="17"/>
      <c r="RAQ3" s="17"/>
      <c r="RAR3" s="17"/>
      <c r="RAS3" s="17"/>
      <c r="RAT3" s="17"/>
      <c r="RAU3" s="17"/>
      <c r="RAV3" s="17"/>
      <c r="RAW3" s="17"/>
      <c r="RAX3" s="17"/>
      <c r="RAY3" s="17"/>
      <c r="RAZ3" s="17"/>
      <c r="RBA3" s="17"/>
      <c r="RBB3" s="17"/>
      <c r="RBC3" s="17"/>
      <c r="RBD3" s="17"/>
      <c r="RBE3" s="17"/>
      <c r="RBF3" s="17"/>
      <c r="RBG3" s="17"/>
      <c r="RBH3" s="17"/>
      <c r="RBI3" s="17"/>
      <c r="RBJ3" s="17"/>
      <c r="RBK3" s="17"/>
      <c r="RBL3" s="17"/>
      <c r="RBM3" s="17"/>
      <c r="RBN3" s="17"/>
      <c r="RBO3" s="17"/>
      <c r="RBP3" s="17"/>
      <c r="RBQ3" s="17"/>
      <c r="RBR3" s="17"/>
      <c r="RBS3" s="17"/>
      <c r="RBT3" s="17"/>
      <c r="RBU3" s="17"/>
      <c r="RBV3" s="17"/>
      <c r="RBW3" s="17"/>
      <c r="RBX3" s="17"/>
      <c r="RBY3" s="17"/>
      <c r="RBZ3" s="17"/>
      <c r="RCA3" s="17"/>
      <c r="RCB3" s="17"/>
      <c r="RCC3" s="17"/>
      <c r="RCD3" s="17"/>
      <c r="RCE3" s="17"/>
      <c r="RCF3" s="17"/>
      <c r="RCG3" s="17"/>
      <c r="RCH3" s="17"/>
      <c r="RCI3" s="17"/>
      <c r="RCJ3" s="17"/>
      <c r="RCK3" s="17"/>
      <c r="RCL3" s="17"/>
      <c r="RCM3" s="17"/>
      <c r="RCN3" s="17"/>
      <c r="RCO3" s="17"/>
      <c r="RCP3" s="17"/>
      <c r="RCQ3" s="17"/>
      <c r="RCR3" s="17"/>
      <c r="RCS3" s="17"/>
      <c r="RCT3" s="17"/>
      <c r="RCU3" s="17"/>
      <c r="RCV3" s="17"/>
      <c r="RCW3" s="17"/>
      <c r="RCX3" s="17"/>
      <c r="RCY3" s="17"/>
      <c r="RCZ3" s="17"/>
      <c r="RDA3" s="17"/>
      <c r="RDB3" s="17"/>
      <c r="RDC3" s="17"/>
      <c r="RDD3" s="17"/>
      <c r="RDE3" s="17"/>
      <c r="RDF3" s="17"/>
      <c r="RDG3" s="17"/>
      <c r="RDH3" s="17"/>
      <c r="RDI3" s="17"/>
      <c r="RDJ3" s="17"/>
      <c r="RDK3" s="17"/>
      <c r="RDL3" s="17"/>
      <c r="RDM3" s="17"/>
      <c r="RDN3" s="17"/>
      <c r="RDO3" s="17"/>
      <c r="RDP3" s="17"/>
      <c r="RDQ3" s="17"/>
      <c r="RDR3" s="17"/>
      <c r="RDS3" s="17"/>
      <c r="RDT3" s="17"/>
      <c r="RDU3" s="17"/>
      <c r="RDV3" s="17"/>
      <c r="RDW3" s="17"/>
      <c r="RDX3" s="17"/>
      <c r="RDY3" s="17"/>
      <c r="RDZ3" s="17"/>
      <c r="REA3" s="17"/>
      <c r="REB3" s="17"/>
      <c r="REC3" s="17"/>
      <c r="RED3" s="17"/>
      <c r="REE3" s="17"/>
      <c r="REF3" s="17"/>
      <c r="REG3" s="17"/>
      <c r="REH3" s="17"/>
      <c r="REI3" s="17"/>
      <c r="REJ3" s="17"/>
      <c r="REK3" s="17"/>
      <c r="REL3" s="17"/>
      <c r="REM3" s="17"/>
      <c r="REN3" s="17"/>
      <c r="REO3" s="17"/>
      <c r="REP3" s="17"/>
      <c r="REQ3" s="17"/>
      <c r="RER3" s="17"/>
      <c r="RES3" s="17"/>
      <c r="RET3" s="17"/>
      <c r="REU3" s="17"/>
      <c r="REV3" s="17"/>
      <c r="REW3" s="17"/>
      <c r="REX3" s="17"/>
      <c r="REY3" s="17"/>
      <c r="REZ3" s="17"/>
      <c r="RFA3" s="17"/>
      <c r="RFB3" s="17"/>
      <c r="RFC3" s="17"/>
      <c r="RFD3" s="17"/>
      <c r="RFE3" s="17"/>
      <c r="RFF3" s="17"/>
      <c r="RFG3" s="17"/>
      <c r="RFH3" s="17"/>
      <c r="RFI3" s="17"/>
      <c r="RFJ3" s="17"/>
      <c r="RFK3" s="17"/>
      <c r="RFL3" s="17"/>
      <c r="RFM3" s="17"/>
      <c r="RFN3" s="17"/>
      <c r="RFO3" s="17"/>
      <c r="RFP3" s="17"/>
      <c r="RFQ3" s="17"/>
      <c r="RFR3" s="17"/>
      <c r="RFS3" s="17"/>
      <c r="RFT3" s="17"/>
      <c r="RFU3" s="17"/>
      <c r="RFV3" s="17"/>
      <c r="RFW3" s="17"/>
      <c r="RFX3" s="17"/>
      <c r="RFY3" s="17"/>
      <c r="RFZ3" s="17"/>
      <c r="RGA3" s="17"/>
      <c r="RGB3" s="17"/>
      <c r="RGC3" s="17"/>
      <c r="RGD3" s="17"/>
      <c r="RGE3" s="17"/>
      <c r="RGF3" s="17"/>
      <c r="RGG3" s="17"/>
      <c r="RGH3" s="17"/>
      <c r="RGI3" s="17"/>
      <c r="RGJ3" s="17"/>
      <c r="RGK3" s="17"/>
      <c r="RGL3" s="17"/>
      <c r="RGM3" s="17"/>
      <c r="RGN3" s="17"/>
      <c r="RGO3" s="17"/>
      <c r="RGP3" s="17"/>
      <c r="RGQ3" s="17"/>
      <c r="RGR3" s="17"/>
      <c r="RGS3" s="17"/>
      <c r="RGT3" s="17"/>
      <c r="RGU3" s="17"/>
      <c r="RGV3" s="17"/>
      <c r="RGW3" s="17"/>
      <c r="RGX3" s="17"/>
      <c r="RGY3" s="17"/>
      <c r="RGZ3" s="17"/>
      <c r="RHA3" s="17"/>
      <c r="RHB3" s="17"/>
      <c r="RHC3" s="17"/>
      <c r="RHD3" s="17"/>
      <c r="RHE3" s="17"/>
      <c r="RHF3" s="17"/>
      <c r="RHG3" s="17"/>
      <c r="RHH3" s="17"/>
      <c r="RHI3" s="17"/>
      <c r="RHJ3" s="17"/>
      <c r="RHK3" s="17"/>
      <c r="RHL3" s="17"/>
      <c r="RHM3" s="17"/>
      <c r="RHN3" s="17"/>
      <c r="RHO3" s="17"/>
      <c r="RHP3" s="17"/>
      <c r="RHQ3" s="17"/>
      <c r="RHR3" s="17"/>
      <c r="RHS3" s="17"/>
      <c r="RHT3" s="17"/>
      <c r="RHU3" s="17"/>
      <c r="RHV3" s="17"/>
      <c r="RHW3" s="17"/>
      <c r="RHX3" s="17"/>
      <c r="RHY3" s="17"/>
      <c r="RHZ3" s="17"/>
      <c r="RIA3" s="17"/>
      <c r="RIB3" s="17"/>
      <c r="RIC3" s="17"/>
      <c r="RID3" s="17"/>
      <c r="RIE3" s="17"/>
      <c r="RIF3" s="17"/>
      <c r="RIG3" s="17"/>
      <c r="RIH3" s="17"/>
      <c r="RII3" s="17"/>
      <c r="RIJ3" s="17"/>
      <c r="RIK3" s="17"/>
      <c r="RIL3" s="17"/>
      <c r="RIM3" s="17"/>
      <c r="RIN3" s="17"/>
      <c r="RIO3" s="17"/>
      <c r="RIP3" s="17"/>
      <c r="RIQ3" s="17"/>
      <c r="RIR3" s="17"/>
      <c r="RIS3" s="17"/>
      <c r="RIT3" s="17"/>
      <c r="RIU3" s="17"/>
      <c r="RIV3" s="17"/>
      <c r="RIW3" s="17"/>
      <c r="RIX3" s="17"/>
      <c r="RIY3" s="17"/>
      <c r="RIZ3" s="17"/>
      <c r="RJA3" s="17"/>
      <c r="RJB3" s="17"/>
      <c r="RJC3" s="17"/>
      <c r="RJD3" s="17"/>
      <c r="RJE3" s="17"/>
      <c r="RJF3" s="17"/>
      <c r="RJG3" s="17"/>
      <c r="RJH3" s="17"/>
      <c r="RJI3" s="17"/>
      <c r="RJJ3" s="17"/>
      <c r="RJK3" s="17"/>
      <c r="RJL3" s="17"/>
      <c r="RJM3" s="17"/>
      <c r="RJN3" s="17"/>
      <c r="RJO3" s="17"/>
      <c r="RJP3" s="17"/>
      <c r="RJQ3" s="17"/>
      <c r="RJR3" s="17"/>
      <c r="RJS3" s="17"/>
      <c r="RJT3" s="17"/>
      <c r="RJU3" s="17"/>
      <c r="RJV3" s="17"/>
      <c r="RJW3" s="17"/>
      <c r="RJX3" s="17"/>
      <c r="RJY3" s="17"/>
      <c r="RJZ3" s="17"/>
      <c r="RKA3" s="17"/>
      <c r="RKB3" s="17"/>
      <c r="RKC3" s="17"/>
      <c r="RKD3" s="17"/>
      <c r="RKE3" s="17"/>
      <c r="RKF3" s="17"/>
      <c r="RKG3" s="17"/>
      <c r="RKH3" s="17"/>
      <c r="RKI3" s="17"/>
      <c r="RKJ3" s="17"/>
      <c r="RKK3" s="17"/>
      <c r="RKL3" s="17"/>
      <c r="RKM3" s="17"/>
      <c r="RKN3" s="17"/>
      <c r="RKO3" s="17"/>
      <c r="RKP3" s="17"/>
      <c r="RKQ3" s="17"/>
      <c r="RKR3" s="17"/>
      <c r="RKS3" s="17"/>
      <c r="RKT3" s="17"/>
      <c r="RKU3" s="17"/>
      <c r="RKV3" s="17"/>
      <c r="RKW3" s="17"/>
      <c r="RKX3" s="17"/>
      <c r="RKY3" s="17"/>
      <c r="RKZ3" s="17"/>
      <c r="RLA3" s="17"/>
      <c r="RLB3" s="17"/>
      <c r="RLC3" s="17"/>
      <c r="RLD3" s="17"/>
      <c r="RLE3" s="17"/>
      <c r="RLF3" s="17"/>
      <c r="RLG3" s="17"/>
      <c r="RLH3" s="17"/>
      <c r="RLI3" s="17"/>
      <c r="RLJ3" s="17"/>
      <c r="RLK3" s="17"/>
      <c r="RLL3" s="17"/>
      <c r="RLM3" s="17"/>
      <c r="RLN3" s="17"/>
      <c r="RLO3" s="17"/>
      <c r="RLP3" s="17"/>
      <c r="RLQ3" s="17"/>
      <c r="RLR3" s="17"/>
      <c r="RLS3" s="17"/>
      <c r="RLT3" s="17"/>
      <c r="RLU3" s="17"/>
      <c r="RLV3" s="17"/>
      <c r="RLW3" s="17"/>
      <c r="RLX3" s="17"/>
      <c r="RLY3" s="17"/>
      <c r="RLZ3" s="17"/>
      <c r="RMA3" s="17"/>
      <c r="RMB3" s="17"/>
      <c r="RMC3" s="17"/>
      <c r="RMD3" s="17"/>
      <c r="RME3" s="17"/>
      <c r="RMF3" s="17"/>
      <c r="RMG3" s="17"/>
      <c r="RMH3" s="17"/>
      <c r="RMI3" s="17"/>
      <c r="RMJ3" s="17"/>
      <c r="RMK3" s="17"/>
      <c r="RML3" s="17"/>
      <c r="RMM3" s="17"/>
      <c r="RMN3" s="17"/>
      <c r="RMO3" s="17"/>
      <c r="RMP3" s="17"/>
      <c r="RMQ3" s="17"/>
      <c r="RMR3" s="17"/>
      <c r="RMS3" s="17"/>
      <c r="RMT3" s="17"/>
      <c r="RMU3" s="17"/>
      <c r="RMV3" s="17"/>
      <c r="RMW3" s="17"/>
      <c r="RMX3" s="17"/>
      <c r="RMY3" s="17"/>
      <c r="RMZ3" s="17"/>
      <c r="RNA3" s="17"/>
      <c r="RNB3" s="17"/>
      <c r="RNC3" s="17"/>
      <c r="RND3" s="17"/>
      <c r="RNE3" s="17"/>
      <c r="RNF3" s="17"/>
      <c r="RNG3" s="17"/>
      <c r="RNH3" s="17"/>
      <c r="RNI3" s="17"/>
      <c r="RNJ3" s="17"/>
      <c r="RNK3" s="17"/>
      <c r="RNL3" s="17"/>
      <c r="RNM3" s="17"/>
      <c r="RNN3" s="17"/>
      <c r="RNO3" s="17"/>
      <c r="RNP3" s="17"/>
      <c r="RNQ3" s="17"/>
      <c r="RNR3" s="17"/>
      <c r="RNS3" s="17"/>
      <c r="RNT3" s="17"/>
      <c r="RNU3" s="17"/>
      <c r="RNV3" s="17"/>
      <c r="RNW3" s="17"/>
      <c r="RNX3" s="17"/>
      <c r="RNY3" s="17"/>
      <c r="RNZ3" s="17"/>
      <c r="ROA3" s="17"/>
      <c r="ROB3" s="17"/>
      <c r="ROC3" s="17"/>
      <c r="ROD3" s="17"/>
      <c r="ROE3" s="17"/>
      <c r="ROF3" s="17"/>
      <c r="ROG3" s="17"/>
      <c r="ROH3" s="17"/>
      <c r="ROI3" s="17"/>
      <c r="ROJ3" s="17"/>
      <c r="ROK3" s="17"/>
      <c r="ROL3" s="17"/>
      <c r="ROM3" s="17"/>
      <c r="RON3" s="17"/>
      <c r="ROO3" s="17"/>
      <c r="ROP3" s="17"/>
      <c r="ROQ3" s="17"/>
      <c r="ROR3" s="17"/>
      <c r="ROS3" s="17"/>
      <c r="ROT3" s="17"/>
      <c r="ROU3" s="17"/>
      <c r="ROV3" s="17"/>
      <c r="ROW3" s="17"/>
      <c r="ROX3" s="17"/>
      <c r="ROY3" s="17"/>
      <c r="ROZ3" s="17"/>
      <c r="RPA3" s="17"/>
      <c r="RPB3" s="17"/>
      <c r="RPC3" s="17"/>
      <c r="RPD3" s="17"/>
      <c r="RPE3" s="17"/>
      <c r="RPF3" s="17"/>
      <c r="RPG3" s="17"/>
      <c r="RPH3" s="17"/>
      <c r="RPI3" s="17"/>
      <c r="RPJ3" s="17"/>
      <c r="RPK3" s="17"/>
      <c r="RPL3" s="17"/>
      <c r="RPM3" s="17"/>
      <c r="RPN3" s="17"/>
      <c r="RPO3" s="17"/>
      <c r="RPP3" s="17"/>
      <c r="RPQ3" s="17"/>
      <c r="RPR3" s="17"/>
      <c r="RPS3" s="17"/>
      <c r="RPT3" s="17"/>
      <c r="RPU3" s="17"/>
      <c r="RPV3" s="17"/>
      <c r="RPW3" s="17"/>
      <c r="RPX3" s="17"/>
      <c r="RPY3" s="17"/>
      <c r="RPZ3" s="17"/>
      <c r="RQA3" s="17"/>
      <c r="RQB3" s="17"/>
      <c r="RQC3" s="17"/>
      <c r="RQD3" s="17"/>
      <c r="RQE3" s="17"/>
      <c r="RQF3" s="17"/>
      <c r="RQG3" s="17"/>
      <c r="RQH3" s="17"/>
      <c r="RQI3" s="17"/>
      <c r="RQJ3" s="17"/>
      <c r="RQK3" s="17"/>
      <c r="RQL3" s="17"/>
      <c r="RQM3" s="17"/>
      <c r="RQN3" s="17"/>
      <c r="RQO3" s="17"/>
      <c r="RQP3" s="17"/>
      <c r="RQQ3" s="17"/>
      <c r="RQR3" s="17"/>
      <c r="RQS3" s="17"/>
      <c r="RQT3" s="17"/>
      <c r="RQU3" s="17"/>
      <c r="RQV3" s="17"/>
      <c r="RQW3" s="17"/>
      <c r="RQX3" s="17"/>
      <c r="RQY3" s="17"/>
      <c r="RQZ3" s="17"/>
      <c r="RRA3" s="17"/>
      <c r="RRB3" s="17"/>
      <c r="RRC3" s="17"/>
      <c r="RRD3" s="17"/>
      <c r="RRE3" s="17"/>
      <c r="RRF3" s="17"/>
      <c r="RRG3" s="17"/>
      <c r="RRH3" s="17"/>
      <c r="RRI3" s="17"/>
      <c r="RRJ3" s="17"/>
      <c r="RRK3" s="17"/>
      <c r="RRL3" s="17"/>
      <c r="RRM3" s="17"/>
      <c r="RRN3" s="17"/>
      <c r="RRO3" s="17"/>
      <c r="RRP3" s="17"/>
      <c r="RRQ3" s="17"/>
      <c r="RRR3" s="17"/>
      <c r="RRS3" s="17"/>
      <c r="RRT3" s="17"/>
      <c r="RRU3" s="17"/>
      <c r="RRV3" s="17"/>
      <c r="RRW3" s="17"/>
      <c r="RRX3" s="17"/>
      <c r="RRY3" s="17"/>
      <c r="RRZ3" s="17"/>
      <c r="RSA3" s="17"/>
      <c r="RSB3" s="17"/>
      <c r="RSC3" s="17"/>
      <c r="RSD3" s="17"/>
      <c r="RSE3" s="17"/>
      <c r="RSF3" s="17"/>
      <c r="RSG3" s="17"/>
      <c r="RSH3" s="17"/>
      <c r="RSI3" s="17"/>
      <c r="RSJ3" s="17"/>
      <c r="RSK3" s="17"/>
      <c r="RSL3" s="17"/>
      <c r="RSM3" s="17"/>
      <c r="RSN3" s="17"/>
      <c r="RSO3" s="17"/>
      <c r="RSP3" s="17"/>
      <c r="RSQ3" s="17"/>
      <c r="RSR3" s="17"/>
      <c r="RSS3" s="17"/>
      <c r="RST3" s="17"/>
      <c r="RSU3" s="17"/>
      <c r="RSV3" s="17"/>
      <c r="RSW3" s="17"/>
      <c r="RSX3" s="17"/>
      <c r="RSY3" s="17"/>
      <c r="RSZ3" s="17"/>
      <c r="RTA3" s="17"/>
      <c r="RTB3" s="17"/>
      <c r="RTC3" s="17"/>
      <c r="RTD3" s="17"/>
      <c r="RTE3" s="17"/>
      <c r="RTF3" s="17"/>
      <c r="RTG3" s="17"/>
      <c r="RTH3" s="17"/>
      <c r="RTI3" s="17"/>
      <c r="RTJ3" s="17"/>
      <c r="RTK3" s="17"/>
      <c r="RTL3" s="17"/>
      <c r="RTM3" s="17"/>
      <c r="RTN3" s="17"/>
      <c r="RTO3" s="17"/>
      <c r="RTP3" s="17"/>
      <c r="RTQ3" s="17"/>
      <c r="RTR3" s="17"/>
      <c r="RTS3" s="17"/>
      <c r="RTT3" s="17"/>
      <c r="RTU3" s="17"/>
      <c r="RTV3" s="17"/>
      <c r="RTW3" s="17"/>
      <c r="RTX3" s="17"/>
      <c r="RTY3" s="17"/>
      <c r="RTZ3" s="17"/>
      <c r="RUA3" s="17"/>
      <c r="RUB3" s="17"/>
      <c r="RUC3" s="17"/>
      <c r="RUD3" s="17"/>
      <c r="RUE3" s="17"/>
      <c r="RUF3" s="17"/>
      <c r="RUG3" s="17"/>
      <c r="RUH3" s="17"/>
      <c r="RUI3" s="17"/>
      <c r="RUJ3" s="17"/>
      <c r="RUK3" s="17"/>
      <c r="RUL3" s="17"/>
      <c r="RUM3" s="17"/>
      <c r="RUN3" s="17"/>
      <c r="RUO3" s="17"/>
      <c r="RUP3" s="17"/>
      <c r="RUQ3" s="17"/>
      <c r="RUR3" s="17"/>
      <c r="RUS3" s="17"/>
      <c r="RUT3" s="17"/>
      <c r="RUU3" s="17"/>
      <c r="RUV3" s="17"/>
      <c r="RUW3" s="17"/>
      <c r="RUX3" s="17"/>
      <c r="RUY3" s="17"/>
      <c r="RUZ3" s="17"/>
      <c r="RVA3" s="17"/>
      <c r="RVB3" s="17"/>
      <c r="RVC3" s="17"/>
      <c r="RVD3" s="17"/>
      <c r="RVE3" s="17"/>
      <c r="RVF3" s="17"/>
      <c r="RVG3" s="17"/>
      <c r="RVH3" s="17"/>
      <c r="RVI3" s="17"/>
      <c r="RVJ3" s="17"/>
      <c r="RVK3" s="17"/>
      <c r="RVL3" s="17"/>
      <c r="RVM3" s="17"/>
      <c r="RVN3" s="17"/>
      <c r="RVO3" s="17"/>
      <c r="RVP3" s="17"/>
      <c r="RVQ3" s="17"/>
      <c r="RVR3" s="17"/>
      <c r="RVS3" s="17"/>
      <c r="RVT3" s="17"/>
      <c r="RVU3" s="17"/>
      <c r="RVV3" s="17"/>
      <c r="RVW3" s="17"/>
      <c r="RVX3" s="17"/>
      <c r="RVY3" s="17"/>
      <c r="RVZ3" s="17"/>
      <c r="RWA3" s="17"/>
      <c r="RWB3" s="17"/>
      <c r="RWC3" s="17"/>
      <c r="RWD3" s="17"/>
      <c r="RWE3" s="17"/>
      <c r="RWF3" s="17"/>
      <c r="RWG3" s="17"/>
      <c r="RWH3" s="17"/>
      <c r="RWI3" s="17"/>
      <c r="RWJ3" s="17"/>
      <c r="RWK3" s="17"/>
      <c r="RWL3" s="17"/>
      <c r="RWM3" s="17"/>
      <c r="RWN3" s="17"/>
      <c r="RWO3" s="17"/>
      <c r="RWP3" s="17"/>
      <c r="RWQ3" s="17"/>
      <c r="RWR3" s="17"/>
      <c r="RWS3" s="17"/>
      <c r="RWT3" s="17"/>
      <c r="RWU3" s="17"/>
      <c r="RWV3" s="17"/>
      <c r="RWW3" s="17"/>
      <c r="RWX3" s="17"/>
      <c r="RWY3" s="17"/>
      <c r="RWZ3" s="17"/>
      <c r="RXA3" s="17"/>
      <c r="RXB3" s="17"/>
      <c r="RXC3" s="17"/>
      <c r="RXD3" s="17"/>
      <c r="RXE3" s="17"/>
      <c r="RXF3" s="17"/>
      <c r="RXG3" s="17"/>
      <c r="RXH3" s="17"/>
      <c r="RXI3" s="17"/>
      <c r="RXJ3" s="17"/>
      <c r="RXK3" s="17"/>
      <c r="RXL3" s="17"/>
      <c r="RXM3" s="17"/>
      <c r="RXN3" s="17"/>
      <c r="RXO3" s="17"/>
      <c r="RXP3" s="17"/>
      <c r="RXQ3" s="17"/>
      <c r="RXR3" s="17"/>
      <c r="RXS3" s="17"/>
      <c r="RXT3" s="17"/>
      <c r="RXU3" s="17"/>
      <c r="RXV3" s="17"/>
      <c r="RXW3" s="17"/>
      <c r="RXX3" s="17"/>
      <c r="RXY3" s="17"/>
      <c r="RXZ3" s="17"/>
      <c r="RYA3" s="17"/>
      <c r="RYB3" s="17"/>
      <c r="RYC3" s="17"/>
      <c r="RYD3" s="17"/>
      <c r="RYE3" s="17"/>
      <c r="RYF3" s="17"/>
      <c r="RYG3" s="17"/>
      <c r="RYH3" s="17"/>
      <c r="RYI3" s="17"/>
      <c r="RYJ3" s="17"/>
      <c r="RYK3" s="17"/>
      <c r="RYL3" s="17"/>
      <c r="RYM3" s="17"/>
      <c r="RYN3" s="17"/>
      <c r="RYO3" s="17"/>
      <c r="RYP3" s="17"/>
      <c r="RYQ3" s="17"/>
      <c r="RYR3" s="17"/>
      <c r="RYS3" s="17"/>
      <c r="RYT3" s="17"/>
      <c r="RYU3" s="17"/>
      <c r="RYV3" s="17"/>
      <c r="RYW3" s="17"/>
      <c r="RYX3" s="17"/>
      <c r="RYY3" s="17"/>
      <c r="RYZ3" s="17"/>
      <c r="RZA3" s="17"/>
      <c r="RZB3" s="17"/>
      <c r="RZC3" s="17"/>
      <c r="RZD3" s="17"/>
      <c r="RZE3" s="17"/>
      <c r="RZF3" s="17"/>
      <c r="RZG3" s="17"/>
      <c r="RZH3" s="17"/>
      <c r="RZI3" s="17"/>
      <c r="RZJ3" s="17"/>
      <c r="RZK3" s="17"/>
      <c r="RZL3" s="17"/>
      <c r="RZM3" s="17"/>
      <c r="RZN3" s="17"/>
      <c r="RZO3" s="17"/>
      <c r="RZP3" s="17"/>
      <c r="RZQ3" s="17"/>
      <c r="RZR3" s="17"/>
      <c r="RZS3" s="17"/>
      <c r="RZT3" s="17"/>
      <c r="RZU3" s="17"/>
      <c r="RZV3" s="17"/>
      <c r="RZW3" s="17"/>
      <c r="RZX3" s="17"/>
      <c r="RZY3" s="17"/>
      <c r="RZZ3" s="17"/>
      <c r="SAA3" s="17"/>
      <c r="SAB3" s="17"/>
      <c r="SAC3" s="17"/>
      <c r="SAD3" s="17"/>
      <c r="SAE3" s="17"/>
      <c r="SAF3" s="17"/>
      <c r="SAG3" s="17"/>
      <c r="SAH3" s="17"/>
      <c r="SAI3" s="17"/>
      <c r="SAJ3" s="17"/>
      <c r="SAK3" s="17"/>
      <c r="SAL3" s="17"/>
      <c r="SAM3" s="17"/>
      <c r="SAN3" s="17"/>
      <c r="SAO3" s="17"/>
      <c r="SAP3" s="17"/>
      <c r="SAQ3" s="17"/>
      <c r="SAR3" s="17"/>
      <c r="SAS3" s="17"/>
      <c r="SAT3" s="17"/>
      <c r="SAU3" s="17"/>
      <c r="SAV3" s="17"/>
      <c r="SAW3" s="17"/>
      <c r="SAX3" s="17"/>
      <c r="SAY3" s="17"/>
      <c r="SAZ3" s="17"/>
      <c r="SBA3" s="17"/>
      <c r="SBB3" s="17"/>
      <c r="SBC3" s="17"/>
      <c r="SBD3" s="17"/>
      <c r="SBE3" s="17"/>
      <c r="SBF3" s="17"/>
      <c r="SBG3" s="17"/>
      <c r="SBH3" s="17"/>
      <c r="SBI3" s="17"/>
      <c r="SBJ3" s="17"/>
      <c r="SBK3" s="17"/>
      <c r="SBL3" s="17"/>
      <c r="SBM3" s="17"/>
      <c r="SBN3" s="17"/>
      <c r="SBO3" s="17"/>
      <c r="SBP3" s="17"/>
      <c r="SBQ3" s="17"/>
      <c r="SBR3" s="17"/>
      <c r="SBS3" s="17"/>
      <c r="SBT3" s="17"/>
      <c r="SBU3" s="17"/>
      <c r="SBV3" s="17"/>
      <c r="SBW3" s="17"/>
      <c r="SBX3" s="17"/>
      <c r="SBY3" s="17"/>
      <c r="SBZ3" s="17"/>
      <c r="SCA3" s="17"/>
      <c r="SCB3" s="17"/>
      <c r="SCC3" s="17"/>
      <c r="SCD3" s="17"/>
      <c r="SCE3" s="17"/>
      <c r="SCF3" s="17"/>
      <c r="SCG3" s="17"/>
      <c r="SCH3" s="17"/>
      <c r="SCI3" s="17"/>
      <c r="SCJ3" s="17"/>
      <c r="SCK3" s="17"/>
      <c r="SCL3" s="17"/>
      <c r="SCM3" s="17"/>
      <c r="SCN3" s="17"/>
      <c r="SCO3" s="17"/>
      <c r="SCP3" s="17"/>
      <c r="SCQ3" s="17"/>
      <c r="SCR3" s="17"/>
      <c r="SCS3" s="17"/>
      <c r="SCT3" s="17"/>
      <c r="SCU3" s="17"/>
      <c r="SCV3" s="17"/>
      <c r="SCW3" s="17"/>
      <c r="SCX3" s="17"/>
      <c r="SCY3" s="17"/>
      <c r="SCZ3" s="17"/>
      <c r="SDA3" s="17"/>
      <c r="SDB3" s="17"/>
      <c r="SDC3" s="17"/>
      <c r="SDD3" s="17"/>
      <c r="SDE3" s="17"/>
      <c r="SDF3" s="17"/>
      <c r="SDG3" s="17"/>
      <c r="SDH3" s="17"/>
      <c r="SDI3" s="17"/>
      <c r="SDJ3" s="17"/>
      <c r="SDK3" s="17"/>
      <c r="SDL3" s="17"/>
      <c r="SDM3" s="17"/>
      <c r="SDN3" s="17"/>
      <c r="SDO3" s="17"/>
      <c r="SDP3" s="17"/>
      <c r="SDQ3" s="17"/>
      <c r="SDR3" s="17"/>
      <c r="SDS3" s="17"/>
      <c r="SDT3" s="17"/>
      <c r="SDU3" s="17"/>
      <c r="SDV3" s="17"/>
      <c r="SDW3" s="17"/>
      <c r="SDX3" s="17"/>
      <c r="SDY3" s="17"/>
      <c r="SDZ3" s="17"/>
      <c r="SEA3" s="17"/>
      <c r="SEB3" s="17"/>
      <c r="SEC3" s="17"/>
      <c r="SED3" s="17"/>
      <c r="SEE3" s="17"/>
      <c r="SEF3" s="17"/>
      <c r="SEG3" s="17"/>
      <c r="SEH3" s="17"/>
      <c r="SEI3" s="17"/>
      <c r="SEJ3" s="17"/>
      <c r="SEK3" s="17"/>
      <c r="SEL3" s="17"/>
      <c r="SEM3" s="17"/>
      <c r="SEN3" s="17"/>
      <c r="SEO3" s="17"/>
      <c r="SEP3" s="17"/>
      <c r="SEQ3" s="17"/>
      <c r="SER3" s="17"/>
      <c r="SES3" s="17"/>
      <c r="SET3" s="17"/>
      <c r="SEU3" s="17"/>
      <c r="SEV3" s="17"/>
      <c r="SEW3" s="17"/>
      <c r="SEX3" s="17"/>
      <c r="SEY3" s="17"/>
      <c r="SEZ3" s="17"/>
      <c r="SFA3" s="17"/>
      <c r="SFB3" s="17"/>
      <c r="SFC3" s="17"/>
      <c r="SFD3" s="17"/>
      <c r="SFE3" s="17"/>
      <c r="SFF3" s="17"/>
      <c r="SFG3" s="17"/>
      <c r="SFH3" s="17"/>
      <c r="SFI3" s="17"/>
      <c r="SFJ3" s="17"/>
      <c r="SFK3" s="17"/>
      <c r="SFL3" s="17"/>
      <c r="SFM3" s="17"/>
      <c r="SFN3" s="17"/>
      <c r="SFO3" s="17"/>
      <c r="SFP3" s="17"/>
      <c r="SFQ3" s="17"/>
      <c r="SFR3" s="17"/>
      <c r="SFS3" s="17"/>
      <c r="SFT3" s="17"/>
      <c r="SFU3" s="17"/>
      <c r="SFV3" s="17"/>
      <c r="SFW3" s="17"/>
      <c r="SFX3" s="17"/>
      <c r="SFY3" s="17"/>
      <c r="SFZ3" s="17"/>
      <c r="SGA3" s="17"/>
      <c r="SGB3" s="17"/>
      <c r="SGC3" s="17"/>
      <c r="SGD3" s="17"/>
      <c r="SGE3" s="17"/>
      <c r="SGF3" s="17"/>
      <c r="SGG3" s="17"/>
      <c r="SGH3" s="17"/>
      <c r="SGI3" s="17"/>
      <c r="SGJ3" s="17"/>
      <c r="SGK3" s="17"/>
      <c r="SGL3" s="17"/>
      <c r="SGM3" s="17"/>
      <c r="SGN3" s="17"/>
      <c r="SGO3" s="17"/>
      <c r="SGP3" s="17"/>
      <c r="SGQ3" s="17"/>
      <c r="SGR3" s="17"/>
      <c r="SGS3" s="17"/>
      <c r="SGT3" s="17"/>
      <c r="SGU3" s="17"/>
      <c r="SGV3" s="17"/>
      <c r="SGW3" s="17"/>
      <c r="SGX3" s="17"/>
      <c r="SGY3" s="17"/>
      <c r="SGZ3" s="17"/>
      <c r="SHA3" s="17"/>
      <c r="SHB3" s="17"/>
      <c r="SHC3" s="17"/>
      <c r="SHD3" s="17"/>
      <c r="SHE3" s="17"/>
      <c r="SHF3" s="17"/>
      <c r="SHG3" s="17"/>
      <c r="SHH3" s="17"/>
      <c r="SHI3" s="17"/>
      <c r="SHJ3" s="17"/>
      <c r="SHK3" s="17"/>
      <c r="SHL3" s="17"/>
      <c r="SHM3" s="17"/>
      <c r="SHN3" s="17"/>
      <c r="SHO3" s="17"/>
      <c r="SHP3" s="17"/>
      <c r="SHQ3" s="17"/>
      <c r="SHR3" s="17"/>
      <c r="SHS3" s="17"/>
      <c r="SHT3" s="17"/>
      <c r="SHU3" s="17"/>
      <c r="SHV3" s="17"/>
      <c r="SHW3" s="17"/>
      <c r="SHX3" s="17"/>
      <c r="SHY3" s="17"/>
      <c r="SHZ3" s="17"/>
      <c r="SIA3" s="17"/>
      <c r="SIB3" s="17"/>
      <c r="SIC3" s="17"/>
      <c r="SID3" s="17"/>
      <c r="SIE3" s="17"/>
      <c r="SIF3" s="17"/>
      <c r="SIG3" s="17"/>
      <c r="SIH3" s="17"/>
      <c r="SII3" s="17"/>
      <c r="SIJ3" s="17"/>
      <c r="SIK3" s="17"/>
      <c r="SIL3" s="17"/>
      <c r="SIM3" s="17"/>
      <c r="SIN3" s="17"/>
      <c r="SIO3" s="17"/>
      <c r="SIP3" s="17"/>
      <c r="SIQ3" s="17"/>
      <c r="SIR3" s="17"/>
      <c r="SIS3" s="17"/>
      <c r="SIT3" s="17"/>
      <c r="SIU3" s="17"/>
      <c r="SIV3" s="17"/>
      <c r="SIW3" s="17"/>
      <c r="SIX3" s="17"/>
      <c r="SIY3" s="17"/>
      <c r="SIZ3" s="17"/>
      <c r="SJA3" s="17"/>
      <c r="SJB3" s="17"/>
      <c r="SJC3" s="17"/>
      <c r="SJD3" s="17"/>
      <c r="SJE3" s="17"/>
      <c r="SJF3" s="17"/>
      <c r="SJG3" s="17"/>
      <c r="SJH3" s="17"/>
      <c r="SJI3" s="17"/>
      <c r="SJJ3" s="17"/>
      <c r="SJK3" s="17"/>
      <c r="SJL3" s="17"/>
      <c r="SJM3" s="17"/>
      <c r="SJN3" s="17"/>
      <c r="SJO3" s="17"/>
      <c r="SJP3" s="17"/>
      <c r="SJQ3" s="17"/>
      <c r="SJR3" s="17"/>
      <c r="SJS3" s="17"/>
      <c r="SJT3" s="17"/>
      <c r="SJU3" s="17"/>
      <c r="SJV3" s="17"/>
      <c r="SJW3" s="17"/>
      <c r="SJX3" s="17"/>
      <c r="SJY3" s="17"/>
      <c r="SJZ3" s="17"/>
      <c r="SKA3" s="17"/>
      <c r="SKB3" s="17"/>
      <c r="SKC3" s="17"/>
      <c r="SKD3" s="17"/>
      <c r="SKE3" s="17"/>
      <c r="SKF3" s="17"/>
      <c r="SKG3" s="17"/>
      <c r="SKH3" s="17"/>
      <c r="SKI3" s="17"/>
      <c r="SKJ3" s="17"/>
      <c r="SKK3" s="17"/>
      <c r="SKL3" s="17"/>
      <c r="SKM3" s="17"/>
      <c r="SKN3" s="17"/>
      <c r="SKO3" s="17"/>
      <c r="SKP3" s="17"/>
      <c r="SKQ3" s="17"/>
      <c r="SKR3" s="17"/>
      <c r="SKS3" s="17"/>
      <c r="SKT3" s="17"/>
      <c r="SKU3" s="17"/>
      <c r="SKV3" s="17"/>
      <c r="SKW3" s="17"/>
      <c r="SKX3" s="17"/>
      <c r="SKY3" s="17"/>
      <c r="SKZ3" s="17"/>
      <c r="SLA3" s="17"/>
      <c r="SLB3" s="17"/>
      <c r="SLC3" s="17"/>
      <c r="SLD3" s="17"/>
      <c r="SLE3" s="17"/>
      <c r="SLF3" s="17"/>
      <c r="SLG3" s="17"/>
      <c r="SLH3" s="17"/>
      <c r="SLI3" s="17"/>
      <c r="SLJ3" s="17"/>
      <c r="SLK3" s="17"/>
      <c r="SLL3" s="17"/>
      <c r="SLM3" s="17"/>
      <c r="SLN3" s="17"/>
      <c r="SLO3" s="17"/>
      <c r="SLP3" s="17"/>
      <c r="SLQ3" s="17"/>
      <c r="SLR3" s="17"/>
      <c r="SLS3" s="17"/>
      <c r="SLT3" s="17"/>
      <c r="SLU3" s="17"/>
      <c r="SLV3" s="17"/>
      <c r="SLW3" s="17"/>
      <c r="SLX3" s="17"/>
      <c r="SLY3" s="17"/>
      <c r="SLZ3" s="17"/>
      <c r="SMA3" s="17"/>
      <c r="SMB3" s="17"/>
      <c r="SMC3" s="17"/>
      <c r="SMD3" s="17"/>
      <c r="SME3" s="17"/>
      <c r="SMF3" s="17"/>
      <c r="SMG3" s="17"/>
      <c r="SMH3" s="17"/>
      <c r="SMI3" s="17"/>
      <c r="SMJ3" s="17"/>
      <c r="SMK3" s="17"/>
      <c r="SML3" s="17"/>
      <c r="SMM3" s="17"/>
      <c r="SMN3" s="17"/>
      <c r="SMO3" s="17"/>
      <c r="SMP3" s="17"/>
      <c r="SMQ3" s="17"/>
      <c r="SMR3" s="17"/>
      <c r="SMS3" s="17"/>
      <c r="SMT3" s="17"/>
      <c r="SMU3" s="17"/>
      <c r="SMV3" s="17"/>
      <c r="SMW3" s="17"/>
      <c r="SMX3" s="17"/>
      <c r="SMY3" s="17"/>
      <c r="SMZ3" s="17"/>
      <c r="SNA3" s="17"/>
      <c r="SNB3" s="17"/>
      <c r="SNC3" s="17"/>
      <c r="SND3" s="17"/>
      <c r="SNE3" s="17"/>
      <c r="SNF3" s="17"/>
      <c r="SNG3" s="17"/>
      <c r="SNH3" s="17"/>
      <c r="SNI3" s="17"/>
      <c r="SNJ3" s="17"/>
      <c r="SNK3" s="17"/>
      <c r="SNL3" s="17"/>
      <c r="SNM3" s="17"/>
      <c r="SNN3" s="17"/>
      <c r="SNO3" s="17"/>
      <c r="SNP3" s="17"/>
      <c r="SNQ3" s="17"/>
      <c r="SNR3" s="17"/>
      <c r="SNS3" s="17"/>
      <c r="SNT3" s="17"/>
      <c r="SNU3" s="17"/>
      <c r="SNV3" s="17"/>
      <c r="SNW3" s="17"/>
      <c r="SNX3" s="17"/>
      <c r="SNY3" s="17"/>
      <c r="SNZ3" s="17"/>
      <c r="SOA3" s="17"/>
      <c r="SOB3" s="17"/>
      <c r="SOC3" s="17"/>
      <c r="SOD3" s="17"/>
      <c r="SOE3" s="17"/>
      <c r="SOF3" s="17"/>
      <c r="SOG3" s="17"/>
      <c r="SOH3" s="17"/>
      <c r="SOI3" s="17"/>
      <c r="SOJ3" s="17"/>
      <c r="SOK3" s="17"/>
      <c r="SOL3" s="17"/>
      <c r="SOM3" s="17"/>
      <c r="SON3" s="17"/>
      <c r="SOO3" s="17"/>
      <c r="SOP3" s="17"/>
      <c r="SOQ3" s="17"/>
      <c r="SOR3" s="17"/>
      <c r="SOS3" s="17"/>
      <c r="SOT3" s="17"/>
      <c r="SOU3" s="17"/>
      <c r="SOV3" s="17"/>
      <c r="SOW3" s="17"/>
      <c r="SOX3" s="17"/>
      <c r="SOY3" s="17"/>
      <c r="SOZ3" s="17"/>
      <c r="SPA3" s="17"/>
      <c r="SPB3" s="17"/>
      <c r="SPC3" s="17"/>
      <c r="SPD3" s="17"/>
      <c r="SPE3" s="17"/>
      <c r="SPF3" s="17"/>
      <c r="SPG3" s="17"/>
      <c r="SPH3" s="17"/>
      <c r="SPI3" s="17"/>
      <c r="SPJ3" s="17"/>
      <c r="SPK3" s="17"/>
      <c r="SPL3" s="17"/>
      <c r="SPM3" s="17"/>
      <c r="SPN3" s="17"/>
      <c r="SPO3" s="17"/>
      <c r="SPP3" s="17"/>
      <c r="SPQ3" s="17"/>
      <c r="SPR3" s="17"/>
      <c r="SPS3" s="17"/>
      <c r="SPT3" s="17"/>
      <c r="SPU3" s="17"/>
      <c r="SPV3" s="17"/>
      <c r="SPW3" s="17"/>
      <c r="SPX3" s="17"/>
      <c r="SPY3" s="17"/>
      <c r="SPZ3" s="17"/>
      <c r="SQA3" s="17"/>
      <c r="SQB3" s="17"/>
      <c r="SQC3" s="17"/>
      <c r="SQD3" s="17"/>
      <c r="SQE3" s="17"/>
      <c r="SQF3" s="17"/>
      <c r="SQG3" s="17"/>
      <c r="SQH3" s="17"/>
      <c r="SQI3" s="17"/>
      <c r="SQJ3" s="17"/>
      <c r="SQK3" s="17"/>
      <c r="SQL3" s="17"/>
      <c r="SQM3" s="17"/>
      <c r="SQN3" s="17"/>
      <c r="SQO3" s="17"/>
      <c r="SQP3" s="17"/>
      <c r="SQQ3" s="17"/>
      <c r="SQR3" s="17"/>
      <c r="SQS3" s="17"/>
      <c r="SQT3" s="17"/>
      <c r="SQU3" s="17"/>
      <c r="SQV3" s="17"/>
      <c r="SQW3" s="17"/>
      <c r="SQX3" s="17"/>
      <c r="SQY3" s="17"/>
      <c r="SQZ3" s="17"/>
      <c r="SRA3" s="17"/>
      <c r="SRB3" s="17"/>
      <c r="SRC3" s="17"/>
      <c r="SRD3" s="17"/>
      <c r="SRE3" s="17"/>
      <c r="SRF3" s="17"/>
      <c r="SRG3" s="17"/>
      <c r="SRH3" s="17"/>
      <c r="SRI3" s="17"/>
      <c r="SRJ3" s="17"/>
      <c r="SRK3" s="17"/>
      <c r="SRL3" s="17"/>
      <c r="SRM3" s="17"/>
      <c r="SRN3" s="17"/>
      <c r="SRO3" s="17"/>
      <c r="SRP3" s="17"/>
      <c r="SRQ3" s="17"/>
      <c r="SRR3" s="17"/>
      <c r="SRS3" s="17"/>
      <c r="SRT3" s="17"/>
      <c r="SRU3" s="17"/>
      <c r="SRV3" s="17"/>
      <c r="SRW3" s="17"/>
      <c r="SRX3" s="17"/>
      <c r="SRY3" s="17"/>
      <c r="SRZ3" s="17"/>
      <c r="SSA3" s="17"/>
      <c r="SSB3" s="17"/>
      <c r="SSC3" s="17"/>
      <c r="SSD3" s="17"/>
      <c r="SSE3" s="17"/>
      <c r="SSF3" s="17"/>
      <c r="SSG3" s="17"/>
      <c r="SSH3" s="17"/>
      <c r="SSI3" s="17"/>
      <c r="SSJ3" s="17"/>
      <c r="SSK3" s="17"/>
      <c r="SSL3" s="17"/>
      <c r="SSM3" s="17"/>
      <c r="SSN3" s="17"/>
      <c r="SSO3" s="17"/>
      <c r="SSP3" s="17"/>
      <c r="SSQ3" s="17"/>
      <c r="SSR3" s="17"/>
      <c r="SSS3" s="17"/>
      <c r="SST3" s="17"/>
      <c r="SSU3" s="17"/>
      <c r="SSV3" s="17"/>
      <c r="SSW3" s="17"/>
      <c r="SSX3" s="17"/>
      <c r="SSY3" s="17"/>
      <c r="SSZ3" s="17"/>
      <c r="STA3" s="17"/>
      <c r="STB3" s="17"/>
      <c r="STC3" s="17"/>
      <c r="STD3" s="17"/>
      <c r="STE3" s="17"/>
      <c r="STF3" s="17"/>
      <c r="STG3" s="17"/>
      <c r="STH3" s="17"/>
      <c r="STI3" s="17"/>
      <c r="STJ3" s="17"/>
      <c r="STK3" s="17"/>
      <c r="STL3" s="17"/>
      <c r="STM3" s="17"/>
      <c r="STN3" s="17"/>
      <c r="STO3" s="17"/>
      <c r="STP3" s="17"/>
      <c r="STQ3" s="17"/>
      <c r="STR3" s="17"/>
      <c r="STS3" s="17"/>
      <c r="STT3" s="17"/>
      <c r="STU3" s="17"/>
      <c r="STV3" s="17"/>
      <c r="STW3" s="17"/>
      <c r="STX3" s="17"/>
      <c r="STY3" s="17"/>
      <c r="STZ3" s="17"/>
      <c r="SUA3" s="17"/>
      <c r="SUB3" s="17"/>
      <c r="SUC3" s="17"/>
      <c r="SUD3" s="17"/>
      <c r="SUE3" s="17"/>
      <c r="SUF3" s="17"/>
      <c r="SUG3" s="17"/>
      <c r="SUH3" s="17"/>
      <c r="SUI3" s="17"/>
      <c r="SUJ3" s="17"/>
      <c r="SUK3" s="17"/>
      <c r="SUL3" s="17"/>
      <c r="SUM3" s="17"/>
      <c r="SUN3" s="17"/>
      <c r="SUO3" s="17"/>
      <c r="SUP3" s="17"/>
      <c r="SUQ3" s="17"/>
      <c r="SUR3" s="17"/>
      <c r="SUS3" s="17"/>
      <c r="SUT3" s="17"/>
      <c r="SUU3" s="17"/>
      <c r="SUV3" s="17"/>
      <c r="SUW3" s="17"/>
      <c r="SUX3" s="17"/>
      <c r="SUY3" s="17"/>
      <c r="SUZ3" s="17"/>
      <c r="SVA3" s="17"/>
      <c r="SVB3" s="17"/>
      <c r="SVC3" s="17"/>
      <c r="SVD3" s="17"/>
      <c r="SVE3" s="17"/>
      <c r="SVF3" s="17"/>
      <c r="SVG3" s="17"/>
      <c r="SVH3" s="17"/>
      <c r="SVI3" s="17"/>
      <c r="SVJ3" s="17"/>
      <c r="SVK3" s="17"/>
      <c r="SVL3" s="17"/>
      <c r="SVM3" s="17"/>
      <c r="SVN3" s="17"/>
      <c r="SVO3" s="17"/>
      <c r="SVP3" s="17"/>
      <c r="SVQ3" s="17"/>
      <c r="SVR3" s="17"/>
      <c r="SVS3" s="17"/>
      <c r="SVT3" s="17"/>
      <c r="SVU3" s="17"/>
      <c r="SVV3" s="17"/>
      <c r="SVW3" s="17"/>
      <c r="SVX3" s="17"/>
      <c r="SVY3" s="17"/>
      <c r="SVZ3" s="17"/>
      <c r="SWA3" s="17"/>
      <c r="SWB3" s="17"/>
      <c r="SWC3" s="17"/>
      <c r="SWD3" s="17"/>
      <c r="SWE3" s="17"/>
      <c r="SWF3" s="17"/>
      <c r="SWG3" s="17"/>
      <c r="SWH3" s="17"/>
      <c r="SWI3" s="17"/>
      <c r="SWJ3" s="17"/>
      <c r="SWK3" s="17"/>
      <c r="SWL3" s="17"/>
      <c r="SWM3" s="17"/>
      <c r="SWN3" s="17"/>
      <c r="SWO3" s="17"/>
      <c r="SWP3" s="17"/>
      <c r="SWQ3" s="17"/>
      <c r="SWR3" s="17"/>
      <c r="SWS3" s="17"/>
      <c r="SWT3" s="17"/>
      <c r="SWU3" s="17"/>
      <c r="SWV3" s="17"/>
      <c r="SWW3" s="17"/>
      <c r="SWX3" s="17"/>
      <c r="SWY3" s="17"/>
      <c r="SWZ3" s="17"/>
      <c r="SXA3" s="17"/>
      <c r="SXB3" s="17"/>
      <c r="SXC3" s="17"/>
      <c r="SXD3" s="17"/>
      <c r="SXE3" s="17"/>
      <c r="SXF3" s="17"/>
      <c r="SXG3" s="17"/>
      <c r="SXH3" s="17"/>
      <c r="SXI3" s="17"/>
      <c r="SXJ3" s="17"/>
      <c r="SXK3" s="17"/>
      <c r="SXL3" s="17"/>
      <c r="SXM3" s="17"/>
      <c r="SXN3" s="17"/>
      <c r="SXO3" s="17"/>
      <c r="SXP3" s="17"/>
      <c r="SXQ3" s="17"/>
      <c r="SXR3" s="17"/>
      <c r="SXS3" s="17"/>
      <c r="SXT3" s="17"/>
      <c r="SXU3" s="17"/>
      <c r="SXV3" s="17"/>
      <c r="SXW3" s="17"/>
      <c r="SXX3" s="17"/>
      <c r="SXY3" s="17"/>
      <c r="SXZ3" s="17"/>
      <c r="SYA3" s="17"/>
      <c r="SYB3" s="17"/>
      <c r="SYC3" s="17"/>
      <c r="SYD3" s="17"/>
      <c r="SYE3" s="17"/>
      <c r="SYF3" s="17"/>
      <c r="SYG3" s="17"/>
      <c r="SYH3" s="17"/>
      <c r="SYI3" s="17"/>
      <c r="SYJ3" s="17"/>
      <c r="SYK3" s="17"/>
      <c r="SYL3" s="17"/>
      <c r="SYM3" s="17"/>
      <c r="SYN3" s="17"/>
      <c r="SYO3" s="17"/>
      <c r="SYP3" s="17"/>
      <c r="SYQ3" s="17"/>
      <c r="SYR3" s="17"/>
      <c r="SYS3" s="17"/>
      <c r="SYT3" s="17"/>
      <c r="SYU3" s="17"/>
      <c r="SYV3" s="17"/>
      <c r="SYW3" s="17"/>
      <c r="SYX3" s="17"/>
      <c r="SYY3" s="17"/>
      <c r="SYZ3" s="17"/>
      <c r="SZA3" s="17"/>
      <c r="SZB3" s="17"/>
      <c r="SZC3" s="17"/>
      <c r="SZD3" s="17"/>
      <c r="SZE3" s="17"/>
      <c r="SZF3" s="17"/>
      <c r="SZG3" s="17"/>
      <c r="SZH3" s="17"/>
      <c r="SZI3" s="17"/>
      <c r="SZJ3" s="17"/>
      <c r="SZK3" s="17"/>
      <c r="SZL3" s="17"/>
      <c r="SZM3" s="17"/>
      <c r="SZN3" s="17"/>
      <c r="SZO3" s="17"/>
      <c r="SZP3" s="17"/>
      <c r="SZQ3" s="17"/>
      <c r="SZR3" s="17"/>
      <c r="SZS3" s="17"/>
      <c r="SZT3" s="17"/>
      <c r="SZU3" s="17"/>
      <c r="SZV3" s="17"/>
      <c r="SZW3" s="17"/>
      <c r="SZX3" s="17"/>
      <c r="SZY3" s="17"/>
      <c r="SZZ3" s="17"/>
      <c r="TAA3" s="17"/>
      <c r="TAB3" s="17"/>
      <c r="TAC3" s="17"/>
      <c r="TAD3" s="17"/>
      <c r="TAE3" s="17"/>
      <c r="TAF3" s="17"/>
      <c r="TAG3" s="17"/>
      <c r="TAH3" s="17"/>
      <c r="TAI3" s="17"/>
      <c r="TAJ3" s="17"/>
      <c r="TAK3" s="17"/>
      <c r="TAL3" s="17"/>
      <c r="TAM3" s="17"/>
      <c r="TAN3" s="17"/>
      <c r="TAO3" s="17"/>
      <c r="TAP3" s="17"/>
      <c r="TAQ3" s="17"/>
      <c r="TAR3" s="17"/>
      <c r="TAS3" s="17"/>
      <c r="TAT3" s="17"/>
      <c r="TAU3" s="17"/>
      <c r="TAV3" s="17"/>
      <c r="TAW3" s="17"/>
      <c r="TAX3" s="17"/>
      <c r="TAY3" s="17"/>
      <c r="TAZ3" s="17"/>
      <c r="TBA3" s="17"/>
      <c r="TBB3" s="17"/>
      <c r="TBC3" s="17"/>
      <c r="TBD3" s="17"/>
      <c r="TBE3" s="17"/>
      <c r="TBF3" s="17"/>
      <c r="TBG3" s="17"/>
      <c r="TBH3" s="17"/>
      <c r="TBI3" s="17"/>
      <c r="TBJ3" s="17"/>
      <c r="TBK3" s="17"/>
      <c r="TBL3" s="17"/>
      <c r="TBM3" s="17"/>
      <c r="TBN3" s="17"/>
      <c r="TBO3" s="17"/>
      <c r="TBP3" s="17"/>
      <c r="TBQ3" s="17"/>
      <c r="TBR3" s="17"/>
      <c r="TBS3" s="17"/>
      <c r="TBT3" s="17"/>
      <c r="TBU3" s="17"/>
      <c r="TBV3" s="17"/>
      <c r="TBW3" s="17"/>
      <c r="TBX3" s="17"/>
      <c r="TBY3" s="17"/>
      <c r="TBZ3" s="17"/>
      <c r="TCA3" s="17"/>
      <c r="TCB3" s="17"/>
      <c r="TCC3" s="17"/>
      <c r="TCD3" s="17"/>
      <c r="TCE3" s="17"/>
      <c r="TCF3" s="17"/>
      <c r="TCG3" s="17"/>
      <c r="TCH3" s="17"/>
      <c r="TCI3" s="17"/>
      <c r="TCJ3" s="17"/>
      <c r="TCK3" s="17"/>
      <c r="TCL3" s="17"/>
      <c r="TCM3" s="17"/>
      <c r="TCN3" s="17"/>
      <c r="TCO3" s="17"/>
      <c r="TCP3" s="17"/>
      <c r="TCQ3" s="17"/>
      <c r="TCR3" s="17"/>
      <c r="TCS3" s="17"/>
      <c r="TCT3" s="17"/>
      <c r="TCU3" s="17"/>
      <c r="TCV3" s="17"/>
      <c r="TCW3" s="17"/>
      <c r="TCX3" s="17"/>
      <c r="TCY3" s="17"/>
      <c r="TCZ3" s="17"/>
      <c r="TDA3" s="17"/>
      <c r="TDB3" s="17"/>
      <c r="TDC3" s="17"/>
      <c r="TDD3" s="17"/>
      <c r="TDE3" s="17"/>
      <c r="TDF3" s="17"/>
      <c r="TDG3" s="17"/>
      <c r="TDH3" s="17"/>
      <c r="TDI3" s="17"/>
      <c r="TDJ3" s="17"/>
      <c r="TDK3" s="17"/>
      <c r="TDL3" s="17"/>
      <c r="TDM3" s="17"/>
      <c r="TDN3" s="17"/>
      <c r="TDO3" s="17"/>
      <c r="TDP3" s="17"/>
      <c r="TDQ3" s="17"/>
      <c r="TDR3" s="17"/>
      <c r="TDS3" s="17"/>
      <c r="TDT3" s="17"/>
      <c r="TDU3" s="17"/>
      <c r="TDV3" s="17"/>
      <c r="TDW3" s="17"/>
      <c r="TDX3" s="17"/>
      <c r="TDY3" s="17"/>
      <c r="TDZ3" s="17"/>
      <c r="TEA3" s="17"/>
      <c r="TEB3" s="17"/>
      <c r="TEC3" s="17"/>
      <c r="TED3" s="17"/>
      <c r="TEE3" s="17"/>
      <c r="TEF3" s="17"/>
      <c r="TEG3" s="17"/>
      <c r="TEH3" s="17"/>
      <c r="TEI3" s="17"/>
      <c r="TEJ3" s="17"/>
      <c r="TEK3" s="17"/>
      <c r="TEL3" s="17"/>
      <c r="TEM3" s="17"/>
      <c r="TEN3" s="17"/>
      <c r="TEO3" s="17"/>
      <c r="TEP3" s="17"/>
      <c r="TEQ3" s="17"/>
      <c r="TER3" s="17"/>
      <c r="TES3" s="17"/>
      <c r="TET3" s="17"/>
      <c r="TEU3" s="17"/>
      <c r="TEV3" s="17"/>
      <c r="TEW3" s="17"/>
      <c r="TEX3" s="17"/>
      <c r="TEY3" s="17"/>
      <c r="TEZ3" s="17"/>
      <c r="TFA3" s="17"/>
      <c r="TFB3" s="17"/>
      <c r="TFC3" s="17"/>
      <c r="TFD3" s="17"/>
      <c r="TFE3" s="17"/>
      <c r="TFF3" s="17"/>
      <c r="TFG3" s="17"/>
      <c r="TFH3" s="17"/>
      <c r="TFI3" s="17"/>
      <c r="TFJ3" s="17"/>
      <c r="TFK3" s="17"/>
      <c r="TFL3" s="17"/>
      <c r="TFM3" s="17"/>
      <c r="TFN3" s="17"/>
      <c r="TFO3" s="17"/>
      <c r="TFP3" s="17"/>
      <c r="TFQ3" s="17"/>
      <c r="TFR3" s="17"/>
      <c r="TFS3" s="17"/>
      <c r="TFT3" s="17"/>
      <c r="TFU3" s="17"/>
      <c r="TFV3" s="17"/>
      <c r="TFW3" s="17"/>
      <c r="TFX3" s="17"/>
      <c r="TFY3" s="17"/>
      <c r="TFZ3" s="17"/>
      <c r="TGA3" s="17"/>
      <c r="TGB3" s="17"/>
      <c r="TGC3" s="17"/>
      <c r="TGD3" s="17"/>
      <c r="TGE3" s="17"/>
      <c r="TGF3" s="17"/>
      <c r="TGG3" s="17"/>
      <c r="TGH3" s="17"/>
      <c r="TGI3" s="17"/>
      <c r="TGJ3" s="17"/>
      <c r="TGK3" s="17"/>
      <c r="TGL3" s="17"/>
      <c r="TGM3" s="17"/>
      <c r="TGN3" s="17"/>
      <c r="TGO3" s="17"/>
      <c r="TGP3" s="17"/>
      <c r="TGQ3" s="17"/>
      <c r="TGR3" s="17"/>
      <c r="TGS3" s="17"/>
      <c r="TGT3" s="17"/>
      <c r="TGU3" s="17"/>
      <c r="TGV3" s="17"/>
      <c r="TGW3" s="17"/>
      <c r="TGX3" s="17"/>
      <c r="TGY3" s="17"/>
      <c r="TGZ3" s="17"/>
      <c r="THA3" s="17"/>
      <c r="THB3" s="17"/>
      <c r="THC3" s="17"/>
      <c r="THD3" s="17"/>
      <c r="THE3" s="17"/>
      <c r="THF3" s="17"/>
      <c r="THG3" s="17"/>
      <c r="THH3" s="17"/>
      <c r="THI3" s="17"/>
      <c r="THJ3" s="17"/>
      <c r="THK3" s="17"/>
      <c r="THL3" s="17"/>
      <c r="THM3" s="17"/>
      <c r="THN3" s="17"/>
      <c r="THO3" s="17"/>
      <c r="THP3" s="17"/>
      <c r="THQ3" s="17"/>
      <c r="THR3" s="17"/>
      <c r="THS3" s="17"/>
      <c r="THT3" s="17"/>
      <c r="THU3" s="17"/>
      <c r="THV3" s="17"/>
      <c r="THW3" s="17"/>
      <c r="THX3" s="17"/>
      <c r="THY3" s="17"/>
      <c r="THZ3" s="17"/>
      <c r="TIA3" s="17"/>
      <c r="TIB3" s="17"/>
      <c r="TIC3" s="17"/>
      <c r="TID3" s="17"/>
      <c r="TIE3" s="17"/>
      <c r="TIF3" s="17"/>
      <c r="TIG3" s="17"/>
      <c r="TIH3" s="17"/>
      <c r="TII3" s="17"/>
      <c r="TIJ3" s="17"/>
      <c r="TIK3" s="17"/>
      <c r="TIL3" s="17"/>
      <c r="TIM3" s="17"/>
      <c r="TIN3" s="17"/>
      <c r="TIO3" s="17"/>
      <c r="TIP3" s="17"/>
      <c r="TIQ3" s="17"/>
      <c r="TIR3" s="17"/>
      <c r="TIS3" s="17"/>
      <c r="TIT3" s="17"/>
      <c r="TIU3" s="17"/>
      <c r="TIV3" s="17"/>
      <c r="TIW3" s="17"/>
      <c r="TIX3" s="17"/>
      <c r="TIY3" s="17"/>
      <c r="TIZ3" s="17"/>
      <c r="TJA3" s="17"/>
      <c r="TJB3" s="17"/>
      <c r="TJC3" s="17"/>
      <c r="TJD3" s="17"/>
      <c r="TJE3" s="17"/>
      <c r="TJF3" s="17"/>
      <c r="TJG3" s="17"/>
      <c r="TJH3" s="17"/>
      <c r="TJI3" s="17"/>
      <c r="TJJ3" s="17"/>
      <c r="TJK3" s="17"/>
      <c r="TJL3" s="17"/>
      <c r="TJM3" s="17"/>
      <c r="TJN3" s="17"/>
      <c r="TJO3" s="17"/>
      <c r="TJP3" s="17"/>
      <c r="TJQ3" s="17"/>
      <c r="TJR3" s="17"/>
      <c r="TJS3" s="17"/>
      <c r="TJT3" s="17"/>
      <c r="TJU3" s="17"/>
      <c r="TJV3" s="17"/>
      <c r="TJW3" s="17"/>
      <c r="TJX3" s="17"/>
      <c r="TJY3" s="17"/>
      <c r="TJZ3" s="17"/>
      <c r="TKA3" s="17"/>
      <c r="TKB3" s="17"/>
      <c r="TKC3" s="17"/>
      <c r="TKD3" s="17"/>
      <c r="TKE3" s="17"/>
      <c r="TKF3" s="17"/>
      <c r="TKG3" s="17"/>
      <c r="TKH3" s="17"/>
      <c r="TKI3" s="17"/>
      <c r="TKJ3" s="17"/>
      <c r="TKK3" s="17"/>
      <c r="TKL3" s="17"/>
      <c r="TKM3" s="17"/>
      <c r="TKN3" s="17"/>
      <c r="TKO3" s="17"/>
      <c r="TKP3" s="17"/>
      <c r="TKQ3" s="17"/>
      <c r="TKR3" s="17"/>
      <c r="TKS3" s="17"/>
      <c r="TKT3" s="17"/>
      <c r="TKU3" s="17"/>
      <c r="TKV3" s="17"/>
      <c r="TKW3" s="17"/>
      <c r="TKX3" s="17"/>
      <c r="TKY3" s="17"/>
      <c r="TKZ3" s="17"/>
      <c r="TLA3" s="17"/>
      <c r="TLB3" s="17"/>
      <c r="TLC3" s="17"/>
      <c r="TLD3" s="17"/>
      <c r="TLE3" s="17"/>
      <c r="TLF3" s="17"/>
      <c r="TLG3" s="17"/>
      <c r="TLH3" s="17"/>
      <c r="TLI3" s="17"/>
      <c r="TLJ3" s="17"/>
      <c r="TLK3" s="17"/>
      <c r="TLL3" s="17"/>
      <c r="TLM3" s="17"/>
      <c r="TLN3" s="17"/>
      <c r="TLO3" s="17"/>
      <c r="TLP3" s="17"/>
      <c r="TLQ3" s="17"/>
      <c r="TLR3" s="17"/>
      <c r="TLS3" s="17"/>
      <c r="TLT3" s="17"/>
      <c r="TLU3" s="17"/>
      <c r="TLV3" s="17"/>
      <c r="TLW3" s="17"/>
      <c r="TLX3" s="17"/>
      <c r="TLY3" s="17"/>
      <c r="TLZ3" s="17"/>
      <c r="TMA3" s="17"/>
      <c r="TMB3" s="17"/>
      <c r="TMC3" s="17"/>
      <c r="TMD3" s="17"/>
      <c r="TME3" s="17"/>
      <c r="TMF3" s="17"/>
      <c r="TMG3" s="17"/>
      <c r="TMH3" s="17"/>
      <c r="TMI3" s="17"/>
      <c r="TMJ3" s="17"/>
      <c r="TMK3" s="17"/>
      <c r="TML3" s="17"/>
      <c r="TMM3" s="17"/>
      <c r="TMN3" s="17"/>
      <c r="TMO3" s="17"/>
      <c r="TMP3" s="17"/>
      <c r="TMQ3" s="17"/>
      <c r="TMR3" s="17"/>
      <c r="TMS3" s="17"/>
      <c r="TMT3" s="17"/>
      <c r="TMU3" s="17"/>
      <c r="TMV3" s="17"/>
      <c r="TMW3" s="17"/>
      <c r="TMX3" s="17"/>
      <c r="TMY3" s="17"/>
      <c r="TMZ3" s="17"/>
      <c r="TNA3" s="17"/>
      <c r="TNB3" s="17"/>
      <c r="TNC3" s="17"/>
      <c r="TND3" s="17"/>
      <c r="TNE3" s="17"/>
      <c r="TNF3" s="17"/>
      <c r="TNG3" s="17"/>
      <c r="TNH3" s="17"/>
      <c r="TNI3" s="17"/>
      <c r="TNJ3" s="17"/>
      <c r="TNK3" s="17"/>
      <c r="TNL3" s="17"/>
      <c r="TNM3" s="17"/>
      <c r="TNN3" s="17"/>
      <c r="TNO3" s="17"/>
      <c r="TNP3" s="17"/>
      <c r="TNQ3" s="17"/>
      <c r="TNR3" s="17"/>
      <c r="TNS3" s="17"/>
      <c r="TNT3" s="17"/>
      <c r="TNU3" s="17"/>
      <c r="TNV3" s="17"/>
      <c r="TNW3" s="17"/>
      <c r="TNX3" s="17"/>
      <c r="TNY3" s="17"/>
      <c r="TNZ3" s="17"/>
      <c r="TOA3" s="17"/>
      <c r="TOB3" s="17"/>
      <c r="TOC3" s="17"/>
      <c r="TOD3" s="17"/>
      <c r="TOE3" s="17"/>
      <c r="TOF3" s="17"/>
      <c r="TOG3" s="17"/>
      <c r="TOH3" s="17"/>
      <c r="TOI3" s="17"/>
      <c r="TOJ3" s="17"/>
      <c r="TOK3" s="17"/>
      <c r="TOL3" s="17"/>
      <c r="TOM3" s="17"/>
      <c r="TON3" s="17"/>
      <c r="TOO3" s="17"/>
      <c r="TOP3" s="17"/>
      <c r="TOQ3" s="17"/>
      <c r="TOR3" s="17"/>
      <c r="TOS3" s="17"/>
      <c r="TOT3" s="17"/>
      <c r="TOU3" s="17"/>
      <c r="TOV3" s="17"/>
      <c r="TOW3" s="17"/>
      <c r="TOX3" s="17"/>
      <c r="TOY3" s="17"/>
      <c r="TOZ3" s="17"/>
      <c r="TPA3" s="17"/>
      <c r="TPB3" s="17"/>
      <c r="TPC3" s="17"/>
      <c r="TPD3" s="17"/>
      <c r="TPE3" s="17"/>
      <c r="TPF3" s="17"/>
      <c r="TPG3" s="17"/>
      <c r="TPH3" s="17"/>
      <c r="TPI3" s="17"/>
      <c r="TPJ3" s="17"/>
      <c r="TPK3" s="17"/>
      <c r="TPL3" s="17"/>
      <c r="TPM3" s="17"/>
      <c r="TPN3" s="17"/>
      <c r="TPO3" s="17"/>
      <c r="TPP3" s="17"/>
      <c r="TPQ3" s="17"/>
      <c r="TPR3" s="17"/>
      <c r="TPS3" s="17"/>
      <c r="TPT3" s="17"/>
      <c r="TPU3" s="17"/>
      <c r="TPV3" s="17"/>
      <c r="TPW3" s="17"/>
      <c r="TPX3" s="17"/>
      <c r="TPY3" s="17"/>
      <c r="TPZ3" s="17"/>
      <c r="TQA3" s="17"/>
      <c r="TQB3" s="17"/>
      <c r="TQC3" s="17"/>
      <c r="TQD3" s="17"/>
      <c r="TQE3" s="17"/>
      <c r="TQF3" s="17"/>
      <c r="TQG3" s="17"/>
      <c r="TQH3" s="17"/>
      <c r="TQI3" s="17"/>
      <c r="TQJ3" s="17"/>
      <c r="TQK3" s="17"/>
      <c r="TQL3" s="17"/>
      <c r="TQM3" s="17"/>
      <c r="TQN3" s="17"/>
      <c r="TQO3" s="17"/>
      <c r="TQP3" s="17"/>
      <c r="TQQ3" s="17"/>
      <c r="TQR3" s="17"/>
      <c r="TQS3" s="17"/>
      <c r="TQT3" s="17"/>
      <c r="TQU3" s="17"/>
      <c r="TQV3" s="17"/>
      <c r="TQW3" s="17"/>
      <c r="TQX3" s="17"/>
      <c r="TQY3" s="17"/>
      <c r="TQZ3" s="17"/>
      <c r="TRA3" s="17"/>
      <c r="TRB3" s="17"/>
      <c r="TRC3" s="17"/>
      <c r="TRD3" s="17"/>
      <c r="TRE3" s="17"/>
      <c r="TRF3" s="17"/>
      <c r="TRG3" s="17"/>
      <c r="TRH3" s="17"/>
      <c r="TRI3" s="17"/>
      <c r="TRJ3" s="17"/>
      <c r="TRK3" s="17"/>
      <c r="TRL3" s="17"/>
      <c r="TRM3" s="17"/>
      <c r="TRN3" s="17"/>
      <c r="TRO3" s="17"/>
      <c r="TRP3" s="17"/>
      <c r="TRQ3" s="17"/>
      <c r="TRR3" s="17"/>
      <c r="TRS3" s="17"/>
      <c r="TRT3" s="17"/>
      <c r="TRU3" s="17"/>
      <c r="TRV3" s="17"/>
      <c r="TRW3" s="17"/>
      <c r="TRX3" s="17"/>
      <c r="TRY3" s="17"/>
      <c r="TRZ3" s="17"/>
      <c r="TSA3" s="17"/>
      <c r="TSB3" s="17"/>
      <c r="TSC3" s="17"/>
      <c r="TSD3" s="17"/>
      <c r="TSE3" s="17"/>
      <c r="TSF3" s="17"/>
      <c r="TSG3" s="17"/>
      <c r="TSH3" s="17"/>
      <c r="TSI3" s="17"/>
      <c r="TSJ3" s="17"/>
      <c r="TSK3" s="17"/>
      <c r="TSL3" s="17"/>
      <c r="TSM3" s="17"/>
      <c r="TSN3" s="17"/>
      <c r="TSO3" s="17"/>
      <c r="TSP3" s="17"/>
      <c r="TSQ3" s="17"/>
      <c r="TSR3" s="17"/>
      <c r="TSS3" s="17"/>
      <c r="TST3" s="17"/>
      <c r="TSU3" s="17"/>
      <c r="TSV3" s="17"/>
      <c r="TSW3" s="17"/>
      <c r="TSX3" s="17"/>
      <c r="TSY3" s="17"/>
      <c r="TSZ3" s="17"/>
      <c r="TTA3" s="17"/>
      <c r="TTB3" s="17"/>
      <c r="TTC3" s="17"/>
      <c r="TTD3" s="17"/>
      <c r="TTE3" s="17"/>
      <c r="TTF3" s="17"/>
      <c r="TTG3" s="17"/>
      <c r="TTH3" s="17"/>
      <c r="TTI3" s="17"/>
      <c r="TTJ3" s="17"/>
      <c r="TTK3" s="17"/>
      <c r="TTL3" s="17"/>
      <c r="TTM3" s="17"/>
      <c r="TTN3" s="17"/>
      <c r="TTO3" s="17"/>
      <c r="TTP3" s="17"/>
      <c r="TTQ3" s="17"/>
      <c r="TTR3" s="17"/>
      <c r="TTS3" s="17"/>
      <c r="TTT3" s="17"/>
      <c r="TTU3" s="17"/>
      <c r="TTV3" s="17"/>
      <c r="TTW3" s="17"/>
      <c r="TTX3" s="17"/>
      <c r="TTY3" s="17"/>
      <c r="TTZ3" s="17"/>
      <c r="TUA3" s="17"/>
      <c r="TUB3" s="17"/>
      <c r="TUC3" s="17"/>
      <c r="TUD3" s="17"/>
      <c r="TUE3" s="17"/>
      <c r="TUF3" s="17"/>
      <c r="TUG3" s="17"/>
      <c r="TUH3" s="17"/>
      <c r="TUI3" s="17"/>
      <c r="TUJ3" s="17"/>
      <c r="TUK3" s="17"/>
      <c r="TUL3" s="17"/>
      <c r="TUM3" s="17"/>
      <c r="TUN3" s="17"/>
      <c r="TUO3" s="17"/>
      <c r="TUP3" s="17"/>
      <c r="TUQ3" s="17"/>
      <c r="TUR3" s="17"/>
      <c r="TUS3" s="17"/>
      <c r="TUT3" s="17"/>
      <c r="TUU3" s="17"/>
      <c r="TUV3" s="17"/>
      <c r="TUW3" s="17"/>
      <c r="TUX3" s="17"/>
      <c r="TUY3" s="17"/>
      <c r="TUZ3" s="17"/>
      <c r="TVA3" s="17"/>
      <c r="TVB3" s="17"/>
      <c r="TVC3" s="17"/>
      <c r="TVD3" s="17"/>
      <c r="TVE3" s="17"/>
      <c r="TVF3" s="17"/>
      <c r="TVG3" s="17"/>
      <c r="TVH3" s="17"/>
      <c r="TVI3" s="17"/>
      <c r="TVJ3" s="17"/>
      <c r="TVK3" s="17"/>
      <c r="TVL3" s="17"/>
      <c r="TVM3" s="17"/>
      <c r="TVN3" s="17"/>
      <c r="TVO3" s="17"/>
      <c r="TVP3" s="17"/>
      <c r="TVQ3" s="17"/>
      <c r="TVR3" s="17"/>
      <c r="TVS3" s="17"/>
      <c r="TVT3" s="17"/>
      <c r="TVU3" s="17"/>
      <c r="TVV3" s="17"/>
      <c r="TVW3" s="17"/>
      <c r="TVX3" s="17"/>
      <c r="TVY3" s="17"/>
      <c r="TVZ3" s="17"/>
      <c r="TWA3" s="17"/>
      <c r="TWB3" s="17"/>
      <c r="TWC3" s="17"/>
      <c r="TWD3" s="17"/>
      <c r="TWE3" s="17"/>
      <c r="TWF3" s="17"/>
      <c r="TWG3" s="17"/>
      <c r="TWH3" s="17"/>
      <c r="TWI3" s="17"/>
      <c r="TWJ3" s="17"/>
      <c r="TWK3" s="17"/>
      <c r="TWL3" s="17"/>
      <c r="TWM3" s="17"/>
      <c r="TWN3" s="17"/>
      <c r="TWO3" s="17"/>
      <c r="TWP3" s="17"/>
      <c r="TWQ3" s="17"/>
      <c r="TWR3" s="17"/>
      <c r="TWS3" s="17"/>
      <c r="TWT3" s="17"/>
      <c r="TWU3" s="17"/>
      <c r="TWV3" s="17"/>
      <c r="TWW3" s="17"/>
      <c r="TWX3" s="17"/>
      <c r="TWY3" s="17"/>
      <c r="TWZ3" s="17"/>
      <c r="TXA3" s="17"/>
      <c r="TXB3" s="17"/>
      <c r="TXC3" s="17"/>
      <c r="TXD3" s="17"/>
      <c r="TXE3" s="17"/>
      <c r="TXF3" s="17"/>
      <c r="TXG3" s="17"/>
      <c r="TXH3" s="17"/>
      <c r="TXI3" s="17"/>
      <c r="TXJ3" s="17"/>
      <c r="TXK3" s="17"/>
      <c r="TXL3" s="17"/>
      <c r="TXM3" s="17"/>
      <c r="TXN3" s="17"/>
      <c r="TXO3" s="17"/>
      <c r="TXP3" s="17"/>
      <c r="TXQ3" s="17"/>
      <c r="TXR3" s="17"/>
      <c r="TXS3" s="17"/>
      <c r="TXT3" s="17"/>
      <c r="TXU3" s="17"/>
      <c r="TXV3" s="17"/>
      <c r="TXW3" s="17"/>
      <c r="TXX3" s="17"/>
      <c r="TXY3" s="17"/>
      <c r="TXZ3" s="17"/>
      <c r="TYA3" s="17"/>
      <c r="TYB3" s="17"/>
      <c r="TYC3" s="17"/>
      <c r="TYD3" s="17"/>
      <c r="TYE3" s="17"/>
      <c r="TYF3" s="17"/>
      <c r="TYG3" s="17"/>
      <c r="TYH3" s="17"/>
      <c r="TYI3" s="17"/>
      <c r="TYJ3" s="17"/>
      <c r="TYK3" s="17"/>
      <c r="TYL3" s="17"/>
      <c r="TYM3" s="17"/>
      <c r="TYN3" s="17"/>
      <c r="TYO3" s="17"/>
      <c r="TYP3" s="17"/>
      <c r="TYQ3" s="17"/>
      <c r="TYR3" s="17"/>
      <c r="TYS3" s="17"/>
      <c r="TYT3" s="17"/>
      <c r="TYU3" s="17"/>
      <c r="TYV3" s="17"/>
      <c r="TYW3" s="17"/>
      <c r="TYX3" s="17"/>
      <c r="TYY3" s="17"/>
      <c r="TYZ3" s="17"/>
      <c r="TZA3" s="17"/>
      <c r="TZB3" s="17"/>
      <c r="TZC3" s="17"/>
      <c r="TZD3" s="17"/>
      <c r="TZE3" s="17"/>
      <c r="TZF3" s="17"/>
      <c r="TZG3" s="17"/>
      <c r="TZH3" s="17"/>
      <c r="TZI3" s="17"/>
      <c r="TZJ3" s="17"/>
      <c r="TZK3" s="17"/>
      <c r="TZL3" s="17"/>
      <c r="TZM3" s="17"/>
      <c r="TZN3" s="17"/>
      <c r="TZO3" s="17"/>
      <c r="TZP3" s="17"/>
      <c r="TZQ3" s="17"/>
      <c r="TZR3" s="17"/>
      <c r="TZS3" s="17"/>
      <c r="TZT3" s="17"/>
      <c r="TZU3" s="17"/>
      <c r="TZV3" s="17"/>
      <c r="TZW3" s="17"/>
      <c r="TZX3" s="17"/>
      <c r="TZY3" s="17"/>
      <c r="TZZ3" s="17"/>
      <c r="UAA3" s="17"/>
      <c r="UAB3" s="17"/>
      <c r="UAC3" s="17"/>
      <c r="UAD3" s="17"/>
      <c r="UAE3" s="17"/>
      <c r="UAF3" s="17"/>
      <c r="UAG3" s="17"/>
      <c r="UAH3" s="17"/>
      <c r="UAI3" s="17"/>
      <c r="UAJ3" s="17"/>
      <c r="UAK3" s="17"/>
      <c r="UAL3" s="17"/>
      <c r="UAM3" s="17"/>
      <c r="UAN3" s="17"/>
      <c r="UAO3" s="17"/>
      <c r="UAP3" s="17"/>
      <c r="UAQ3" s="17"/>
      <c r="UAR3" s="17"/>
      <c r="UAS3" s="17"/>
      <c r="UAT3" s="17"/>
      <c r="UAU3" s="17"/>
      <c r="UAV3" s="17"/>
      <c r="UAW3" s="17"/>
      <c r="UAX3" s="17"/>
      <c r="UAY3" s="17"/>
      <c r="UAZ3" s="17"/>
      <c r="UBA3" s="17"/>
      <c r="UBB3" s="17"/>
      <c r="UBC3" s="17"/>
      <c r="UBD3" s="17"/>
      <c r="UBE3" s="17"/>
      <c r="UBF3" s="17"/>
      <c r="UBG3" s="17"/>
      <c r="UBH3" s="17"/>
      <c r="UBI3" s="17"/>
      <c r="UBJ3" s="17"/>
      <c r="UBK3" s="17"/>
      <c r="UBL3" s="17"/>
      <c r="UBM3" s="17"/>
      <c r="UBN3" s="17"/>
      <c r="UBO3" s="17"/>
      <c r="UBP3" s="17"/>
      <c r="UBQ3" s="17"/>
      <c r="UBR3" s="17"/>
      <c r="UBS3" s="17"/>
      <c r="UBT3" s="17"/>
      <c r="UBU3" s="17"/>
      <c r="UBV3" s="17"/>
      <c r="UBW3" s="17"/>
      <c r="UBX3" s="17"/>
      <c r="UBY3" s="17"/>
      <c r="UBZ3" s="17"/>
      <c r="UCA3" s="17"/>
      <c r="UCB3" s="17"/>
      <c r="UCC3" s="17"/>
      <c r="UCD3" s="17"/>
      <c r="UCE3" s="17"/>
      <c r="UCF3" s="17"/>
      <c r="UCG3" s="17"/>
      <c r="UCH3" s="17"/>
      <c r="UCI3" s="17"/>
      <c r="UCJ3" s="17"/>
      <c r="UCK3" s="17"/>
      <c r="UCL3" s="17"/>
      <c r="UCM3" s="17"/>
      <c r="UCN3" s="17"/>
      <c r="UCO3" s="17"/>
      <c r="UCP3" s="17"/>
      <c r="UCQ3" s="17"/>
      <c r="UCR3" s="17"/>
      <c r="UCS3" s="17"/>
      <c r="UCT3" s="17"/>
      <c r="UCU3" s="17"/>
      <c r="UCV3" s="17"/>
      <c r="UCW3" s="17"/>
      <c r="UCX3" s="17"/>
      <c r="UCY3" s="17"/>
      <c r="UCZ3" s="17"/>
      <c r="UDA3" s="17"/>
      <c r="UDB3" s="17"/>
      <c r="UDC3" s="17"/>
      <c r="UDD3" s="17"/>
      <c r="UDE3" s="17"/>
      <c r="UDF3" s="17"/>
      <c r="UDG3" s="17"/>
      <c r="UDH3" s="17"/>
      <c r="UDI3" s="17"/>
      <c r="UDJ3" s="17"/>
      <c r="UDK3" s="17"/>
      <c r="UDL3" s="17"/>
      <c r="UDM3" s="17"/>
      <c r="UDN3" s="17"/>
      <c r="UDO3" s="17"/>
      <c r="UDP3" s="17"/>
      <c r="UDQ3" s="17"/>
      <c r="UDR3" s="17"/>
      <c r="UDS3" s="17"/>
      <c r="UDT3" s="17"/>
      <c r="UDU3" s="17"/>
      <c r="UDV3" s="17"/>
      <c r="UDW3" s="17"/>
      <c r="UDX3" s="17"/>
      <c r="UDY3" s="17"/>
      <c r="UDZ3" s="17"/>
      <c r="UEA3" s="17"/>
      <c r="UEB3" s="17"/>
      <c r="UEC3" s="17"/>
      <c r="UED3" s="17"/>
      <c r="UEE3" s="17"/>
      <c r="UEF3" s="17"/>
      <c r="UEG3" s="17"/>
      <c r="UEH3" s="17"/>
      <c r="UEI3" s="17"/>
      <c r="UEJ3" s="17"/>
      <c r="UEK3" s="17"/>
      <c r="UEL3" s="17"/>
      <c r="UEM3" s="17"/>
      <c r="UEN3" s="17"/>
      <c r="UEO3" s="17"/>
      <c r="UEP3" s="17"/>
      <c r="UEQ3" s="17"/>
      <c r="UER3" s="17"/>
      <c r="UES3" s="17"/>
      <c r="UET3" s="17"/>
      <c r="UEU3" s="17"/>
      <c r="UEV3" s="17"/>
      <c r="UEW3" s="17"/>
      <c r="UEX3" s="17"/>
      <c r="UEY3" s="17"/>
      <c r="UEZ3" s="17"/>
      <c r="UFA3" s="17"/>
      <c r="UFB3" s="17"/>
      <c r="UFC3" s="17"/>
      <c r="UFD3" s="17"/>
      <c r="UFE3" s="17"/>
      <c r="UFF3" s="17"/>
      <c r="UFG3" s="17"/>
      <c r="UFH3" s="17"/>
      <c r="UFI3" s="17"/>
      <c r="UFJ3" s="17"/>
      <c r="UFK3" s="17"/>
      <c r="UFL3" s="17"/>
      <c r="UFM3" s="17"/>
      <c r="UFN3" s="17"/>
      <c r="UFO3" s="17"/>
      <c r="UFP3" s="17"/>
      <c r="UFQ3" s="17"/>
      <c r="UFR3" s="17"/>
      <c r="UFS3" s="17"/>
      <c r="UFT3" s="17"/>
      <c r="UFU3" s="17"/>
      <c r="UFV3" s="17"/>
      <c r="UFW3" s="17"/>
      <c r="UFX3" s="17"/>
      <c r="UFY3" s="17"/>
      <c r="UFZ3" s="17"/>
      <c r="UGA3" s="17"/>
      <c r="UGB3" s="17"/>
      <c r="UGC3" s="17"/>
      <c r="UGD3" s="17"/>
      <c r="UGE3" s="17"/>
      <c r="UGF3" s="17"/>
      <c r="UGG3" s="17"/>
      <c r="UGH3" s="17"/>
      <c r="UGI3" s="17"/>
      <c r="UGJ3" s="17"/>
      <c r="UGK3" s="17"/>
      <c r="UGL3" s="17"/>
      <c r="UGM3" s="17"/>
      <c r="UGN3" s="17"/>
      <c r="UGO3" s="17"/>
      <c r="UGP3" s="17"/>
      <c r="UGQ3" s="17"/>
      <c r="UGR3" s="17"/>
      <c r="UGS3" s="17"/>
      <c r="UGT3" s="17"/>
      <c r="UGU3" s="17"/>
      <c r="UGV3" s="17"/>
      <c r="UGW3" s="17"/>
      <c r="UGX3" s="17"/>
      <c r="UGY3" s="17"/>
      <c r="UGZ3" s="17"/>
      <c r="UHA3" s="17"/>
      <c r="UHB3" s="17"/>
      <c r="UHC3" s="17"/>
      <c r="UHD3" s="17"/>
      <c r="UHE3" s="17"/>
      <c r="UHF3" s="17"/>
      <c r="UHG3" s="17"/>
      <c r="UHH3" s="17"/>
      <c r="UHI3" s="17"/>
      <c r="UHJ3" s="17"/>
      <c r="UHK3" s="17"/>
      <c r="UHL3" s="17"/>
      <c r="UHM3" s="17"/>
      <c r="UHN3" s="17"/>
      <c r="UHO3" s="17"/>
      <c r="UHP3" s="17"/>
      <c r="UHQ3" s="17"/>
      <c r="UHR3" s="17"/>
      <c r="UHS3" s="17"/>
      <c r="UHT3" s="17"/>
      <c r="UHU3" s="17"/>
      <c r="UHV3" s="17"/>
      <c r="UHW3" s="17"/>
      <c r="UHX3" s="17"/>
      <c r="UHY3" s="17"/>
      <c r="UHZ3" s="17"/>
      <c r="UIA3" s="17"/>
      <c r="UIB3" s="17"/>
      <c r="UIC3" s="17"/>
      <c r="UID3" s="17"/>
      <c r="UIE3" s="17"/>
      <c r="UIF3" s="17"/>
      <c r="UIG3" s="17"/>
      <c r="UIH3" s="17"/>
      <c r="UII3" s="17"/>
      <c r="UIJ3" s="17"/>
      <c r="UIK3" s="17"/>
      <c r="UIL3" s="17"/>
      <c r="UIM3" s="17"/>
      <c r="UIN3" s="17"/>
      <c r="UIO3" s="17"/>
      <c r="UIP3" s="17"/>
      <c r="UIQ3" s="17"/>
      <c r="UIR3" s="17"/>
      <c r="UIS3" s="17"/>
      <c r="UIT3" s="17"/>
      <c r="UIU3" s="17"/>
      <c r="UIV3" s="17"/>
      <c r="UIW3" s="17"/>
      <c r="UIX3" s="17"/>
      <c r="UIY3" s="17"/>
      <c r="UIZ3" s="17"/>
      <c r="UJA3" s="17"/>
      <c r="UJB3" s="17"/>
      <c r="UJC3" s="17"/>
      <c r="UJD3" s="17"/>
      <c r="UJE3" s="17"/>
      <c r="UJF3" s="17"/>
      <c r="UJG3" s="17"/>
      <c r="UJH3" s="17"/>
      <c r="UJI3" s="17"/>
      <c r="UJJ3" s="17"/>
      <c r="UJK3" s="17"/>
      <c r="UJL3" s="17"/>
      <c r="UJM3" s="17"/>
      <c r="UJN3" s="17"/>
      <c r="UJO3" s="17"/>
      <c r="UJP3" s="17"/>
      <c r="UJQ3" s="17"/>
      <c r="UJR3" s="17"/>
      <c r="UJS3" s="17"/>
      <c r="UJT3" s="17"/>
      <c r="UJU3" s="17"/>
      <c r="UJV3" s="17"/>
      <c r="UJW3" s="17"/>
      <c r="UJX3" s="17"/>
      <c r="UJY3" s="17"/>
      <c r="UJZ3" s="17"/>
      <c r="UKA3" s="17"/>
      <c r="UKB3" s="17"/>
      <c r="UKC3" s="17"/>
      <c r="UKD3" s="17"/>
      <c r="UKE3" s="17"/>
      <c r="UKF3" s="17"/>
      <c r="UKG3" s="17"/>
      <c r="UKH3" s="17"/>
      <c r="UKI3" s="17"/>
      <c r="UKJ3" s="17"/>
      <c r="UKK3" s="17"/>
      <c r="UKL3" s="17"/>
      <c r="UKM3" s="17"/>
      <c r="UKN3" s="17"/>
      <c r="UKO3" s="17"/>
      <c r="UKP3" s="17"/>
      <c r="UKQ3" s="17"/>
      <c r="UKR3" s="17"/>
      <c r="UKS3" s="17"/>
      <c r="UKT3" s="17"/>
      <c r="UKU3" s="17"/>
      <c r="UKV3" s="17"/>
      <c r="UKW3" s="17"/>
      <c r="UKX3" s="17"/>
      <c r="UKY3" s="17"/>
      <c r="UKZ3" s="17"/>
      <c r="ULA3" s="17"/>
      <c r="ULB3" s="17"/>
      <c r="ULC3" s="17"/>
      <c r="ULD3" s="17"/>
      <c r="ULE3" s="17"/>
      <c r="ULF3" s="17"/>
      <c r="ULG3" s="17"/>
      <c r="ULH3" s="17"/>
      <c r="ULI3" s="17"/>
      <c r="ULJ3" s="17"/>
      <c r="ULK3" s="17"/>
      <c r="ULL3" s="17"/>
      <c r="ULM3" s="17"/>
      <c r="ULN3" s="17"/>
      <c r="ULO3" s="17"/>
      <c r="ULP3" s="17"/>
      <c r="ULQ3" s="17"/>
      <c r="ULR3" s="17"/>
      <c r="ULS3" s="17"/>
      <c r="ULT3" s="17"/>
      <c r="ULU3" s="17"/>
      <c r="ULV3" s="17"/>
      <c r="ULW3" s="17"/>
      <c r="ULX3" s="17"/>
      <c r="ULY3" s="17"/>
      <c r="ULZ3" s="17"/>
      <c r="UMA3" s="17"/>
      <c r="UMB3" s="17"/>
      <c r="UMC3" s="17"/>
      <c r="UMD3" s="17"/>
      <c r="UME3" s="17"/>
      <c r="UMF3" s="17"/>
      <c r="UMG3" s="17"/>
      <c r="UMH3" s="17"/>
      <c r="UMI3" s="17"/>
      <c r="UMJ3" s="17"/>
      <c r="UMK3" s="17"/>
      <c r="UML3" s="17"/>
      <c r="UMM3" s="17"/>
      <c r="UMN3" s="17"/>
      <c r="UMO3" s="17"/>
      <c r="UMP3" s="17"/>
      <c r="UMQ3" s="17"/>
      <c r="UMR3" s="17"/>
      <c r="UMS3" s="17"/>
      <c r="UMT3" s="17"/>
      <c r="UMU3" s="17"/>
      <c r="UMV3" s="17"/>
      <c r="UMW3" s="17"/>
      <c r="UMX3" s="17"/>
      <c r="UMY3" s="17"/>
      <c r="UMZ3" s="17"/>
      <c r="UNA3" s="17"/>
      <c r="UNB3" s="17"/>
      <c r="UNC3" s="17"/>
      <c r="UND3" s="17"/>
      <c r="UNE3" s="17"/>
      <c r="UNF3" s="17"/>
      <c r="UNG3" s="17"/>
      <c r="UNH3" s="17"/>
      <c r="UNI3" s="17"/>
      <c r="UNJ3" s="17"/>
      <c r="UNK3" s="17"/>
      <c r="UNL3" s="17"/>
      <c r="UNM3" s="17"/>
      <c r="UNN3" s="17"/>
      <c r="UNO3" s="17"/>
      <c r="UNP3" s="17"/>
      <c r="UNQ3" s="17"/>
      <c r="UNR3" s="17"/>
      <c r="UNS3" s="17"/>
      <c r="UNT3" s="17"/>
      <c r="UNU3" s="17"/>
      <c r="UNV3" s="17"/>
      <c r="UNW3" s="17"/>
      <c r="UNX3" s="17"/>
      <c r="UNY3" s="17"/>
      <c r="UNZ3" s="17"/>
      <c r="UOA3" s="17"/>
      <c r="UOB3" s="17"/>
      <c r="UOC3" s="17"/>
      <c r="UOD3" s="17"/>
      <c r="UOE3" s="17"/>
      <c r="UOF3" s="17"/>
      <c r="UOG3" s="17"/>
      <c r="UOH3" s="17"/>
      <c r="UOI3" s="17"/>
      <c r="UOJ3" s="17"/>
      <c r="UOK3" s="17"/>
      <c r="UOL3" s="17"/>
      <c r="UOM3" s="17"/>
      <c r="UON3" s="17"/>
      <c r="UOO3" s="17"/>
      <c r="UOP3" s="17"/>
      <c r="UOQ3" s="17"/>
      <c r="UOR3" s="17"/>
      <c r="UOS3" s="17"/>
      <c r="UOT3" s="17"/>
      <c r="UOU3" s="17"/>
      <c r="UOV3" s="17"/>
      <c r="UOW3" s="17"/>
      <c r="UOX3" s="17"/>
      <c r="UOY3" s="17"/>
      <c r="UOZ3" s="17"/>
      <c r="UPA3" s="17"/>
      <c r="UPB3" s="17"/>
      <c r="UPC3" s="17"/>
      <c r="UPD3" s="17"/>
      <c r="UPE3" s="17"/>
      <c r="UPF3" s="17"/>
      <c r="UPG3" s="17"/>
      <c r="UPH3" s="17"/>
      <c r="UPI3" s="17"/>
      <c r="UPJ3" s="17"/>
      <c r="UPK3" s="17"/>
      <c r="UPL3" s="17"/>
      <c r="UPM3" s="17"/>
      <c r="UPN3" s="17"/>
      <c r="UPO3" s="17"/>
      <c r="UPP3" s="17"/>
      <c r="UPQ3" s="17"/>
      <c r="UPR3" s="17"/>
      <c r="UPS3" s="17"/>
      <c r="UPT3" s="17"/>
      <c r="UPU3" s="17"/>
      <c r="UPV3" s="17"/>
      <c r="UPW3" s="17"/>
      <c r="UPX3" s="17"/>
      <c r="UPY3" s="17"/>
      <c r="UPZ3" s="17"/>
      <c r="UQA3" s="17"/>
      <c r="UQB3" s="17"/>
      <c r="UQC3" s="17"/>
      <c r="UQD3" s="17"/>
      <c r="UQE3" s="17"/>
      <c r="UQF3" s="17"/>
      <c r="UQG3" s="17"/>
      <c r="UQH3" s="17"/>
      <c r="UQI3" s="17"/>
      <c r="UQJ3" s="17"/>
      <c r="UQK3" s="17"/>
      <c r="UQL3" s="17"/>
      <c r="UQM3" s="17"/>
      <c r="UQN3" s="17"/>
      <c r="UQO3" s="17"/>
      <c r="UQP3" s="17"/>
      <c r="UQQ3" s="17"/>
      <c r="UQR3" s="17"/>
      <c r="UQS3" s="17"/>
      <c r="UQT3" s="17"/>
      <c r="UQU3" s="17"/>
      <c r="UQV3" s="17"/>
      <c r="UQW3" s="17"/>
      <c r="UQX3" s="17"/>
      <c r="UQY3" s="17"/>
      <c r="UQZ3" s="17"/>
      <c r="URA3" s="17"/>
      <c r="URB3" s="17"/>
      <c r="URC3" s="17"/>
      <c r="URD3" s="17"/>
      <c r="URE3" s="17"/>
      <c r="URF3" s="17"/>
      <c r="URG3" s="17"/>
      <c r="URH3" s="17"/>
      <c r="URI3" s="17"/>
      <c r="URJ3" s="17"/>
      <c r="URK3" s="17"/>
      <c r="URL3" s="17"/>
      <c r="URM3" s="17"/>
      <c r="URN3" s="17"/>
      <c r="URO3" s="17"/>
      <c r="URP3" s="17"/>
      <c r="URQ3" s="17"/>
      <c r="URR3" s="17"/>
      <c r="URS3" s="17"/>
      <c r="URT3" s="17"/>
      <c r="URU3" s="17"/>
      <c r="URV3" s="17"/>
      <c r="URW3" s="17"/>
      <c r="URX3" s="17"/>
      <c r="URY3" s="17"/>
      <c r="URZ3" s="17"/>
      <c r="USA3" s="17"/>
      <c r="USB3" s="17"/>
      <c r="USC3" s="17"/>
      <c r="USD3" s="17"/>
      <c r="USE3" s="17"/>
      <c r="USF3" s="17"/>
      <c r="USG3" s="17"/>
      <c r="USH3" s="17"/>
      <c r="USI3" s="17"/>
      <c r="USJ3" s="17"/>
      <c r="USK3" s="17"/>
      <c r="USL3" s="17"/>
      <c r="USM3" s="17"/>
      <c r="USN3" s="17"/>
      <c r="USO3" s="17"/>
      <c r="USP3" s="17"/>
      <c r="USQ3" s="17"/>
      <c r="USR3" s="17"/>
      <c r="USS3" s="17"/>
      <c r="UST3" s="17"/>
      <c r="USU3" s="17"/>
      <c r="USV3" s="17"/>
      <c r="USW3" s="17"/>
      <c r="USX3" s="17"/>
      <c r="USY3" s="17"/>
      <c r="USZ3" s="17"/>
      <c r="UTA3" s="17"/>
      <c r="UTB3" s="17"/>
      <c r="UTC3" s="17"/>
      <c r="UTD3" s="17"/>
      <c r="UTE3" s="17"/>
      <c r="UTF3" s="17"/>
      <c r="UTG3" s="17"/>
      <c r="UTH3" s="17"/>
      <c r="UTI3" s="17"/>
      <c r="UTJ3" s="17"/>
      <c r="UTK3" s="17"/>
      <c r="UTL3" s="17"/>
      <c r="UTM3" s="17"/>
      <c r="UTN3" s="17"/>
      <c r="UTO3" s="17"/>
      <c r="UTP3" s="17"/>
      <c r="UTQ3" s="17"/>
      <c r="UTR3" s="17"/>
      <c r="UTS3" s="17"/>
      <c r="UTT3" s="17"/>
      <c r="UTU3" s="17"/>
      <c r="UTV3" s="17"/>
      <c r="UTW3" s="17"/>
      <c r="UTX3" s="17"/>
      <c r="UTY3" s="17"/>
      <c r="UTZ3" s="17"/>
      <c r="UUA3" s="17"/>
      <c r="UUB3" s="17"/>
      <c r="UUC3" s="17"/>
      <c r="UUD3" s="17"/>
      <c r="UUE3" s="17"/>
      <c r="UUF3" s="17"/>
      <c r="UUG3" s="17"/>
      <c r="UUH3" s="17"/>
      <c r="UUI3" s="17"/>
      <c r="UUJ3" s="17"/>
      <c r="UUK3" s="17"/>
      <c r="UUL3" s="17"/>
      <c r="UUM3" s="17"/>
      <c r="UUN3" s="17"/>
      <c r="UUO3" s="17"/>
      <c r="UUP3" s="17"/>
      <c r="UUQ3" s="17"/>
      <c r="UUR3" s="17"/>
      <c r="UUS3" s="17"/>
      <c r="UUT3" s="17"/>
      <c r="UUU3" s="17"/>
      <c r="UUV3" s="17"/>
      <c r="UUW3" s="17"/>
      <c r="UUX3" s="17"/>
      <c r="UUY3" s="17"/>
      <c r="UUZ3" s="17"/>
      <c r="UVA3" s="17"/>
      <c r="UVB3" s="17"/>
      <c r="UVC3" s="17"/>
      <c r="UVD3" s="17"/>
      <c r="UVE3" s="17"/>
      <c r="UVF3" s="17"/>
      <c r="UVG3" s="17"/>
      <c r="UVH3" s="17"/>
      <c r="UVI3" s="17"/>
      <c r="UVJ3" s="17"/>
      <c r="UVK3" s="17"/>
      <c r="UVL3" s="17"/>
      <c r="UVM3" s="17"/>
      <c r="UVN3" s="17"/>
      <c r="UVO3" s="17"/>
      <c r="UVP3" s="17"/>
      <c r="UVQ3" s="17"/>
      <c r="UVR3" s="17"/>
      <c r="UVS3" s="17"/>
      <c r="UVT3" s="17"/>
      <c r="UVU3" s="17"/>
      <c r="UVV3" s="17"/>
      <c r="UVW3" s="17"/>
      <c r="UVX3" s="17"/>
      <c r="UVY3" s="17"/>
      <c r="UVZ3" s="17"/>
      <c r="UWA3" s="17"/>
      <c r="UWB3" s="17"/>
      <c r="UWC3" s="17"/>
      <c r="UWD3" s="17"/>
      <c r="UWE3" s="17"/>
      <c r="UWF3" s="17"/>
      <c r="UWG3" s="17"/>
      <c r="UWH3" s="17"/>
      <c r="UWI3" s="17"/>
      <c r="UWJ3" s="17"/>
      <c r="UWK3" s="17"/>
      <c r="UWL3" s="17"/>
      <c r="UWM3" s="17"/>
      <c r="UWN3" s="17"/>
      <c r="UWO3" s="17"/>
      <c r="UWP3" s="17"/>
      <c r="UWQ3" s="17"/>
      <c r="UWR3" s="17"/>
      <c r="UWS3" s="17"/>
      <c r="UWT3" s="17"/>
      <c r="UWU3" s="17"/>
      <c r="UWV3" s="17"/>
      <c r="UWW3" s="17"/>
      <c r="UWX3" s="17"/>
      <c r="UWY3" s="17"/>
      <c r="UWZ3" s="17"/>
      <c r="UXA3" s="17"/>
      <c r="UXB3" s="17"/>
      <c r="UXC3" s="17"/>
      <c r="UXD3" s="17"/>
      <c r="UXE3" s="17"/>
      <c r="UXF3" s="17"/>
      <c r="UXG3" s="17"/>
      <c r="UXH3" s="17"/>
      <c r="UXI3" s="17"/>
      <c r="UXJ3" s="17"/>
      <c r="UXK3" s="17"/>
      <c r="UXL3" s="17"/>
      <c r="UXM3" s="17"/>
      <c r="UXN3" s="17"/>
      <c r="UXO3" s="17"/>
      <c r="UXP3" s="17"/>
      <c r="UXQ3" s="17"/>
      <c r="UXR3" s="17"/>
      <c r="UXS3" s="17"/>
      <c r="UXT3" s="17"/>
      <c r="UXU3" s="17"/>
      <c r="UXV3" s="17"/>
      <c r="UXW3" s="17"/>
      <c r="UXX3" s="17"/>
      <c r="UXY3" s="17"/>
      <c r="UXZ3" s="17"/>
      <c r="UYA3" s="17"/>
      <c r="UYB3" s="17"/>
      <c r="UYC3" s="17"/>
      <c r="UYD3" s="17"/>
      <c r="UYE3" s="17"/>
      <c r="UYF3" s="17"/>
      <c r="UYG3" s="17"/>
      <c r="UYH3" s="17"/>
      <c r="UYI3" s="17"/>
      <c r="UYJ3" s="17"/>
      <c r="UYK3" s="17"/>
      <c r="UYL3" s="17"/>
      <c r="UYM3" s="17"/>
      <c r="UYN3" s="17"/>
      <c r="UYO3" s="17"/>
      <c r="UYP3" s="17"/>
      <c r="UYQ3" s="17"/>
      <c r="UYR3" s="17"/>
      <c r="UYS3" s="17"/>
      <c r="UYT3" s="17"/>
      <c r="UYU3" s="17"/>
      <c r="UYV3" s="17"/>
      <c r="UYW3" s="17"/>
      <c r="UYX3" s="17"/>
      <c r="UYY3" s="17"/>
      <c r="UYZ3" s="17"/>
      <c r="UZA3" s="17"/>
      <c r="UZB3" s="17"/>
      <c r="UZC3" s="17"/>
      <c r="UZD3" s="17"/>
      <c r="UZE3" s="17"/>
      <c r="UZF3" s="17"/>
      <c r="UZG3" s="17"/>
      <c r="UZH3" s="17"/>
      <c r="UZI3" s="17"/>
      <c r="UZJ3" s="17"/>
      <c r="UZK3" s="17"/>
      <c r="UZL3" s="17"/>
      <c r="UZM3" s="17"/>
      <c r="UZN3" s="17"/>
      <c r="UZO3" s="17"/>
      <c r="UZP3" s="17"/>
      <c r="UZQ3" s="17"/>
      <c r="UZR3" s="17"/>
      <c r="UZS3" s="17"/>
      <c r="UZT3" s="17"/>
      <c r="UZU3" s="17"/>
      <c r="UZV3" s="17"/>
      <c r="UZW3" s="17"/>
      <c r="UZX3" s="17"/>
      <c r="UZY3" s="17"/>
      <c r="UZZ3" s="17"/>
      <c r="VAA3" s="17"/>
      <c r="VAB3" s="17"/>
      <c r="VAC3" s="17"/>
      <c r="VAD3" s="17"/>
      <c r="VAE3" s="17"/>
      <c r="VAF3" s="17"/>
      <c r="VAG3" s="17"/>
      <c r="VAH3" s="17"/>
      <c r="VAI3" s="17"/>
      <c r="VAJ3" s="17"/>
      <c r="VAK3" s="17"/>
      <c r="VAL3" s="17"/>
      <c r="VAM3" s="17"/>
      <c r="VAN3" s="17"/>
      <c r="VAO3" s="17"/>
      <c r="VAP3" s="17"/>
      <c r="VAQ3" s="17"/>
      <c r="VAR3" s="17"/>
      <c r="VAS3" s="17"/>
      <c r="VAT3" s="17"/>
      <c r="VAU3" s="17"/>
      <c r="VAV3" s="17"/>
      <c r="VAW3" s="17"/>
      <c r="VAX3" s="17"/>
      <c r="VAY3" s="17"/>
      <c r="VAZ3" s="17"/>
      <c r="VBA3" s="17"/>
      <c r="VBB3" s="17"/>
      <c r="VBC3" s="17"/>
      <c r="VBD3" s="17"/>
      <c r="VBE3" s="17"/>
      <c r="VBF3" s="17"/>
      <c r="VBG3" s="17"/>
      <c r="VBH3" s="17"/>
      <c r="VBI3" s="17"/>
      <c r="VBJ3" s="17"/>
      <c r="VBK3" s="17"/>
      <c r="VBL3" s="17"/>
      <c r="VBM3" s="17"/>
      <c r="VBN3" s="17"/>
      <c r="VBO3" s="17"/>
      <c r="VBP3" s="17"/>
      <c r="VBQ3" s="17"/>
      <c r="VBR3" s="17"/>
      <c r="VBS3" s="17"/>
      <c r="VBT3" s="17"/>
      <c r="VBU3" s="17"/>
      <c r="VBV3" s="17"/>
      <c r="VBW3" s="17"/>
      <c r="VBX3" s="17"/>
      <c r="VBY3" s="17"/>
      <c r="VBZ3" s="17"/>
      <c r="VCA3" s="17"/>
      <c r="VCB3" s="17"/>
      <c r="VCC3" s="17"/>
      <c r="VCD3" s="17"/>
      <c r="VCE3" s="17"/>
      <c r="VCF3" s="17"/>
      <c r="VCG3" s="17"/>
      <c r="VCH3" s="17"/>
      <c r="VCI3" s="17"/>
      <c r="VCJ3" s="17"/>
      <c r="VCK3" s="17"/>
      <c r="VCL3" s="17"/>
      <c r="VCM3" s="17"/>
      <c r="VCN3" s="17"/>
      <c r="VCO3" s="17"/>
      <c r="VCP3" s="17"/>
      <c r="VCQ3" s="17"/>
      <c r="VCR3" s="17"/>
      <c r="VCS3" s="17"/>
      <c r="VCT3" s="17"/>
      <c r="VCU3" s="17"/>
      <c r="VCV3" s="17"/>
      <c r="VCW3" s="17"/>
      <c r="VCX3" s="17"/>
      <c r="VCY3" s="17"/>
      <c r="VCZ3" s="17"/>
      <c r="VDA3" s="17"/>
      <c r="VDB3" s="17"/>
      <c r="VDC3" s="17"/>
      <c r="VDD3" s="17"/>
      <c r="VDE3" s="17"/>
      <c r="VDF3" s="17"/>
      <c r="VDG3" s="17"/>
      <c r="VDH3" s="17"/>
      <c r="VDI3" s="17"/>
      <c r="VDJ3" s="17"/>
      <c r="VDK3" s="17"/>
      <c r="VDL3" s="17"/>
      <c r="VDM3" s="17"/>
      <c r="VDN3" s="17"/>
      <c r="VDO3" s="17"/>
      <c r="VDP3" s="17"/>
      <c r="VDQ3" s="17"/>
      <c r="VDR3" s="17"/>
      <c r="VDS3" s="17"/>
      <c r="VDT3" s="17"/>
      <c r="VDU3" s="17"/>
      <c r="VDV3" s="17"/>
      <c r="VDW3" s="17"/>
      <c r="VDX3" s="17"/>
      <c r="VDY3" s="17"/>
      <c r="VDZ3" s="17"/>
      <c r="VEA3" s="17"/>
      <c r="VEB3" s="17"/>
      <c r="VEC3" s="17"/>
      <c r="VED3" s="17"/>
      <c r="VEE3" s="17"/>
      <c r="VEF3" s="17"/>
      <c r="VEG3" s="17"/>
      <c r="VEH3" s="17"/>
      <c r="VEI3" s="17"/>
      <c r="VEJ3" s="17"/>
      <c r="VEK3" s="17"/>
      <c r="VEL3" s="17"/>
      <c r="VEM3" s="17"/>
      <c r="VEN3" s="17"/>
      <c r="VEO3" s="17"/>
      <c r="VEP3" s="17"/>
      <c r="VEQ3" s="17"/>
      <c r="VER3" s="17"/>
      <c r="VES3" s="17"/>
      <c r="VET3" s="17"/>
      <c r="VEU3" s="17"/>
      <c r="VEV3" s="17"/>
      <c r="VEW3" s="17"/>
      <c r="VEX3" s="17"/>
      <c r="VEY3" s="17"/>
      <c r="VEZ3" s="17"/>
      <c r="VFA3" s="17"/>
      <c r="VFB3" s="17"/>
      <c r="VFC3" s="17"/>
      <c r="VFD3" s="17"/>
      <c r="VFE3" s="17"/>
      <c r="VFF3" s="17"/>
      <c r="VFG3" s="17"/>
      <c r="VFH3" s="17"/>
      <c r="VFI3" s="17"/>
      <c r="VFJ3" s="17"/>
      <c r="VFK3" s="17"/>
      <c r="VFL3" s="17"/>
      <c r="VFM3" s="17"/>
      <c r="VFN3" s="17"/>
      <c r="VFO3" s="17"/>
      <c r="VFP3" s="17"/>
      <c r="VFQ3" s="17"/>
      <c r="VFR3" s="17"/>
      <c r="VFS3" s="17"/>
      <c r="VFT3" s="17"/>
      <c r="VFU3" s="17"/>
      <c r="VFV3" s="17"/>
      <c r="VFW3" s="17"/>
      <c r="VFX3" s="17"/>
      <c r="VFY3" s="17"/>
      <c r="VFZ3" s="17"/>
      <c r="VGA3" s="17"/>
      <c r="VGB3" s="17"/>
      <c r="VGC3" s="17"/>
      <c r="VGD3" s="17"/>
      <c r="VGE3" s="17"/>
      <c r="VGF3" s="17"/>
      <c r="VGG3" s="17"/>
      <c r="VGH3" s="17"/>
      <c r="VGI3" s="17"/>
      <c r="VGJ3" s="17"/>
      <c r="VGK3" s="17"/>
      <c r="VGL3" s="17"/>
      <c r="VGM3" s="17"/>
      <c r="VGN3" s="17"/>
      <c r="VGO3" s="17"/>
      <c r="VGP3" s="17"/>
      <c r="VGQ3" s="17"/>
      <c r="VGR3" s="17"/>
      <c r="VGS3" s="17"/>
      <c r="VGT3" s="17"/>
      <c r="VGU3" s="17"/>
      <c r="VGV3" s="17"/>
      <c r="VGW3" s="17"/>
      <c r="VGX3" s="17"/>
      <c r="VGY3" s="17"/>
      <c r="VGZ3" s="17"/>
      <c r="VHA3" s="17"/>
      <c r="VHB3" s="17"/>
      <c r="VHC3" s="17"/>
      <c r="VHD3" s="17"/>
      <c r="VHE3" s="17"/>
      <c r="VHF3" s="17"/>
      <c r="VHG3" s="17"/>
      <c r="VHH3" s="17"/>
      <c r="VHI3" s="17"/>
      <c r="VHJ3" s="17"/>
      <c r="VHK3" s="17"/>
      <c r="VHL3" s="17"/>
      <c r="VHM3" s="17"/>
      <c r="VHN3" s="17"/>
      <c r="VHO3" s="17"/>
      <c r="VHP3" s="17"/>
      <c r="VHQ3" s="17"/>
      <c r="VHR3" s="17"/>
      <c r="VHS3" s="17"/>
      <c r="VHT3" s="17"/>
      <c r="VHU3" s="17"/>
      <c r="VHV3" s="17"/>
      <c r="VHW3" s="17"/>
      <c r="VHX3" s="17"/>
      <c r="VHY3" s="17"/>
      <c r="VHZ3" s="17"/>
      <c r="VIA3" s="17"/>
      <c r="VIB3" s="17"/>
      <c r="VIC3" s="17"/>
      <c r="VID3" s="17"/>
      <c r="VIE3" s="17"/>
      <c r="VIF3" s="17"/>
      <c r="VIG3" s="17"/>
      <c r="VIH3" s="17"/>
      <c r="VII3" s="17"/>
      <c r="VIJ3" s="17"/>
      <c r="VIK3" s="17"/>
      <c r="VIL3" s="17"/>
      <c r="VIM3" s="17"/>
      <c r="VIN3" s="17"/>
      <c r="VIO3" s="17"/>
      <c r="VIP3" s="17"/>
      <c r="VIQ3" s="17"/>
      <c r="VIR3" s="17"/>
      <c r="VIS3" s="17"/>
      <c r="VIT3" s="17"/>
      <c r="VIU3" s="17"/>
      <c r="VIV3" s="17"/>
      <c r="VIW3" s="17"/>
      <c r="VIX3" s="17"/>
      <c r="VIY3" s="17"/>
      <c r="VIZ3" s="17"/>
      <c r="VJA3" s="17"/>
      <c r="VJB3" s="17"/>
      <c r="VJC3" s="17"/>
      <c r="VJD3" s="17"/>
      <c r="VJE3" s="17"/>
      <c r="VJF3" s="17"/>
      <c r="VJG3" s="17"/>
      <c r="VJH3" s="17"/>
      <c r="VJI3" s="17"/>
      <c r="VJJ3" s="17"/>
      <c r="VJK3" s="17"/>
      <c r="VJL3" s="17"/>
      <c r="VJM3" s="17"/>
      <c r="VJN3" s="17"/>
      <c r="VJO3" s="17"/>
      <c r="VJP3" s="17"/>
      <c r="VJQ3" s="17"/>
      <c r="VJR3" s="17"/>
      <c r="VJS3" s="17"/>
      <c r="VJT3" s="17"/>
      <c r="VJU3" s="17"/>
      <c r="VJV3" s="17"/>
      <c r="VJW3" s="17"/>
      <c r="VJX3" s="17"/>
      <c r="VJY3" s="17"/>
      <c r="VJZ3" s="17"/>
      <c r="VKA3" s="17"/>
      <c r="VKB3" s="17"/>
      <c r="VKC3" s="17"/>
      <c r="VKD3" s="17"/>
      <c r="VKE3" s="17"/>
      <c r="VKF3" s="17"/>
      <c r="VKG3" s="17"/>
      <c r="VKH3" s="17"/>
      <c r="VKI3" s="17"/>
      <c r="VKJ3" s="17"/>
      <c r="VKK3" s="17"/>
      <c r="VKL3" s="17"/>
      <c r="VKM3" s="17"/>
      <c r="VKN3" s="17"/>
      <c r="VKO3" s="17"/>
      <c r="VKP3" s="17"/>
      <c r="VKQ3" s="17"/>
      <c r="VKR3" s="17"/>
      <c r="VKS3" s="17"/>
      <c r="VKT3" s="17"/>
      <c r="VKU3" s="17"/>
      <c r="VKV3" s="17"/>
      <c r="VKW3" s="17"/>
      <c r="VKX3" s="17"/>
      <c r="VKY3" s="17"/>
      <c r="VKZ3" s="17"/>
      <c r="VLA3" s="17"/>
      <c r="VLB3" s="17"/>
      <c r="VLC3" s="17"/>
      <c r="VLD3" s="17"/>
      <c r="VLE3" s="17"/>
      <c r="VLF3" s="17"/>
      <c r="VLG3" s="17"/>
      <c r="VLH3" s="17"/>
      <c r="VLI3" s="17"/>
      <c r="VLJ3" s="17"/>
      <c r="VLK3" s="17"/>
      <c r="VLL3" s="17"/>
      <c r="VLM3" s="17"/>
      <c r="VLN3" s="17"/>
      <c r="VLO3" s="17"/>
      <c r="VLP3" s="17"/>
      <c r="VLQ3" s="17"/>
      <c r="VLR3" s="17"/>
      <c r="VLS3" s="17"/>
      <c r="VLT3" s="17"/>
      <c r="VLU3" s="17"/>
      <c r="VLV3" s="17"/>
      <c r="VLW3" s="17"/>
      <c r="VLX3" s="17"/>
      <c r="VLY3" s="17"/>
      <c r="VLZ3" s="17"/>
      <c r="VMA3" s="17"/>
      <c r="VMB3" s="17"/>
      <c r="VMC3" s="17"/>
      <c r="VMD3" s="17"/>
      <c r="VME3" s="17"/>
      <c r="VMF3" s="17"/>
      <c r="VMG3" s="17"/>
      <c r="VMH3" s="17"/>
      <c r="VMI3" s="17"/>
      <c r="VMJ3" s="17"/>
      <c r="VMK3" s="17"/>
      <c r="VML3" s="17"/>
      <c r="VMM3" s="17"/>
      <c r="VMN3" s="17"/>
      <c r="VMO3" s="17"/>
      <c r="VMP3" s="17"/>
      <c r="VMQ3" s="17"/>
      <c r="VMR3" s="17"/>
      <c r="VMS3" s="17"/>
      <c r="VMT3" s="17"/>
      <c r="VMU3" s="17"/>
      <c r="VMV3" s="17"/>
      <c r="VMW3" s="17"/>
      <c r="VMX3" s="17"/>
      <c r="VMY3" s="17"/>
      <c r="VMZ3" s="17"/>
      <c r="VNA3" s="17"/>
      <c r="VNB3" s="17"/>
      <c r="VNC3" s="17"/>
      <c r="VND3" s="17"/>
      <c r="VNE3" s="17"/>
      <c r="VNF3" s="17"/>
      <c r="VNG3" s="17"/>
      <c r="VNH3" s="17"/>
      <c r="VNI3" s="17"/>
      <c r="VNJ3" s="17"/>
      <c r="VNK3" s="17"/>
      <c r="VNL3" s="17"/>
      <c r="VNM3" s="17"/>
      <c r="VNN3" s="17"/>
      <c r="VNO3" s="17"/>
      <c r="VNP3" s="17"/>
      <c r="VNQ3" s="17"/>
      <c r="VNR3" s="17"/>
      <c r="VNS3" s="17"/>
      <c r="VNT3" s="17"/>
      <c r="VNU3" s="17"/>
      <c r="VNV3" s="17"/>
      <c r="VNW3" s="17"/>
      <c r="VNX3" s="17"/>
      <c r="VNY3" s="17"/>
      <c r="VNZ3" s="17"/>
      <c r="VOA3" s="17"/>
      <c r="VOB3" s="17"/>
      <c r="VOC3" s="17"/>
      <c r="VOD3" s="17"/>
      <c r="VOE3" s="17"/>
      <c r="VOF3" s="17"/>
      <c r="VOG3" s="17"/>
      <c r="VOH3" s="17"/>
      <c r="VOI3" s="17"/>
      <c r="VOJ3" s="17"/>
      <c r="VOK3" s="17"/>
      <c r="VOL3" s="17"/>
      <c r="VOM3" s="17"/>
      <c r="VON3" s="17"/>
      <c r="VOO3" s="17"/>
      <c r="VOP3" s="17"/>
      <c r="VOQ3" s="17"/>
      <c r="VOR3" s="17"/>
      <c r="VOS3" s="17"/>
      <c r="VOT3" s="17"/>
      <c r="VOU3" s="17"/>
      <c r="VOV3" s="17"/>
      <c r="VOW3" s="17"/>
      <c r="VOX3" s="17"/>
      <c r="VOY3" s="17"/>
      <c r="VOZ3" s="17"/>
      <c r="VPA3" s="17"/>
      <c r="VPB3" s="17"/>
      <c r="VPC3" s="17"/>
      <c r="VPD3" s="17"/>
      <c r="VPE3" s="17"/>
      <c r="VPF3" s="17"/>
      <c r="VPG3" s="17"/>
      <c r="VPH3" s="17"/>
      <c r="VPI3" s="17"/>
      <c r="VPJ3" s="17"/>
      <c r="VPK3" s="17"/>
      <c r="VPL3" s="17"/>
      <c r="VPM3" s="17"/>
      <c r="VPN3" s="17"/>
      <c r="VPO3" s="17"/>
      <c r="VPP3" s="17"/>
      <c r="VPQ3" s="17"/>
      <c r="VPR3" s="17"/>
      <c r="VPS3" s="17"/>
      <c r="VPT3" s="17"/>
      <c r="VPU3" s="17"/>
      <c r="VPV3" s="17"/>
      <c r="VPW3" s="17"/>
      <c r="VPX3" s="17"/>
      <c r="VPY3" s="17"/>
      <c r="VPZ3" s="17"/>
      <c r="VQA3" s="17"/>
      <c r="VQB3" s="17"/>
      <c r="VQC3" s="17"/>
      <c r="VQD3" s="17"/>
      <c r="VQE3" s="17"/>
      <c r="VQF3" s="17"/>
      <c r="VQG3" s="17"/>
      <c r="VQH3" s="17"/>
      <c r="VQI3" s="17"/>
      <c r="VQJ3" s="17"/>
      <c r="VQK3" s="17"/>
      <c r="VQL3" s="17"/>
      <c r="VQM3" s="17"/>
      <c r="VQN3" s="17"/>
      <c r="VQO3" s="17"/>
      <c r="VQP3" s="17"/>
      <c r="VQQ3" s="17"/>
      <c r="VQR3" s="17"/>
      <c r="VQS3" s="17"/>
      <c r="VQT3" s="17"/>
      <c r="VQU3" s="17"/>
      <c r="VQV3" s="17"/>
      <c r="VQW3" s="17"/>
      <c r="VQX3" s="17"/>
      <c r="VQY3" s="17"/>
      <c r="VQZ3" s="17"/>
      <c r="VRA3" s="17"/>
      <c r="VRB3" s="17"/>
      <c r="VRC3" s="17"/>
      <c r="VRD3" s="17"/>
      <c r="VRE3" s="17"/>
      <c r="VRF3" s="17"/>
      <c r="VRG3" s="17"/>
      <c r="VRH3" s="17"/>
      <c r="VRI3" s="17"/>
      <c r="VRJ3" s="17"/>
      <c r="VRK3" s="17"/>
      <c r="VRL3" s="17"/>
      <c r="VRM3" s="17"/>
      <c r="VRN3" s="17"/>
      <c r="VRO3" s="17"/>
      <c r="VRP3" s="17"/>
      <c r="VRQ3" s="17"/>
      <c r="VRR3" s="17"/>
      <c r="VRS3" s="17"/>
      <c r="VRT3" s="17"/>
      <c r="VRU3" s="17"/>
      <c r="VRV3" s="17"/>
      <c r="VRW3" s="17"/>
      <c r="VRX3" s="17"/>
      <c r="VRY3" s="17"/>
      <c r="VRZ3" s="17"/>
      <c r="VSA3" s="17"/>
      <c r="VSB3" s="17"/>
      <c r="VSC3" s="17"/>
      <c r="VSD3" s="17"/>
      <c r="VSE3" s="17"/>
      <c r="VSF3" s="17"/>
      <c r="VSG3" s="17"/>
      <c r="VSH3" s="17"/>
      <c r="VSI3" s="17"/>
      <c r="VSJ3" s="17"/>
      <c r="VSK3" s="17"/>
      <c r="VSL3" s="17"/>
      <c r="VSM3" s="17"/>
      <c r="VSN3" s="17"/>
      <c r="VSO3" s="17"/>
      <c r="VSP3" s="17"/>
      <c r="VSQ3" s="17"/>
      <c r="VSR3" s="17"/>
      <c r="VSS3" s="17"/>
      <c r="VST3" s="17"/>
      <c r="VSU3" s="17"/>
      <c r="VSV3" s="17"/>
      <c r="VSW3" s="17"/>
      <c r="VSX3" s="17"/>
      <c r="VSY3" s="17"/>
      <c r="VSZ3" s="17"/>
      <c r="VTA3" s="17"/>
      <c r="VTB3" s="17"/>
      <c r="VTC3" s="17"/>
      <c r="VTD3" s="17"/>
      <c r="VTE3" s="17"/>
      <c r="VTF3" s="17"/>
      <c r="VTG3" s="17"/>
      <c r="VTH3" s="17"/>
      <c r="VTI3" s="17"/>
      <c r="VTJ3" s="17"/>
      <c r="VTK3" s="17"/>
      <c r="VTL3" s="17"/>
      <c r="VTM3" s="17"/>
      <c r="VTN3" s="17"/>
      <c r="VTO3" s="17"/>
      <c r="VTP3" s="17"/>
      <c r="VTQ3" s="17"/>
      <c r="VTR3" s="17"/>
      <c r="VTS3" s="17"/>
      <c r="VTT3" s="17"/>
      <c r="VTU3" s="17"/>
      <c r="VTV3" s="17"/>
      <c r="VTW3" s="17"/>
      <c r="VTX3" s="17"/>
      <c r="VTY3" s="17"/>
      <c r="VTZ3" s="17"/>
      <c r="VUA3" s="17"/>
      <c r="VUB3" s="17"/>
      <c r="VUC3" s="17"/>
      <c r="VUD3" s="17"/>
      <c r="VUE3" s="17"/>
      <c r="VUF3" s="17"/>
      <c r="VUG3" s="17"/>
      <c r="VUH3" s="17"/>
      <c r="VUI3" s="17"/>
      <c r="VUJ3" s="17"/>
      <c r="VUK3" s="17"/>
      <c r="VUL3" s="17"/>
      <c r="VUM3" s="17"/>
      <c r="VUN3" s="17"/>
      <c r="VUO3" s="17"/>
      <c r="VUP3" s="17"/>
      <c r="VUQ3" s="17"/>
      <c r="VUR3" s="17"/>
      <c r="VUS3" s="17"/>
      <c r="VUT3" s="17"/>
      <c r="VUU3" s="17"/>
      <c r="VUV3" s="17"/>
      <c r="VUW3" s="17"/>
      <c r="VUX3" s="17"/>
      <c r="VUY3" s="17"/>
      <c r="VUZ3" s="17"/>
      <c r="VVA3" s="17"/>
      <c r="VVB3" s="17"/>
      <c r="VVC3" s="17"/>
      <c r="VVD3" s="17"/>
      <c r="VVE3" s="17"/>
      <c r="VVF3" s="17"/>
      <c r="VVG3" s="17"/>
      <c r="VVH3" s="17"/>
      <c r="VVI3" s="17"/>
      <c r="VVJ3" s="17"/>
      <c r="VVK3" s="17"/>
      <c r="VVL3" s="17"/>
      <c r="VVM3" s="17"/>
      <c r="VVN3" s="17"/>
      <c r="VVO3" s="17"/>
      <c r="VVP3" s="17"/>
      <c r="VVQ3" s="17"/>
      <c r="VVR3" s="17"/>
      <c r="VVS3" s="17"/>
      <c r="VVT3" s="17"/>
      <c r="VVU3" s="17"/>
      <c r="VVV3" s="17"/>
      <c r="VVW3" s="17"/>
      <c r="VVX3" s="17"/>
      <c r="VVY3" s="17"/>
      <c r="VVZ3" s="17"/>
      <c r="VWA3" s="17"/>
      <c r="VWB3" s="17"/>
      <c r="VWC3" s="17"/>
      <c r="VWD3" s="17"/>
      <c r="VWE3" s="17"/>
      <c r="VWF3" s="17"/>
      <c r="VWG3" s="17"/>
      <c r="VWH3" s="17"/>
      <c r="VWI3" s="17"/>
      <c r="VWJ3" s="17"/>
      <c r="VWK3" s="17"/>
      <c r="VWL3" s="17"/>
      <c r="VWM3" s="17"/>
      <c r="VWN3" s="17"/>
      <c r="VWO3" s="17"/>
      <c r="VWP3" s="17"/>
      <c r="VWQ3" s="17"/>
      <c r="VWR3" s="17"/>
      <c r="VWS3" s="17"/>
      <c r="VWT3" s="17"/>
      <c r="VWU3" s="17"/>
      <c r="VWV3" s="17"/>
      <c r="VWW3" s="17"/>
      <c r="VWX3" s="17"/>
      <c r="VWY3" s="17"/>
      <c r="VWZ3" s="17"/>
      <c r="VXA3" s="17"/>
      <c r="VXB3" s="17"/>
      <c r="VXC3" s="17"/>
      <c r="VXD3" s="17"/>
      <c r="VXE3" s="17"/>
      <c r="VXF3" s="17"/>
      <c r="VXG3" s="17"/>
      <c r="VXH3" s="17"/>
      <c r="VXI3" s="17"/>
      <c r="VXJ3" s="17"/>
      <c r="VXK3" s="17"/>
      <c r="VXL3" s="17"/>
      <c r="VXM3" s="17"/>
      <c r="VXN3" s="17"/>
      <c r="VXO3" s="17"/>
      <c r="VXP3" s="17"/>
      <c r="VXQ3" s="17"/>
      <c r="VXR3" s="17"/>
      <c r="VXS3" s="17"/>
      <c r="VXT3" s="17"/>
      <c r="VXU3" s="17"/>
      <c r="VXV3" s="17"/>
      <c r="VXW3" s="17"/>
      <c r="VXX3" s="17"/>
      <c r="VXY3" s="17"/>
      <c r="VXZ3" s="17"/>
      <c r="VYA3" s="17"/>
      <c r="VYB3" s="17"/>
      <c r="VYC3" s="17"/>
      <c r="VYD3" s="17"/>
      <c r="VYE3" s="17"/>
      <c r="VYF3" s="17"/>
      <c r="VYG3" s="17"/>
      <c r="VYH3" s="17"/>
      <c r="VYI3" s="17"/>
      <c r="VYJ3" s="17"/>
      <c r="VYK3" s="17"/>
      <c r="VYL3" s="17"/>
      <c r="VYM3" s="17"/>
      <c r="VYN3" s="17"/>
      <c r="VYO3" s="17"/>
      <c r="VYP3" s="17"/>
      <c r="VYQ3" s="17"/>
      <c r="VYR3" s="17"/>
      <c r="VYS3" s="17"/>
      <c r="VYT3" s="17"/>
      <c r="VYU3" s="17"/>
      <c r="VYV3" s="17"/>
      <c r="VYW3" s="17"/>
      <c r="VYX3" s="17"/>
      <c r="VYY3" s="17"/>
      <c r="VYZ3" s="17"/>
      <c r="VZA3" s="17"/>
      <c r="VZB3" s="17"/>
      <c r="VZC3" s="17"/>
      <c r="VZD3" s="17"/>
      <c r="VZE3" s="17"/>
      <c r="VZF3" s="17"/>
      <c r="VZG3" s="17"/>
      <c r="VZH3" s="17"/>
      <c r="VZI3" s="17"/>
      <c r="VZJ3" s="17"/>
      <c r="VZK3" s="17"/>
      <c r="VZL3" s="17"/>
      <c r="VZM3" s="17"/>
      <c r="VZN3" s="17"/>
      <c r="VZO3" s="17"/>
      <c r="VZP3" s="17"/>
      <c r="VZQ3" s="17"/>
      <c r="VZR3" s="17"/>
      <c r="VZS3" s="17"/>
      <c r="VZT3" s="17"/>
      <c r="VZU3" s="17"/>
      <c r="VZV3" s="17"/>
      <c r="VZW3" s="17"/>
      <c r="VZX3" s="17"/>
      <c r="VZY3" s="17"/>
      <c r="VZZ3" s="17"/>
      <c r="WAA3" s="17"/>
      <c r="WAB3" s="17"/>
      <c r="WAC3" s="17"/>
      <c r="WAD3" s="17"/>
      <c r="WAE3" s="17"/>
      <c r="WAF3" s="17"/>
      <c r="WAG3" s="17"/>
      <c r="WAH3" s="17"/>
      <c r="WAI3" s="17"/>
      <c r="WAJ3" s="17"/>
      <c r="WAK3" s="17"/>
      <c r="WAL3" s="17"/>
      <c r="WAM3" s="17"/>
      <c r="WAN3" s="17"/>
      <c r="WAO3" s="17"/>
      <c r="WAP3" s="17"/>
      <c r="WAQ3" s="17"/>
      <c r="WAR3" s="17"/>
      <c r="WAS3" s="17"/>
      <c r="WAT3" s="17"/>
      <c r="WAU3" s="17"/>
      <c r="WAV3" s="17"/>
      <c r="WAW3" s="17"/>
      <c r="WAX3" s="17"/>
      <c r="WAY3" s="17"/>
      <c r="WAZ3" s="17"/>
      <c r="WBA3" s="17"/>
      <c r="WBB3" s="17"/>
      <c r="WBC3" s="17"/>
      <c r="WBD3" s="17"/>
      <c r="WBE3" s="17"/>
      <c r="WBF3" s="17"/>
      <c r="WBG3" s="17"/>
      <c r="WBH3" s="17"/>
      <c r="WBI3" s="17"/>
      <c r="WBJ3" s="17"/>
      <c r="WBK3" s="17"/>
      <c r="WBL3" s="17"/>
      <c r="WBM3" s="17"/>
      <c r="WBN3" s="17"/>
      <c r="WBO3" s="17"/>
      <c r="WBP3" s="17"/>
      <c r="WBQ3" s="17"/>
      <c r="WBR3" s="17"/>
      <c r="WBS3" s="17"/>
      <c r="WBT3" s="17"/>
      <c r="WBU3" s="17"/>
      <c r="WBV3" s="17"/>
      <c r="WBW3" s="17"/>
      <c r="WBX3" s="17"/>
      <c r="WBY3" s="17"/>
      <c r="WBZ3" s="17"/>
      <c r="WCA3" s="17"/>
      <c r="WCB3" s="17"/>
      <c r="WCC3" s="17"/>
      <c r="WCD3" s="17"/>
      <c r="WCE3" s="17"/>
      <c r="WCF3" s="17"/>
      <c r="WCG3" s="17"/>
      <c r="WCH3" s="17"/>
      <c r="WCI3" s="17"/>
      <c r="WCJ3" s="17"/>
      <c r="WCK3" s="17"/>
      <c r="WCL3" s="17"/>
      <c r="WCM3" s="17"/>
      <c r="WCN3" s="17"/>
      <c r="WCO3" s="17"/>
      <c r="WCP3" s="17"/>
      <c r="WCQ3" s="17"/>
      <c r="WCR3" s="17"/>
      <c r="WCS3" s="17"/>
      <c r="WCT3" s="17"/>
      <c r="WCU3" s="17"/>
      <c r="WCV3" s="17"/>
      <c r="WCW3" s="17"/>
      <c r="WCX3" s="17"/>
      <c r="WCY3" s="17"/>
      <c r="WCZ3" s="17"/>
      <c r="WDA3" s="17"/>
      <c r="WDB3" s="17"/>
      <c r="WDC3" s="17"/>
      <c r="WDD3" s="17"/>
      <c r="WDE3" s="17"/>
      <c r="WDF3" s="17"/>
      <c r="WDG3" s="17"/>
      <c r="WDH3" s="17"/>
      <c r="WDI3" s="17"/>
      <c r="WDJ3" s="17"/>
      <c r="WDK3" s="17"/>
      <c r="WDL3" s="17"/>
      <c r="WDM3" s="17"/>
      <c r="WDN3" s="17"/>
      <c r="WDO3" s="17"/>
      <c r="WDP3" s="17"/>
      <c r="WDQ3" s="17"/>
      <c r="WDR3" s="17"/>
      <c r="WDS3" s="17"/>
      <c r="WDT3" s="17"/>
      <c r="WDU3" s="17"/>
      <c r="WDV3" s="17"/>
      <c r="WDW3" s="17"/>
      <c r="WDX3" s="17"/>
      <c r="WDY3" s="17"/>
      <c r="WDZ3" s="17"/>
      <c r="WEA3" s="17"/>
      <c r="WEB3" s="17"/>
      <c r="WEC3" s="17"/>
      <c r="WED3" s="17"/>
      <c r="WEE3" s="17"/>
      <c r="WEF3" s="17"/>
      <c r="WEG3" s="17"/>
      <c r="WEH3" s="17"/>
      <c r="WEI3" s="17"/>
      <c r="WEJ3" s="17"/>
      <c r="WEK3" s="17"/>
      <c r="WEL3" s="17"/>
      <c r="WEM3" s="17"/>
      <c r="WEN3" s="17"/>
      <c r="WEO3" s="17"/>
      <c r="WEP3" s="17"/>
      <c r="WEQ3" s="17"/>
      <c r="WER3" s="17"/>
      <c r="WES3" s="17"/>
      <c r="WET3" s="17"/>
      <c r="WEU3" s="17"/>
      <c r="WEV3" s="17"/>
      <c r="WEW3" s="17"/>
      <c r="WEX3" s="17"/>
      <c r="WEY3" s="17"/>
      <c r="WEZ3" s="17"/>
      <c r="WFA3" s="17"/>
      <c r="WFB3" s="17"/>
      <c r="WFC3" s="17"/>
      <c r="WFD3" s="17"/>
      <c r="WFE3" s="17"/>
      <c r="WFF3" s="17"/>
      <c r="WFG3" s="17"/>
      <c r="WFH3" s="17"/>
      <c r="WFI3" s="17"/>
      <c r="WFJ3" s="17"/>
      <c r="WFK3" s="17"/>
      <c r="WFL3" s="17"/>
      <c r="WFM3" s="17"/>
      <c r="WFN3" s="17"/>
      <c r="WFO3" s="17"/>
      <c r="WFP3" s="17"/>
      <c r="WFQ3" s="17"/>
      <c r="WFR3" s="17"/>
      <c r="WFS3" s="17"/>
      <c r="WFT3" s="17"/>
      <c r="WFU3" s="17"/>
      <c r="WFV3" s="17"/>
      <c r="WFW3" s="17"/>
      <c r="WFX3" s="17"/>
      <c r="WFY3" s="17"/>
      <c r="WFZ3" s="17"/>
      <c r="WGA3" s="17"/>
      <c r="WGB3" s="17"/>
      <c r="WGC3" s="17"/>
      <c r="WGD3" s="17"/>
      <c r="WGE3" s="17"/>
      <c r="WGF3" s="17"/>
      <c r="WGG3" s="17"/>
      <c r="WGH3" s="17"/>
      <c r="WGI3" s="17"/>
      <c r="WGJ3" s="17"/>
      <c r="WGK3" s="17"/>
      <c r="WGL3" s="17"/>
      <c r="WGM3" s="17"/>
      <c r="WGN3" s="17"/>
      <c r="WGO3" s="17"/>
      <c r="WGP3" s="17"/>
      <c r="WGQ3" s="17"/>
      <c r="WGR3" s="17"/>
      <c r="WGS3" s="17"/>
      <c r="WGT3" s="17"/>
      <c r="WGU3" s="17"/>
      <c r="WGV3" s="17"/>
      <c r="WGW3" s="17"/>
      <c r="WGX3" s="17"/>
      <c r="WGY3" s="17"/>
      <c r="WGZ3" s="17"/>
      <c r="WHA3" s="17"/>
      <c r="WHB3" s="17"/>
      <c r="WHC3" s="17"/>
      <c r="WHD3" s="17"/>
      <c r="WHE3" s="17"/>
      <c r="WHF3" s="17"/>
      <c r="WHG3" s="17"/>
      <c r="WHH3" s="17"/>
      <c r="WHI3" s="17"/>
      <c r="WHJ3" s="17"/>
      <c r="WHK3" s="17"/>
      <c r="WHL3" s="17"/>
      <c r="WHM3" s="17"/>
      <c r="WHN3" s="17"/>
      <c r="WHO3" s="17"/>
      <c r="WHP3" s="17"/>
      <c r="WHQ3" s="17"/>
      <c r="WHR3" s="17"/>
      <c r="WHS3" s="17"/>
      <c r="WHT3" s="17"/>
      <c r="WHU3" s="17"/>
      <c r="WHV3" s="17"/>
      <c r="WHW3" s="17"/>
      <c r="WHX3" s="17"/>
      <c r="WHY3" s="17"/>
      <c r="WHZ3" s="17"/>
      <c r="WIA3" s="17"/>
      <c r="WIB3" s="17"/>
      <c r="WIC3" s="17"/>
      <c r="WID3" s="17"/>
      <c r="WIE3" s="17"/>
      <c r="WIF3" s="17"/>
      <c r="WIG3" s="17"/>
      <c r="WIH3" s="17"/>
      <c r="WII3" s="17"/>
      <c r="WIJ3" s="17"/>
      <c r="WIK3" s="17"/>
      <c r="WIL3" s="17"/>
      <c r="WIM3" s="17"/>
      <c r="WIN3" s="17"/>
      <c r="WIO3" s="17"/>
      <c r="WIP3" s="17"/>
      <c r="WIQ3" s="17"/>
      <c r="WIR3" s="17"/>
      <c r="WIS3" s="17"/>
      <c r="WIT3" s="17"/>
      <c r="WIU3" s="17"/>
      <c r="WIV3" s="17"/>
      <c r="WIW3" s="17"/>
      <c r="WIX3" s="17"/>
      <c r="WIY3" s="17"/>
      <c r="WIZ3" s="17"/>
      <c r="WJA3" s="17"/>
      <c r="WJB3" s="17"/>
      <c r="WJC3" s="17"/>
      <c r="WJD3" s="17"/>
      <c r="WJE3" s="17"/>
      <c r="WJF3" s="17"/>
      <c r="WJG3" s="17"/>
      <c r="WJH3" s="17"/>
      <c r="WJI3" s="17"/>
      <c r="WJJ3" s="17"/>
      <c r="WJK3" s="17"/>
      <c r="WJL3" s="17"/>
      <c r="WJM3" s="17"/>
      <c r="WJN3" s="17"/>
      <c r="WJO3" s="17"/>
      <c r="WJP3" s="17"/>
      <c r="WJQ3" s="17"/>
      <c r="WJR3" s="17"/>
      <c r="WJS3" s="17"/>
      <c r="WJT3" s="17"/>
      <c r="WJU3" s="17"/>
      <c r="WJV3" s="17"/>
      <c r="WJW3" s="17"/>
      <c r="WJX3" s="17"/>
      <c r="WJY3" s="17"/>
      <c r="WJZ3" s="17"/>
      <c r="WKA3" s="17"/>
      <c r="WKB3" s="17"/>
      <c r="WKC3" s="17"/>
      <c r="WKD3" s="17"/>
      <c r="WKE3" s="17"/>
      <c r="WKF3" s="17"/>
      <c r="WKG3" s="17"/>
      <c r="WKH3" s="17"/>
      <c r="WKI3" s="17"/>
      <c r="WKJ3" s="17"/>
      <c r="WKK3" s="17"/>
      <c r="WKL3" s="17"/>
      <c r="WKM3" s="17"/>
      <c r="WKN3" s="17"/>
      <c r="WKO3" s="17"/>
      <c r="WKP3" s="17"/>
      <c r="WKQ3" s="17"/>
      <c r="WKR3" s="17"/>
      <c r="WKS3" s="17"/>
      <c r="WKT3" s="17"/>
      <c r="WKU3" s="17"/>
      <c r="WKV3" s="17"/>
      <c r="WKW3" s="17"/>
      <c r="WKX3" s="17"/>
      <c r="WKY3" s="17"/>
      <c r="WKZ3" s="17"/>
      <c r="WLA3" s="17"/>
      <c r="WLB3" s="17"/>
      <c r="WLC3" s="17"/>
      <c r="WLD3" s="17"/>
      <c r="WLE3" s="17"/>
      <c r="WLF3" s="17"/>
      <c r="WLG3" s="17"/>
      <c r="WLH3" s="17"/>
      <c r="WLI3" s="17"/>
      <c r="WLJ3" s="17"/>
      <c r="WLK3" s="17"/>
      <c r="WLL3" s="17"/>
      <c r="WLM3" s="17"/>
      <c r="WLN3" s="17"/>
      <c r="WLO3" s="17"/>
      <c r="WLP3" s="17"/>
      <c r="WLQ3" s="17"/>
      <c r="WLR3" s="17"/>
      <c r="WLS3" s="17"/>
      <c r="WLT3" s="17"/>
      <c r="WLU3" s="17"/>
      <c r="WLV3" s="17"/>
      <c r="WLW3" s="17"/>
      <c r="WLX3" s="17"/>
      <c r="WLY3" s="17"/>
      <c r="WLZ3" s="17"/>
      <c r="WMA3" s="17"/>
      <c r="WMB3" s="17"/>
      <c r="WMC3" s="17"/>
      <c r="WMD3" s="17"/>
      <c r="WME3" s="17"/>
      <c r="WMF3" s="17"/>
      <c r="WMG3" s="17"/>
      <c r="WMH3" s="17"/>
      <c r="WMI3" s="17"/>
      <c r="WMJ3" s="17"/>
      <c r="WMK3" s="17"/>
      <c r="WML3" s="17"/>
      <c r="WMM3" s="17"/>
      <c r="WMN3" s="17"/>
      <c r="WMO3" s="17"/>
      <c r="WMP3" s="17"/>
      <c r="WMQ3" s="17"/>
      <c r="WMR3" s="17"/>
      <c r="WMS3" s="17"/>
      <c r="WMT3" s="17"/>
      <c r="WMU3" s="17"/>
      <c r="WMV3" s="17"/>
      <c r="WMW3" s="17"/>
      <c r="WMX3" s="17"/>
      <c r="WMY3" s="17"/>
      <c r="WMZ3" s="17"/>
      <c r="WNA3" s="17"/>
      <c r="WNB3" s="17"/>
      <c r="WNC3" s="17"/>
      <c r="WND3" s="17"/>
      <c r="WNE3" s="17"/>
      <c r="WNF3" s="17"/>
      <c r="WNG3" s="17"/>
      <c r="WNH3" s="17"/>
      <c r="WNI3" s="17"/>
      <c r="WNJ3" s="17"/>
      <c r="WNK3" s="17"/>
      <c r="WNL3" s="17"/>
      <c r="WNM3" s="17"/>
      <c r="WNN3" s="17"/>
      <c r="WNO3" s="17"/>
      <c r="WNP3" s="17"/>
      <c r="WNQ3" s="17"/>
      <c r="WNR3" s="17"/>
      <c r="WNS3" s="17"/>
      <c r="WNT3" s="17"/>
      <c r="WNU3" s="17"/>
      <c r="WNV3" s="17"/>
      <c r="WNW3" s="17"/>
      <c r="WNX3" s="17"/>
      <c r="WNY3" s="17"/>
      <c r="WNZ3" s="17"/>
      <c r="WOA3" s="17"/>
      <c r="WOB3" s="17"/>
      <c r="WOC3" s="17"/>
      <c r="WOD3" s="17"/>
      <c r="WOE3" s="17"/>
      <c r="WOF3" s="17"/>
      <c r="WOG3" s="17"/>
      <c r="WOH3" s="17"/>
      <c r="WOI3" s="17"/>
      <c r="WOJ3" s="17"/>
      <c r="WOK3" s="17"/>
      <c r="WOL3" s="17"/>
      <c r="WOM3" s="17"/>
      <c r="WON3" s="17"/>
      <c r="WOO3" s="17"/>
      <c r="WOP3" s="17"/>
      <c r="WOQ3" s="17"/>
      <c r="WOR3" s="17"/>
      <c r="WOS3" s="17"/>
      <c r="WOT3" s="17"/>
      <c r="WOU3" s="17"/>
      <c r="WOV3" s="17"/>
      <c r="WOW3" s="17"/>
      <c r="WOX3" s="17"/>
      <c r="WOY3" s="17"/>
      <c r="WOZ3" s="17"/>
      <c r="WPA3" s="17"/>
      <c r="WPB3" s="17"/>
      <c r="WPC3" s="17"/>
      <c r="WPD3" s="17"/>
      <c r="WPE3" s="17"/>
      <c r="WPF3" s="17"/>
      <c r="WPG3" s="17"/>
      <c r="WPH3" s="17"/>
      <c r="WPI3" s="17"/>
      <c r="WPJ3" s="17"/>
      <c r="WPK3" s="17"/>
      <c r="WPL3" s="17"/>
      <c r="WPM3" s="17"/>
      <c r="WPN3" s="17"/>
      <c r="WPO3" s="17"/>
      <c r="WPP3" s="17"/>
      <c r="WPQ3" s="17"/>
      <c r="WPR3" s="17"/>
      <c r="WPS3" s="17"/>
      <c r="WPT3" s="17"/>
      <c r="WPU3" s="17"/>
      <c r="WPV3" s="17"/>
      <c r="WPW3" s="17"/>
      <c r="WPX3" s="17"/>
      <c r="WPY3" s="17"/>
      <c r="WPZ3" s="17"/>
      <c r="WQA3" s="17"/>
      <c r="WQB3" s="17"/>
      <c r="WQC3" s="17"/>
      <c r="WQD3" s="17"/>
      <c r="WQE3" s="17"/>
      <c r="WQF3" s="17"/>
      <c r="WQG3" s="17"/>
      <c r="WQH3" s="17"/>
      <c r="WQI3" s="17"/>
      <c r="WQJ3" s="17"/>
      <c r="WQK3" s="17"/>
      <c r="WQL3" s="17"/>
      <c r="WQM3" s="17"/>
      <c r="WQN3" s="17"/>
      <c r="WQO3" s="17"/>
      <c r="WQP3" s="17"/>
      <c r="WQQ3" s="17"/>
      <c r="WQR3" s="17"/>
      <c r="WQS3" s="17"/>
      <c r="WQT3" s="17"/>
      <c r="WQU3" s="17"/>
      <c r="WQV3" s="17"/>
      <c r="WQW3" s="17"/>
      <c r="WQX3" s="17"/>
      <c r="WQY3" s="17"/>
      <c r="WQZ3" s="17"/>
      <c r="WRA3" s="17"/>
      <c r="WRB3" s="17"/>
      <c r="WRC3" s="17"/>
      <c r="WRD3" s="17"/>
      <c r="WRE3" s="17"/>
      <c r="WRF3" s="17"/>
      <c r="WRG3" s="17"/>
      <c r="WRH3" s="17"/>
      <c r="WRI3" s="17"/>
      <c r="WRJ3" s="17"/>
      <c r="WRK3" s="17"/>
      <c r="WRL3" s="17"/>
      <c r="WRM3" s="17"/>
      <c r="WRN3" s="17"/>
      <c r="WRO3" s="17"/>
      <c r="WRP3" s="17"/>
      <c r="WRQ3" s="17"/>
      <c r="WRR3" s="17"/>
      <c r="WRS3" s="17"/>
      <c r="WRT3" s="17"/>
      <c r="WRU3" s="17"/>
      <c r="WRV3" s="17"/>
      <c r="WRW3" s="17"/>
      <c r="WRX3" s="17"/>
      <c r="WRY3" s="17"/>
      <c r="WRZ3" s="17"/>
      <c r="WSA3" s="17"/>
      <c r="WSB3" s="17"/>
      <c r="WSC3" s="17"/>
      <c r="WSD3" s="17"/>
      <c r="WSE3" s="17"/>
      <c r="WSF3" s="17"/>
      <c r="WSG3" s="17"/>
      <c r="WSH3" s="17"/>
      <c r="WSI3" s="17"/>
      <c r="WSJ3" s="17"/>
      <c r="WSK3" s="17"/>
      <c r="WSL3" s="17"/>
      <c r="WSM3" s="17"/>
      <c r="WSN3" s="17"/>
      <c r="WSO3" s="17"/>
      <c r="WSP3" s="17"/>
      <c r="WSQ3" s="17"/>
      <c r="WSR3" s="17"/>
      <c r="WSS3" s="17"/>
      <c r="WST3" s="17"/>
      <c r="WSU3" s="17"/>
      <c r="WSV3" s="17"/>
      <c r="WSW3" s="17"/>
      <c r="WSX3" s="17"/>
      <c r="WSY3" s="17"/>
      <c r="WSZ3" s="17"/>
      <c r="WTA3" s="17"/>
      <c r="WTB3" s="17"/>
      <c r="WTC3" s="17"/>
      <c r="WTD3" s="17"/>
      <c r="WTE3" s="17"/>
      <c r="WTF3" s="17"/>
      <c r="WTG3" s="17"/>
      <c r="WTH3" s="17"/>
      <c r="WTI3" s="17"/>
      <c r="WTJ3" s="17"/>
      <c r="WTK3" s="17"/>
      <c r="WTL3" s="17"/>
      <c r="WTM3" s="17"/>
      <c r="WTN3" s="17"/>
      <c r="WTO3" s="17"/>
      <c r="WTP3" s="17"/>
      <c r="WTQ3" s="17"/>
      <c r="WTR3" s="17"/>
      <c r="WTS3" s="17"/>
      <c r="WTT3" s="17"/>
      <c r="WTU3" s="17"/>
      <c r="WTV3" s="17"/>
      <c r="WTW3" s="17"/>
      <c r="WTX3" s="17"/>
      <c r="WTY3" s="17"/>
      <c r="WTZ3" s="17"/>
      <c r="WUA3" s="17"/>
      <c r="WUB3" s="17"/>
      <c r="WUC3" s="17"/>
      <c r="WUD3" s="17"/>
      <c r="WUE3" s="17"/>
      <c r="WUF3" s="17"/>
      <c r="WUG3" s="17"/>
      <c r="WUH3" s="17"/>
      <c r="WUI3" s="17"/>
      <c r="WUJ3" s="17"/>
      <c r="WUK3" s="17"/>
      <c r="WUL3" s="17"/>
      <c r="WUM3" s="17"/>
      <c r="WUN3" s="17"/>
      <c r="WUO3" s="17"/>
      <c r="WUP3" s="17"/>
      <c r="WUQ3" s="17"/>
      <c r="WUR3" s="17"/>
      <c r="WUS3" s="17"/>
      <c r="WUT3" s="17"/>
      <c r="WUU3" s="17"/>
      <c r="WUV3" s="17"/>
      <c r="WUW3" s="17"/>
      <c r="WUX3" s="17"/>
      <c r="WUY3" s="17"/>
      <c r="WUZ3" s="17"/>
      <c r="WVA3" s="17"/>
      <c r="WVB3" s="17"/>
      <c r="WVC3" s="17"/>
      <c r="WVD3" s="17"/>
      <c r="WVE3" s="17"/>
      <c r="WVF3" s="17"/>
      <c r="WVG3" s="17"/>
      <c r="WVH3" s="17"/>
      <c r="WVI3" s="17"/>
      <c r="WVJ3" s="17"/>
      <c r="WVK3" s="17"/>
      <c r="WVL3" s="17"/>
      <c r="WVM3" s="17"/>
      <c r="WVN3" s="17"/>
      <c r="WVO3" s="17"/>
      <c r="WVP3" s="17"/>
      <c r="WVQ3" s="17"/>
      <c r="WVR3" s="17"/>
      <c r="WVS3" s="17"/>
      <c r="WVT3" s="17"/>
      <c r="WVU3" s="17"/>
      <c r="WVV3" s="17"/>
      <c r="WVW3" s="17"/>
      <c r="WVX3" s="17"/>
      <c r="WVY3" s="17"/>
      <c r="WVZ3" s="17"/>
      <c r="WWA3" s="17"/>
      <c r="WWB3" s="17"/>
      <c r="WWC3" s="17"/>
      <c r="WWD3" s="17"/>
      <c r="WWE3" s="17"/>
      <c r="WWF3" s="17"/>
      <c r="WWG3" s="17"/>
      <c r="WWH3" s="17"/>
      <c r="WWI3" s="17"/>
      <c r="WWJ3" s="17"/>
      <c r="WWK3" s="17"/>
      <c r="WWL3" s="17"/>
      <c r="WWM3" s="17"/>
      <c r="WWN3" s="17"/>
      <c r="WWO3" s="17"/>
      <c r="WWP3" s="17"/>
      <c r="WWQ3" s="17"/>
      <c r="WWR3" s="17"/>
      <c r="WWS3" s="17"/>
      <c r="WWT3" s="17"/>
      <c r="WWU3" s="17"/>
      <c r="WWV3" s="17"/>
      <c r="WWW3" s="17"/>
      <c r="WWX3" s="17"/>
      <c r="WWY3" s="17"/>
      <c r="WWZ3" s="17"/>
      <c r="WXA3" s="17"/>
      <c r="WXB3" s="17"/>
      <c r="WXC3" s="17"/>
      <c r="WXD3" s="17"/>
      <c r="WXE3" s="17"/>
      <c r="WXF3" s="17"/>
      <c r="WXG3" s="17"/>
      <c r="WXH3" s="17"/>
      <c r="WXI3" s="17"/>
      <c r="WXJ3" s="17"/>
      <c r="WXK3" s="17"/>
      <c r="WXL3" s="17"/>
      <c r="WXM3" s="17"/>
      <c r="WXN3" s="17"/>
      <c r="WXO3" s="17"/>
      <c r="WXP3" s="17"/>
      <c r="WXQ3" s="17"/>
      <c r="WXR3" s="17"/>
      <c r="WXS3" s="17"/>
      <c r="WXT3" s="17"/>
      <c r="WXU3" s="17"/>
      <c r="WXV3" s="17"/>
      <c r="WXW3" s="17"/>
      <c r="WXX3" s="17"/>
      <c r="WXY3" s="17"/>
      <c r="WXZ3" s="17"/>
      <c r="WYA3" s="17"/>
      <c r="WYB3" s="17"/>
      <c r="WYC3" s="17"/>
      <c r="WYD3" s="17"/>
      <c r="WYE3" s="17"/>
      <c r="WYF3" s="17"/>
      <c r="WYG3" s="17"/>
      <c r="WYH3" s="17"/>
      <c r="WYI3" s="17"/>
      <c r="WYJ3" s="17"/>
      <c r="WYK3" s="17"/>
      <c r="WYL3" s="17"/>
      <c r="WYM3" s="17"/>
      <c r="WYN3" s="17"/>
      <c r="WYO3" s="17"/>
      <c r="WYP3" s="17"/>
      <c r="WYQ3" s="17"/>
      <c r="WYR3" s="17"/>
      <c r="WYS3" s="17"/>
      <c r="WYT3" s="17"/>
      <c r="WYU3" s="17"/>
      <c r="WYV3" s="17"/>
      <c r="WYW3" s="17"/>
      <c r="WYX3" s="17"/>
      <c r="WYY3" s="17"/>
      <c r="WYZ3" s="17"/>
      <c r="WZA3" s="17"/>
      <c r="WZB3" s="17"/>
      <c r="WZC3" s="17"/>
      <c r="WZD3" s="17"/>
      <c r="WZE3" s="17"/>
      <c r="WZF3" s="17"/>
      <c r="WZG3" s="17"/>
      <c r="WZH3" s="17"/>
      <c r="WZI3" s="17"/>
      <c r="WZJ3" s="17"/>
      <c r="WZK3" s="17"/>
      <c r="WZL3" s="17"/>
      <c r="WZM3" s="17"/>
      <c r="WZN3" s="17"/>
      <c r="WZO3" s="17"/>
      <c r="WZP3" s="17"/>
      <c r="WZQ3" s="17"/>
      <c r="WZR3" s="17"/>
      <c r="WZS3" s="17"/>
      <c r="WZT3" s="17"/>
      <c r="WZU3" s="17"/>
      <c r="WZV3" s="17"/>
      <c r="WZW3" s="17"/>
      <c r="WZX3" s="17"/>
      <c r="WZY3" s="17"/>
      <c r="WZZ3" s="17"/>
      <c r="XAA3" s="17"/>
      <c r="XAB3" s="17"/>
      <c r="XAC3" s="17"/>
      <c r="XAD3" s="17"/>
      <c r="XAE3" s="17"/>
      <c r="XAF3" s="17"/>
      <c r="XAG3" s="17"/>
      <c r="XAH3" s="17"/>
      <c r="XAI3" s="17"/>
      <c r="XAJ3" s="17"/>
      <c r="XAK3" s="17"/>
      <c r="XAL3" s="17"/>
      <c r="XAM3" s="17"/>
      <c r="XAN3" s="17"/>
      <c r="XAO3" s="17"/>
      <c r="XAP3" s="17"/>
      <c r="XAQ3" s="17"/>
      <c r="XAR3" s="17"/>
      <c r="XAS3" s="17"/>
      <c r="XAT3" s="17"/>
      <c r="XAU3" s="17"/>
      <c r="XAV3" s="17"/>
      <c r="XAW3" s="17"/>
      <c r="XAX3" s="17"/>
      <c r="XAY3" s="17"/>
      <c r="XAZ3" s="17"/>
      <c r="XBA3" s="17"/>
      <c r="XBB3" s="17"/>
      <c r="XBC3" s="17"/>
      <c r="XBD3" s="17"/>
      <c r="XBE3" s="17"/>
      <c r="XBF3" s="17"/>
      <c r="XBG3" s="17"/>
      <c r="XBH3" s="17"/>
      <c r="XBI3" s="17"/>
      <c r="XBJ3" s="17"/>
      <c r="XBK3" s="17"/>
      <c r="XBL3" s="17"/>
      <c r="XBM3" s="17"/>
      <c r="XBN3" s="17"/>
      <c r="XBO3" s="17"/>
      <c r="XBP3" s="17"/>
      <c r="XBQ3" s="17"/>
      <c r="XBR3" s="17"/>
      <c r="XBS3" s="17"/>
      <c r="XBT3" s="17"/>
      <c r="XBU3" s="17"/>
      <c r="XBV3" s="17"/>
      <c r="XBW3" s="17"/>
      <c r="XBX3" s="17"/>
      <c r="XBY3" s="17"/>
      <c r="XBZ3" s="17"/>
      <c r="XCA3" s="17"/>
      <c r="XCB3" s="17"/>
      <c r="XCC3" s="17"/>
      <c r="XCD3" s="17"/>
      <c r="XCE3" s="17"/>
      <c r="XCF3" s="17"/>
      <c r="XCG3" s="17"/>
      <c r="XCH3" s="17"/>
      <c r="XCI3" s="17"/>
      <c r="XCJ3" s="17"/>
      <c r="XCK3" s="17"/>
      <c r="XCL3" s="17"/>
      <c r="XCM3" s="17"/>
      <c r="XCN3" s="17"/>
      <c r="XCO3" s="17"/>
      <c r="XCP3" s="17"/>
      <c r="XCQ3" s="17"/>
      <c r="XCR3" s="17"/>
      <c r="XCS3" s="17"/>
      <c r="XCT3" s="17"/>
      <c r="XCU3" s="17"/>
      <c r="XCV3" s="17"/>
      <c r="XCW3" s="17"/>
      <c r="XCX3" s="17"/>
      <c r="XCY3" s="17"/>
      <c r="XCZ3" s="17"/>
      <c r="XDA3" s="17"/>
      <c r="XDB3" s="17"/>
      <c r="XDC3" s="17"/>
      <c r="XDD3" s="17"/>
      <c r="XDE3" s="17"/>
      <c r="XDF3" s="17"/>
      <c r="XDG3" s="17"/>
      <c r="XDH3" s="17"/>
      <c r="XDI3" s="17"/>
      <c r="XDJ3" s="17"/>
      <c r="XDK3" s="17"/>
      <c r="XDL3" s="17"/>
      <c r="XDM3" s="17"/>
      <c r="XDN3" s="17"/>
      <c r="XDO3" s="17"/>
      <c r="XDP3" s="17"/>
      <c r="XDQ3" s="17"/>
      <c r="XDR3" s="17"/>
      <c r="XDS3" s="17"/>
      <c r="XDT3" s="17"/>
      <c r="XDU3" s="17"/>
      <c r="XDV3" s="17"/>
      <c r="XDW3" s="17"/>
      <c r="XDX3" s="17"/>
      <c r="XDY3" s="17"/>
      <c r="XDZ3" s="17"/>
      <c r="XEA3" s="17"/>
      <c r="XEB3" s="17"/>
      <c r="XEC3" s="17"/>
      <c r="XED3" s="17"/>
      <c r="XEE3" s="17"/>
      <c r="XEF3" s="17"/>
      <c r="XEG3" s="17"/>
      <c r="XEH3" s="17"/>
      <c r="XEI3" s="17"/>
      <c r="XEJ3" s="17"/>
      <c r="XEK3" s="17"/>
      <c r="XEL3" s="17"/>
      <c r="XEM3" s="17"/>
      <c r="XEN3" s="17"/>
      <c r="XEO3" s="17"/>
      <c r="XEP3" s="17"/>
      <c r="XEQ3" s="17"/>
      <c r="XER3" s="17"/>
      <c r="XES3" s="17"/>
      <c r="XET3" s="17"/>
      <c r="XEU3" s="17"/>
      <c r="XEV3" s="17"/>
      <c r="XEW3" s="17"/>
      <c r="XEX3" s="17"/>
      <c r="XEY3" s="17"/>
      <c r="XEZ3" s="17"/>
      <c r="XFA3" s="17"/>
    </row>
    <row r="4" spans="1:16381" ht="54">
      <c r="A4" s="8"/>
      <c r="B4" s="167" t="s">
        <v>3</v>
      </c>
      <c r="C4" s="162" t="s">
        <v>142</v>
      </c>
      <c r="D4" s="162" t="s">
        <v>72</v>
      </c>
      <c r="E4" s="162" t="s">
        <v>9</v>
      </c>
      <c r="F4" s="162" t="s">
        <v>133</v>
      </c>
      <c r="G4" s="162" t="s">
        <v>156</v>
      </c>
      <c r="H4" s="179">
        <v>4672034552</v>
      </c>
      <c r="I4" s="188">
        <v>4259064548</v>
      </c>
      <c r="J4" s="189">
        <f>H4-I4</f>
        <v>412970004</v>
      </c>
      <c r="K4" s="160" t="s">
        <v>149</v>
      </c>
      <c r="L4" s="225" t="s">
        <v>78</v>
      </c>
      <c r="M4" s="228" t="s">
        <v>156</v>
      </c>
      <c r="N4" s="242">
        <v>1</v>
      </c>
      <c r="O4" s="242">
        <v>1</v>
      </c>
      <c r="P4" s="283">
        <v>11</v>
      </c>
      <c r="Q4" s="286" t="s">
        <v>79</v>
      </c>
      <c r="R4" s="286" t="s">
        <v>157</v>
      </c>
      <c r="S4" s="81" t="s">
        <v>5</v>
      </c>
      <c r="T4" s="166">
        <v>4672034552</v>
      </c>
      <c r="U4" s="166">
        <v>4672034552</v>
      </c>
      <c r="V4" s="242" t="s">
        <v>86</v>
      </c>
      <c r="W4" s="242" t="s">
        <v>81</v>
      </c>
      <c r="X4" s="259" t="s">
        <v>82</v>
      </c>
      <c r="Y4" s="262" t="s">
        <v>83</v>
      </c>
      <c r="Z4" s="265" t="s">
        <v>3</v>
      </c>
      <c r="AA4" s="268" t="s">
        <v>84</v>
      </c>
      <c r="AB4" s="291" t="s">
        <v>85</v>
      </c>
      <c r="AC4" s="242" t="s">
        <v>76</v>
      </c>
      <c r="AD4" s="242" t="s">
        <v>86</v>
      </c>
      <c r="AE4" s="256" t="s">
        <v>87</v>
      </c>
      <c r="AF4" s="256" t="s">
        <v>88</v>
      </c>
      <c r="AG4" s="256" t="s">
        <v>89</v>
      </c>
      <c r="AH4" s="256" t="s">
        <v>90</v>
      </c>
      <c r="AI4" s="256" t="s">
        <v>90</v>
      </c>
      <c r="AJ4" s="256" t="s">
        <v>90</v>
      </c>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c r="XEJ4" s="2"/>
      <c r="XEK4" s="2"/>
      <c r="XEL4" s="2"/>
      <c r="XEM4" s="2"/>
      <c r="XEN4" s="2"/>
      <c r="XEO4" s="2"/>
      <c r="XEP4" s="2"/>
      <c r="XEQ4" s="2"/>
      <c r="XER4" s="2"/>
      <c r="XES4" s="2"/>
      <c r="XET4" s="2"/>
      <c r="XEU4" s="2"/>
      <c r="XEV4" s="2"/>
      <c r="XEW4" s="2"/>
      <c r="XEX4" s="2"/>
      <c r="XEY4" s="2"/>
      <c r="XEZ4" s="2"/>
      <c r="XFA4" s="2"/>
    </row>
    <row r="5" spans="1:16381" ht="54">
      <c r="A5" s="8"/>
      <c r="B5" s="167" t="s">
        <v>3</v>
      </c>
      <c r="C5" s="162" t="s">
        <v>142</v>
      </c>
      <c r="D5" s="162" t="s">
        <v>72</v>
      </c>
      <c r="E5" s="162" t="s">
        <v>9</v>
      </c>
      <c r="F5" s="162" t="s">
        <v>133</v>
      </c>
      <c r="G5" s="162" t="s">
        <v>156</v>
      </c>
      <c r="H5" s="183">
        <v>229421298</v>
      </c>
      <c r="I5" s="188">
        <f>H5</f>
        <v>229421298</v>
      </c>
      <c r="J5" s="189">
        <f t="shared" ref="J5:J6" si="0">H5-I5</f>
        <v>0</v>
      </c>
      <c r="K5" s="160" t="s">
        <v>149</v>
      </c>
      <c r="L5" s="227"/>
      <c r="M5" s="235"/>
      <c r="N5" s="243"/>
      <c r="O5" s="243"/>
      <c r="P5" s="284"/>
      <c r="Q5" s="287"/>
      <c r="R5" s="287"/>
      <c r="S5" s="81" t="s">
        <v>14</v>
      </c>
      <c r="T5" s="166">
        <v>229421298</v>
      </c>
      <c r="U5" s="166">
        <v>229421298</v>
      </c>
      <c r="V5" s="243"/>
      <c r="W5" s="243"/>
      <c r="X5" s="260"/>
      <c r="Y5" s="263"/>
      <c r="Z5" s="266"/>
      <c r="AA5" s="269"/>
      <c r="AB5" s="292"/>
      <c r="AC5" s="243"/>
      <c r="AD5" s="243"/>
      <c r="AE5" s="257"/>
      <c r="AF5" s="257"/>
      <c r="AG5" s="257"/>
      <c r="AH5" s="257"/>
      <c r="AI5" s="257"/>
      <c r="AJ5" s="257"/>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c r="XEN5" s="2"/>
      <c r="XEO5" s="2"/>
      <c r="XEP5" s="2"/>
      <c r="XEQ5" s="2"/>
      <c r="XER5" s="2"/>
      <c r="XES5" s="2"/>
      <c r="XET5" s="2"/>
      <c r="XEU5" s="2"/>
      <c r="XEV5" s="2"/>
      <c r="XEW5" s="2"/>
      <c r="XEX5" s="2"/>
      <c r="XEY5" s="2"/>
      <c r="XEZ5" s="2"/>
      <c r="XFA5" s="2"/>
    </row>
    <row r="6" spans="1:16381" ht="54">
      <c r="A6" s="53"/>
      <c r="B6" s="167" t="s">
        <v>3</v>
      </c>
      <c r="C6" s="162" t="s">
        <v>142</v>
      </c>
      <c r="D6" s="162" t="s">
        <v>72</v>
      </c>
      <c r="E6" s="162" t="s">
        <v>9</v>
      </c>
      <c r="F6" s="162" t="s">
        <v>133</v>
      </c>
      <c r="G6" s="162" t="s">
        <v>156</v>
      </c>
      <c r="H6" s="181">
        <v>1935876768</v>
      </c>
      <c r="I6" s="188">
        <f>H6</f>
        <v>1935876768</v>
      </c>
      <c r="J6" s="189">
        <f t="shared" si="0"/>
        <v>0</v>
      </c>
      <c r="K6" s="160" t="s">
        <v>149</v>
      </c>
      <c r="L6" s="226"/>
      <c r="M6" s="229"/>
      <c r="N6" s="244"/>
      <c r="O6" s="244"/>
      <c r="P6" s="285"/>
      <c r="Q6" s="288"/>
      <c r="R6" s="288"/>
      <c r="S6" s="81" t="s">
        <v>158</v>
      </c>
      <c r="T6" s="166">
        <v>1935876768</v>
      </c>
      <c r="U6" s="166">
        <v>1935876768</v>
      </c>
      <c r="V6" s="244"/>
      <c r="W6" s="244"/>
      <c r="X6" s="261"/>
      <c r="Y6" s="264"/>
      <c r="Z6" s="267"/>
      <c r="AA6" s="270"/>
      <c r="AB6" s="293"/>
      <c r="AC6" s="244"/>
      <c r="AD6" s="244"/>
      <c r="AE6" s="258"/>
      <c r="AF6" s="258"/>
      <c r="AG6" s="258"/>
      <c r="AH6" s="258"/>
      <c r="AI6" s="258"/>
      <c r="AJ6" s="258"/>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c r="IO6" s="35"/>
      <c r="IP6" s="35"/>
      <c r="IQ6" s="35"/>
      <c r="IR6" s="35"/>
      <c r="IS6" s="35"/>
      <c r="IT6" s="35"/>
      <c r="IU6" s="35"/>
      <c r="IV6" s="35"/>
      <c r="IW6" s="35"/>
      <c r="IX6" s="35"/>
      <c r="IY6" s="35"/>
      <c r="IZ6" s="35"/>
      <c r="JA6" s="35"/>
      <c r="JB6" s="35"/>
      <c r="JC6" s="35"/>
      <c r="JD6" s="35"/>
      <c r="JE6" s="35"/>
      <c r="JF6" s="35"/>
      <c r="JG6" s="35"/>
      <c r="JH6" s="35"/>
      <c r="JI6" s="35"/>
      <c r="JJ6" s="35"/>
      <c r="JK6" s="35"/>
      <c r="JL6" s="35"/>
      <c r="JM6" s="35"/>
      <c r="JN6" s="35"/>
      <c r="JO6" s="35"/>
      <c r="JP6" s="35"/>
      <c r="JQ6" s="35"/>
      <c r="JR6" s="35"/>
      <c r="JS6" s="35"/>
      <c r="JT6" s="35"/>
      <c r="JU6" s="35"/>
      <c r="JV6" s="35"/>
      <c r="JW6" s="35"/>
      <c r="JX6" s="35"/>
      <c r="JY6" s="35"/>
      <c r="JZ6" s="35"/>
      <c r="KA6" s="35"/>
      <c r="KB6" s="35"/>
      <c r="KC6" s="35"/>
      <c r="KD6" s="35"/>
      <c r="KE6" s="35"/>
      <c r="KF6" s="35"/>
      <c r="KG6" s="35"/>
      <c r="KH6" s="35"/>
      <c r="KI6" s="35"/>
      <c r="KJ6" s="35"/>
      <c r="KK6" s="35"/>
      <c r="KL6" s="35"/>
      <c r="KM6" s="35"/>
      <c r="KN6" s="35"/>
      <c r="KO6" s="35"/>
      <c r="KP6" s="35"/>
      <c r="KQ6" s="35"/>
      <c r="KR6" s="35"/>
      <c r="KS6" s="35"/>
      <c r="KT6" s="35"/>
      <c r="KU6" s="35"/>
      <c r="KV6" s="35"/>
      <c r="KW6" s="35"/>
      <c r="KX6" s="35"/>
      <c r="KY6" s="35"/>
      <c r="KZ6" s="35"/>
      <c r="LA6" s="35"/>
      <c r="LB6" s="35"/>
      <c r="LC6" s="35"/>
      <c r="LD6" s="35"/>
      <c r="LE6" s="35"/>
      <c r="LF6" s="35"/>
      <c r="LG6" s="35"/>
      <c r="LH6" s="35"/>
      <c r="LI6" s="35"/>
      <c r="LJ6" s="35"/>
      <c r="LK6" s="35"/>
      <c r="LL6" s="35"/>
      <c r="LM6" s="35"/>
      <c r="LN6" s="35"/>
      <c r="LO6" s="35"/>
      <c r="LP6" s="35"/>
      <c r="LQ6" s="35"/>
      <c r="LR6" s="35"/>
      <c r="LS6" s="35"/>
      <c r="LT6" s="35"/>
      <c r="LU6" s="35"/>
      <c r="LV6" s="35"/>
      <c r="LW6" s="35"/>
      <c r="LX6" s="35"/>
      <c r="LY6" s="35"/>
      <c r="LZ6" s="35"/>
      <c r="MA6" s="35"/>
      <c r="MB6" s="35"/>
      <c r="MC6" s="35"/>
      <c r="MD6" s="35"/>
      <c r="ME6" s="35"/>
      <c r="MF6" s="35"/>
      <c r="MG6" s="35"/>
      <c r="MH6" s="35"/>
      <c r="MI6" s="35"/>
      <c r="MJ6" s="35"/>
      <c r="MK6" s="35"/>
      <c r="ML6" s="35"/>
      <c r="MM6" s="35"/>
      <c r="MN6" s="35"/>
      <c r="MO6" s="35"/>
      <c r="MP6" s="35"/>
      <c r="MQ6" s="35"/>
      <c r="MR6" s="35"/>
      <c r="MS6" s="35"/>
      <c r="MT6" s="35"/>
      <c r="MU6" s="35"/>
      <c r="MV6" s="35"/>
      <c r="MW6" s="35"/>
      <c r="MX6" s="35"/>
      <c r="MY6" s="35"/>
      <c r="MZ6" s="35"/>
      <c r="NA6" s="35"/>
      <c r="NB6" s="35"/>
      <c r="NC6" s="35"/>
      <c r="ND6" s="35"/>
      <c r="NE6" s="35"/>
      <c r="NF6" s="35"/>
      <c r="NG6" s="35"/>
      <c r="NH6" s="35"/>
      <c r="NI6" s="35"/>
      <c r="NJ6" s="35"/>
      <c r="NK6" s="35"/>
      <c r="NL6" s="35"/>
      <c r="NM6" s="35"/>
      <c r="NN6" s="35"/>
      <c r="NO6" s="35"/>
      <c r="NP6" s="35"/>
      <c r="NQ6" s="35"/>
      <c r="NR6" s="35"/>
      <c r="NS6" s="35"/>
      <c r="NT6" s="35"/>
      <c r="NU6" s="35"/>
      <c r="NV6" s="35"/>
      <c r="NW6" s="35"/>
      <c r="NX6" s="35"/>
      <c r="NY6" s="35"/>
      <c r="NZ6" s="35"/>
      <c r="OA6" s="35"/>
      <c r="OB6" s="35"/>
      <c r="OC6" s="35"/>
      <c r="OD6" s="35"/>
      <c r="OE6" s="35"/>
      <c r="OF6" s="35"/>
      <c r="OG6" s="35"/>
      <c r="OH6" s="35"/>
      <c r="OI6" s="35"/>
      <c r="OJ6" s="35"/>
      <c r="OK6" s="35"/>
      <c r="OL6" s="35"/>
      <c r="OM6" s="35"/>
      <c r="ON6" s="35"/>
      <c r="OO6" s="35"/>
      <c r="OP6" s="35"/>
      <c r="OQ6" s="35"/>
      <c r="OR6" s="35"/>
      <c r="OS6" s="35"/>
      <c r="OT6" s="35"/>
      <c r="OU6" s="35"/>
      <c r="OV6" s="35"/>
      <c r="OW6" s="35"/>
      <c r="OX6" s="35"/>
      <c r="OY6" s="35"/>
      <c r="OZ6" s="35"/>
      <c r="PA6" s="35"/>
      <c r="PB6" s="35"/>
      <c r="PC6" s="35"/>
      <c r="PD6" s="35"/>
      <c r="PE6" s="35"/>
      <c r="PF6" s="35"/>
      <c r="PG6" s="35"/>
      <c r="PH6" s="35"/>
      <c r="PI6" s="35"/>
      <c r="PJ6" s="35"/>
      <c r="PK6" s="35"/>
      <c r="PL6" s="35"/>
      <c r="PM6" s="35"/>
      <c r="PN6" s="35"/>
      <c r="PO6" s="35"/>
      <c r="PP6" s="35"/>
      <c r="PQ6" s="35"/>
      <c r="PR6" s="35"/>
      <c r="PS6" s="35"/>
      <c r="PT6" s="35"/>
      <c r="PU6" s="35"/>
      <c r="PV6" s="35"/>
      <c r="PW6" s="35"/>
      <c r="PX6" s="35"/>
      <c r="PY6" s="35"/>
      <c r="PZ6" s="35"/>
      <c r="QA6" s="35"/>
      <c r="QB6" s="35"/>
      <c r="QC6" s="35"/>
      <c r="QD6" s="35"/>
      <c r="QE6" s="35"/>
      <c r="QF6" s="35"/>
      <c r="QG6" s="35"/>
      <c r="QH6" s="35"/>
      <c r="QI6" s="35"/>
      <c r="QJ6" s="35"/>
      <c r="QK6" s="35"/>
      <c r="QL6" s="35"/>
      <c r="QM6" s="35"/>
      <c r="QN6" s="35"/>
      <c r="QO6" s="35"/>
      <c r="QP6" s="35"/>
      <c r="QQ6" s="35"/>
      <c r="QR6" s="35"/>
      <c r="QS6" s="35"/>
      <c r="QT6" s="35"/>
      <c r="QU6" s="35"/>
      <c r="QV6" s="35"/>
      <c r="QW6" s="35"/>
      <c r="QX6" s="35"/>
      <c r="QY6" s="35"/>
      <c r="QZ6" s="35"/>
      <c r="RA6" s="35"/>
      <c r="RB6" s="35"/>
      <c r="RC6" s="35"/>
      <c r="RD6" s="35"/>
      <c r="RE6" s="35"/>
      <c r="RF6" s="35"/>
      <c r="RG6" s="35"/>
      <c r="RH6" s="35"/>
      <c r="RI6" s="35"/>
      <c r="RJ6" s="35"/>
      <c r="RK6" s="35"/>
      <c r="RL6" s="35"/>
      <c r="RM6" s="35"/>
      <c r="RN6" s="35"/>
      <c r="RO6" s="35"/>
      <c r="RP6" s="35"/>
      <c r="RQ6" s="35"/>
      <c r="RR6" s="35"/>
      <c r="RS6" s="35"/>
      <c r="RT6" s="35"/>
      <c r="RU6" s="35"/>
      <c r="RV6" s="35"/>
      <c r="RW6" s="35"/>
      <c r="RX6" s="35"/>
      <c r="RY6" s="35"/>
      <c r="RZ6" s="35"/>
      <c r="SA6" s="35"/>
      <c r="SB6" s="35"/>
      <c r="SC6" s="35"/>
      <c r="SD6" s="35"/>
      <c r="SE6" s="35"/>
      <c r="SF6" s="35"/>
      <c r="SG6" s="35"/>
      <c r="SH6" s="35"/>
      <c r="SI6" s="35"/>
      <c r="SJ6" s="35"/>
      <c r="SK6" s="35"/>
      <c r="SL6" s="35"/>
      <c r="SM6" s="35"/>
      <c r="SN6" s="35"/>
      <c r="SO6" s="35"/>
      <c r="SP6" s="35"/>
      <c r="SQ6" s="35"/>
      <c r="SR6" s="35"/>
      <c r="SS6" s="35"/>
      <c r="ST6" s="35"/>
      <c r="SU6" s="35"/>
      <c r="SV6" s="35"/>
      <c r="SW6" s="35"/>
      <c r="SX6" s="35"/>
      <c r="SY6" s="35"/>
      <c r="SZ6" s="35"/>
      <c r="TA6" s="35"/>
      <c r="TB6" s="35"/>
      <c r="TC6" s="35"/>
      <c r="TD6" s="35"/>
      <c r="TE6" s="35"/>
      <c r="TF6" s="35"/>
      <c r="TG6" s="35"/>
      <c r="TH6" s="35"/>
      <c r="TI6" s="35"/>
      <c r="TJ6" s="35"/>
      <c r="TK6" s="35"/>
      <c r="TL6" s="35"/>
      <c r="TM6" s="35"/>
      <c r="TN6" s="35"/>
      <c r="TO6" s="35"/>
      <c r="TP6" s="35"/>
      <c r="TQ6" s="35"/>
      <c r="TR6" s="35"/>
      <c r="TS6" s="35"/>
      <c r="TT6" s="35"/>
      <c r="TU6" s="35"/>
      <c r="TV6" s="35"/>
      <c r="TW6" s="35"/>
      <c r="TX6" s="35"/>
      <c r="TY6" s="35"/>
      <c r="TZ6" s="35"/>
      <c r="UA6" s="35"/>
      <c r="UB6" s="35"/>
      <c r="UC6" s="35"/>
      <c r="UD6" s="35"/>
      <c r="UE6" s="35"/>
      <c r="UF6" s="35"/>
      <c r="UG6" s="35"/>
      <c r="UH6" s="35"/>
      <c r="UI6" s="35"/>
      <c r="UJ6" s="35"/>
      <c r="UK6" s="35"/>
      <c r="UL6" s="35"/>
      <c r="UM6" s="35"/>
      <c r="UN6" s="35"/>
      <c r="UO6" s="35"/>
      <c r="UP6" s="35"/>
      <c r="UQ6" s="35"/>
      <c r="UR6" s="35"/>
      <c r="US6" s="35"/>
      <c r="UT6" s="35"/>
      <c r="UU6" s="35"/>
      <c r="UV6" s="35"/>
      <c r="UW6" s="35"/>
      <c r="UX6" s="35"/>
      <c r="UY6" s="35"/>
      <c r="UZ6" s="35"/>
      <c r="VA6" s="35"/>
      <c r="VB6" s="35"/>
      <c r="VC6" s="35"/>
      <c r="VD6" s="35"/>
      <c r="VE6" s="35"/>
      <c r="VF6" s="35"/>
      <c r="VG6" s="35"/>
      <c r="VH6" s="35"/>
      <c r="VI6" s="35"/>
      <c r="VJ6" s="35"/>
      <c r="VK6" s="35"/>
      <c r="VL6" s="35"/>
      <c r="VM6" s="35"/>
      <c r="VN6" s="35"/>
      <c r="VO6" s="35"/>
      <c r="VP6" s="35"/>
      <c r="VQ6" s="35"/>
      <c r="VR6" s="35"/>
      <c r="VS6" s="35"/>
      <c r="VT6" s="35"/>
      <c r="VU6" s="35"/>
      <c r="VV6" s="35"/>
      <c r="VW6" s="35"/>
      <c r="VX6" s="35"/>
      <c r="VY6" s="35"/>
      <c r="VZ6" s="35"/>
      <c r="WA6" s="35"/>
      <c r="WB6" s="35"/>
      <c r="WC6" s="35"/>
      <c r="WD6" s="35"/>
      <c r="WE6" s="35"/>
      <c r="WF6" s="35"/>
      <c r="WG6" s="35"/>
      <c r="WH6" s="35"/>
      <c r="WI6" s="35"/>
      <c r="WJ6" s="35"/>
      <c r="WK6" s="35"/>
      <c r="WL6" s="35"/>
      <c r="WM6" s="35"/>
      <c r="WN6" s="35"/>
      <c r="WO6" s="35"/>
      <c r="WP6" s="35"/>
      <c r="WQ6" s="35"/>
      <c r="WR6" s="35"/>
      <c r="WS6" s="35"/>
      <c r="WT6" s="35"/>
      <c r="WU6" s="35"/>
      <c r="WV6" s="35"/>
      <c r="WW6" s="35"/>
      <c r="WX6" s="35"/>
      <c r="WY6" s="35"/>
      <c r="WZ6" s="35"/>
      <c r="XA6" s="35"/>
      <c r="XB6" s="35"/>
      <c r="XC6" s="35"/>
      <c r="XD6" s="35"/>
      <c r="XE6" s="35"/>
      <c r="XF6" s="35"/>
      <c r="XG6" s="35"/>
      <c r="XH6" s="35"/>
      <c r="XI6" s="35"/>
      <c r="XJ6" s="35"/>
      <c r="XK6" s="35"/>
      <c r="XL6" s="35"/>
      <c r="XM6" s="35"/>
      <c r="XN6" s="35"/>
      <c r="XO6" s="35"/>
      <c r="XP6" s="35"/>
      <c r="XQ6" s="35"/>
      <c r="XR6" s="35"/>
      <c r="XS6" s="35"/>
      <c r="XT6" s="35"/>
      <c r="XU6" s="35"/>
      <c r="XV6" s="35"/>
      <c r="XW6" s="35"/>
      <c r="XX6" s="35"/>
      <c r="XY6" s="35"/>
      <c r="XZ6" s="35"/>
      <c r="YA6" s="35"/>
      <c r="YB6" s="35"/>
      <c r="YC6" s="35"/>
      <c r="YD6" s="35"/>
      <c r="YE6" s="35"/>
      <c r="YF6" s="35"/>
      <c r="YG6" s="35"/>
      <c r="YH6" s="35"/>
      <c r="YI6" s="35"/>
      <c r="YJ6" s="35"/>
      <c r="YK6" s="35"/>
      <c r="YL6" s="35"/>
      <c r="YM6" s="35"/>
      <c r="YN6" s="35"/>
      <c r="YO6" s="35"/>
      <c r="YP6" s="35"/>
      <c r="YQ6" s="35"/>
      <c r="YR6" s="35"/>
      <c r="YS6" s="35"/>
      <c r="YT6" s="35"/>
      <c r="YU6" s="35"/>
      <c r="YV6" s="35"/>
      <c r="YW6" s="35"/>
      <c r="YX6" s="35"/>
      <c r="YY6" s="35"/>
      <c r="YZ6" s="35"/>
      <c r="ZA6" s="35"/>
      <c r="ZB6" s="35"/>
      <c r="ZC6" s="35"/>
      <c r="ZD6" s="35"/>
      <c r="ZE6" s="35"/>
      <c r="ZF6" s="35"/>
      <c r="ZG6" s="35"/>
      <c r="ZH6" s="35"/>
      <c r="ZI6" s="35"/>
      <c r="ZJ6" s="35"/>
      <c r="ZK6" s="35"/>
      <c r="ZL6" s="35"/>
      <c r="ZM6" s="35"/>
      <c r="ZN6" s="35"/>
      <c r="ZO6" s="35"/>
      <c r="ZP6" s="35"/>
      <c r="ZQ6" s="35"/>
      <c r="ZR6" s="35"/>
      <c r="ZS6" s="35"/>
      <c r="ZT6" s="35"/>
      <c r="ZU6" s="35"/>
      <c r="ZV6" s="35"/>
      <c r="ZW6" s="35"/>
      <c r="ZX6" s="35"/>
      <c r="ZY6" s="35"/>
      <c r="ZZ6" s="35"/>
      <c r="AAA6" s="35"/>
      <c r="AAB6" s="35"/>
      <c r="AAC6" s="35"/>
      <c r="AAD6" s="35"/>
      <c r="AAE6" s="35"/>
      <c r="AAF6" s="35"/>
      <c r="AAG6" s="35"/>
      <c r="AAH6" s="35"/>
      <c r="AAI6" s="35"/>
      <c r="AAJ6" s="35"/>
      <c r="AAK6" s="35"/>
      <c r="AAL6" s="35"/>
      <c r="AAM6" s="35"/>
      <c r="AAN6" s="35"/>
      <c r="AAO6" s="35"/>
      <c r="AAP6" s="35"/>
      <c r="AAQ6" s="35"/>
      <c r="AAR6" s="35"/>
      <c r="AAS6" s="35"/>
      <c r="AAT6" s="35"/>
      <c r="AAU6" s="35"/>
      <c r="AAV6" s="35"/>
      <c r="AAW6" s="35"/>
      <c r="AAX6" s="35"/>
      <c r="AAY6" s="35"/>
      <c r="AAZ6" s="35"/>
      <c r="ABA6" s="35"/>
      <c r="ABB6" s="35"/>
      <c r="ABC6" s="35"/>
      <c r="ABD6" s="35"/>
      <c r="ABE6" s="35"/>
      <c r="ABF6" s="35"/>
      <c r="ABG6" s="35"/>
      <c r="ABH6" s="35"/>
      <c r="ABI6" s="35"/>
      <c r="ABJ6" s="35"/>
      <c r="ABK6" s="35"/>
      <c r="ABL6" s="35"/>
      <c r="ABM6" s="35"/>
      <c r="ABN6" s="35"/>
      <c r="ABO6" s="35"/>
      <c r="ABP6" s="35"/>
      <c r="ABQ6" s="35"/>
      <c r="ABR6" s="35"/>
      <c r="ABS6" s="35"/>
      <c r="ABT6" s="35"/>
      <c r="ABU6" s="35"/>
      <c r="ABV6" s="35"/>
      <c r="ABW6" s="35"/>
      <c r="ABX6" s="35"/>
      <c r="ABY6" s="35"/>
      <c r="ABZ6" s="35"/>
      <c r="ACA6" s="35"/>
      <c r="ACB6" s="35"/>
      <c r="ACC6" s="35"/>
      <c r="ACD6" s="35"/>
      <c r="ACE6" s="35"/>
      <c r="ACF6" s="35"/>
      <c r="ACG6" s="35"/>
      <c r="ACH6" s="35"/>
      <c r="ACI6" s="35"/>
      <c r="ACJ6" s="35"/>
      <c r="ACK6" s="35"/>
      <c r="ACL6" s="35"/>
      <c r="ACM6" s="35"/>
      <c r="ACN6" s="35"/>
      <c r="ACO6" s="35"/>
      <c r="ACP6" s="35"/>
      <c r="ACQ6" s="35"/>
      <c r="ACR6" s="35"/>
      <c r="ACS6" s="35"/>
      <c r="ACT6" s="35"/>
      <c r="ACU6" s="35"/>
      <c r="ACV6" s="35"/>
      <c r="ACW6" s="35"/>
      <c r="ACX6" s="35"/>
      <c r="ACY6" s="35"/>
      <c r="ACZ6" s="35"/>
      <c r="ADA6" s="35"/>
      <c r="ADB6" s="35"/>
      <c r="ADC6" s="35"/>
      <c r="ADD6" s="35"/>
      <c r="ADE6" s="35"/>
      <c r="ADF6" s="35"/>
      <c r="ADG6" s="35"/>
      <c r="ADH6" s="35"/>
      <c r="ADI6" s="35"/>
      <c r="ADJ6" s="35"/>
      <c r="ADK6" s="35"/>
      <c r="ADL6" s="35"/>
      <c r="ADM6" s="35"/>
      <c r="ADN6" s="35"/>
      <c r="ADO6" s="35"/>
      <c r="ADP6" s="35"/>
      <c r="ADQ6" s="35"/>
      <c r="ADR6" s="35"/>
      <c r="ADS6" s="35"/>
      <c r="ADT6" s="35"/>
      <c r="ADU6" s="35"/>
      <c r="ADV6" s="35"/>
      <c r="ADW6" s="35"/>
      <c r="ADX6" s="35"/>
      <c r="ADY6" s="35"/>
      <c r="ADZ6" s="35"/>
      <c r="AEA6" s="35"/>
      <c r="AEB6" s="35"/>
      <c r="AEC6" s="35"/>
      <c r="AED6" s="35"/>
      <c r="AEE6" s="35"/>
      <c r="AEF6" s="35"/>
      <c r="AEG6" s="35"/>
      <c r="AEH6" s="35"/>
      <c r="AEI6" s="35"/>
      <c r="AEJ6" s="35"/>
      <c r="AEK6" s="35"/>
      <c r="AEL6" s="35"/>
      <c r="AEM6" s="35"/>
      <c r="AEN6" s="35"/>
      <c r="AEO6" s="35"/>
      <c r="AEP6" s="35"/>
      <c r="AEQ6" s="35"/>
      <c r="AER6" s="35"/>
      <c r="AES6" s="35"/>
      <c r="AET6" s="35"/>
      <c r="AEU6" s="35"/>
      <c r="AEV6" s="35"/>
      <c r="AEW6" s="35"/>
      <c r="AEX6" s="35"/>
      <c r="AEY6" s="35"/>
      <c r="AEZ6" s="35"/>
      <c r="AFA6" s="35"/>
      <c r="AFB6" s="35"/>
      <c r="AFC6" s="35"/>
      <c r="AFD6" s="35"/>
      <c r="AFE6" s="35"/>
      <c r="AFF6" s="35"/>
      <c r="AFG6" s="35"/>
      <c r="AFH6" s="35"/>
      <c r="AFI6" s="35"/>
      <c r="AFJ6" s="35"/>
      <c r="AFK6" s="35"/>
      <c r="AFL6" s="35"/>
      <c r="AFM6" s="35"/>
      <c r="AFN6" s="35"/>
      <c r="AFO6" s="35"/>
      <c r="AFP6" s="35"/>
      <c r="AFQ6" s="35"/>
      <c r="AFR6" s="35"/>
      <c r="AFS6" s="35"/>
      <c r="AFT6" s="35"/>
      <c r="AFU6" s="35"/>
      <c r="AFV6" s="35"/>
      <c r="AFW6" s="35"/>
      <c r="AFX6" s="35"/>
      <c r="AFY6" s="35"/>
      <c r="AFZ6" s="35"/>
      <c r="AGA6" s="35"/>
      <c r="AGB6" s="35"/>
      <c r="AGC6" s="35"/>
      <c r="AGD6" s="35"/>
      <c r="AGE6" s="35"/>
      <c r="AGF6" s="35"/>
      <c r="AGG6" s="35"/>
      <c r="AGH6" s="35"/>
      <c r="AGI6" s="35"/>
      <c r="AGJ6" s="35"/>
      <c r="AGK6" s="35"/>
      <c r="AGL6" s="35"/>
      <c r="AGM6" s="35"/>
      <c r="AGN6" s="35"/>
      <c r="AGO6" s="35"/>
      <c r="AGP6" s="35"/>
      <c r="AGQ6" s="35"/>
      <c r="AGR6" s="35"/>
      <c r="AGS6" s="35"/>
      <c r="AGT6" s="35"/>
      <c r="AGU6" s="35"/>
      <c r="AGV6" s="35"/>
      <c r="AGW6" s="35"/>
      <c r="AGX6" s="35"/>
      <c r="AGY6" s="35"/>
      <c r="AGZ6" s="35"/>
      <c r="AHA6" s="35"/>
      <c r="AHB6" s="35"/>
      <c r="AHC6" s="35"/>
      <c r="AHD6" s="35"/>
      <c r="AHE6" s="35"/>
      <c r="AHF6" s="35"/>
      <c r="AHG6" s="35"/>
      <c r="AHH6" s="35"/>
      <c r="AHI6" s="35"/>
      <c r="AHJ6" s="35"/>
      <c r="AHK6" s="35"/>
      <c r="AHL6" s="35"/>
      <c r="AHM6" s="35"/>
      <c r="AHN6" s="35"/>
      <c r="AHO6" s="35"/>
      <c r="AHP6" s="35"/>
      <c r="AHQ6" s="35"/>
      <c r="AHR6" s="35"/>
      <c r="AHS6" s="35"/>
      <c r="AHT6" s="35"/>
      <c r="AHU6" s="35"/>
      <c r="AHV6" s="35"/>
      <c r="AHW6" s="35"/>
      <c r="AHX6" s="35"/>
      <c r="AHY6" s="35"/>
      <c r="AHZ6" s="35"/>
      <c r="AIA6" s="35"/>
      <c r="AIB6" s="35"/>
      <c r="AIC6" s="35"/>
      <c r="AID6" s="35"/>
      <c r="AIE6" s="35"/>
      <c r="AIF6" s="35"/>
      <c r="AIG6" s="35"/>
      <c r="AIH6" s="35"/>
      <c r="AII6" s="35"/>
      <c r="AIJ6" s="35"/>
      <c r="AIK6" s="35"/>
      <c r="AIL6" s="35"/>
      <c r="AIM6" s="35"/>
      <c r="AIN6" s="35"/>
      <c r="AIO6" s="35"/>
      <c r="AIP6" s="35"/>
      <c r="AIQ6" s="35"/>
      <c r="AIR6" s="35"/>
      <c r="AIS6" s="35"/>
      <c r="AIT6" s="35"/>
      <c r="AIU6" s="35"/>
      <c r="AIV6" s="35"/>
      <c r="AIW6" s="35"/>
      <c r="AIX6" s="35"/>
      <c r="AIY6" s="35"/>
      <c r="AIZ6" s="35"/>
      <c r="AJA6" s="35"/>
      <c r="AJB6" s="35"/>
      <c r="AJC6" s="35"/>
      <c r="AJD6" s="35"/>
      <c r="AJE6" s="35"/>
      <c r="AJF6" s="35"/>
      <c r="AJG6" s="35"/>
      <c r="AJH6" s="35"/>
      <c r="AJI6" s="35"/>
      <c r="AJJ6" s="35"/>
      <c r="AJK6" s="35"/>
      <c r="AJL6" s="35"/>
      <c r="AJM6" s="35"/>
      <c r="AJN6" s="35"/>
      <c r="AJO6" s="35"/>
      <c r="AJP6" s="35"/>
      <c r="AJQ6" s="35"/>
      <c r="AJR6" s="35"/>
      <c r="AJS6" s="35"/>
      <c r="AJT6" s="35"/>
      <c r="AJU6" s="35"/>
      <c r="AJV6" s="35"/>
      <c r="AJW6" s="35"/>
      <c r="AJX6" s="35"/>
      <c r="AJY6" s="35"/>
      <c r="AJZ6" s="35"/>
      <c r="AKA6" s="35"/>
      <c r="AKB6" s="35"/>
      <c r="AKC6" s="35"/>
      <c r="AKD6" s="35"/>
      <c r="AKE6" s="35"/>
      <c r="AKF6" s="35"/>
      <c r="AKG6" s="35"/>
      <c r="AKH6" s="35"/>
      <c r="AKI6" s="35"/>
      <c r="AKJ6" s="35"/>
      <c r="AKK6" s="35"/>
      <c r="AKL6" s="35"/>
      <c r="AKM6" s="35"/>
      <c r="AKN6" s="35"/>
      <c r="AKO6" s="35"/>
      <c r="AKP6" s="35"/>
      <c r="AKQ6" s="35"/>
      <c r="AKR6" s="35"/>
      <c r="AKS6" s="35"/>
      <c r="AKT6" s="35"/>
      <c r="AKU6" s="35"/>
      <c r="AKV6" s="35"/>
      <c r="AKW6" s="35"/>
      <c r="AKX6" s="35"/>
      <c r="AKY6" s="35"/>
      <c r="AKZ6" s="35"/>
      <c r="ALA6" s="35"/>
      <c r="ALB6" s="35"/>
      <c r="ALC6" s="35"/>
      <c r="ALD6" s="35"/>
      <c r="ALE6" s="35"/>
      <c r="ALF6" s="35"/>
      <c r="ALG6" s="35"/>
      <c r="ALH6" s="35"/>
      <c r="ALI6" s="35"/>
      <c r="ALJ6" s="35"/>
      <c r="ALK6" s="35"/>
      <c r="ALL6" s="35"/>
      <c r="ALM6" s="35"/>
      <c r="ALN6" s="35"/>
      <c r="ALO6" s="35"/>
      <c r="ALP6" s="35"/>
      <c r="ALQ6" s="35"/>
      <c r="ALR6" s="35"/>
      <c r="ALS6" s="35"/>
      <c r="ALT6" s="35"/>
      <c r="ALU6" s="35"/>
      <c r="ALV6" s="35"/>
      <c r="ALW6" s="35"/>
      <c r="ALX6" s="35"/>
      <c r="ALY6" s="35"/>
      <c r="ALZ6" s="35"/>
      <c r="AMA6" s="35"/>
      <c r="AMB6" s="35"/>
      <c r="AMC6" s="35"/>
      <c r="AMD6" s="35"/>
      <c r="AME6" s="35"/>
      <c r="AMF6" s="35"/>
      <c r="AMG6" s="35"/>
      <c r="AMH6" s="35"/>
      <c r="AMI6" s="35"/>
      <c r="AMJ6" s="35"/>
      <c r="AMK6" s="35"/>
      <c r="AML6" s="35"/>
      <c r="AMM6" s="35"/>
      <c r="AMN6" s="35"/>
      <c r="AMO6" s="35"/>
      <c r="AMP6" s="35"/>
      <c r="AMQ6" s="35"/>
      <c r="AMR6" s="35"/>
      <c r="AMS6" s="35"/>
      <c r="AMT6" s="35"/>
      <c r="AMU6" s="35"/>
      <c r="AMV6" s="35"/>
      <c r="AMW6" s="35"/>
      <c r="AMX6" s="35"/>
      <c r="AMY6" s="35"/>
      <c r="AMZ6" s="35"/>
      <c r="ANA6" s="35"/>
      <c r="ANB6" s="35"/>
      <c r="ANC6" s="35"/>
      <c r="AND6" s="35"/>
      <c r="ANE6" s="35"/>
      <c r="ANF6" s="35"/>
      <c r="ANG6" s="35"/>
      <c r="ANH6" s="35"/>
      <c r="ANI6" s="35"/>
      <c r="ANJ6" s="35"/>
      <c r="ANK6" s="35"/>
      <c r="ANL6" s="35"/>
      <c r="ANM6" s="35"/>
      <c r="ANN6" s="35"/>
      <c r="ANO6" s="35"/>
      <c r="ANP6" s="35"/>
      <c r="ANQ6" s="35"/>
      <c r="ANR6" s="35"/>
      <c r="ANS6" s="35"/>
      <c r="ANT6" s="35"/>
      <c r="ANU6" s="35"/>
      <c r="ANV6" s="35"/>
      <c r="ANW6" s="35"/>
      <c r="ANX6" s="35"/>
      <c r="ANY6" s="35"/>
      <c r="ANZ6" s="35"/>
      <c r="AOA6" s="35"/>
      <c r="AOB6" s="35"/>
      <c r="AOC6" s="35"/>
      <c r="AOD6" s="35"/>
      <c r="AOE6" s="35"/>
      <c r="AOF6" s="35"/>
      <c r="AOG6" s="35"/>
      <c r="AOH6" s="35"/>
      <c r="AOI6" s="35"/>
      <c r="AOJ6" s="35"/>
      <c r="AOK6" s="35"/>
      <c r="AOL6" s="35"/>
      <c r="AOM6" s="35"/>
      <c r="AON6" s="35"/>
      <c r="AOO6" s="35"/>
      <c r="AOP6" s="35"/>
      <c r="AOQ6" s="35"/>
      <c r="AOR6" s="35"/>
      <c r="AOS6" s="35"/>
      <c r="AOT6" s="35"/>
      <c r="AOU6" s="35"/>
      <c r="AOV6" s="35"/>
      <c r="AOW6" s="35"/>
      <c r="AOX6" s="35"/>
      <c r="AOY6" s="35"/>
      <c r="AOZ6" s="35"/>
      <c r="APA6" s="35"/>
      <c r="APB6" s="35"/>
      <c r="APC6" s="35"/>
      <c r="APD6" s="35"/>
      <c r="APE6" s="35"/>
      <c r="APF6" s="35"/>
      <c r="APG6" s="35"/>
      <c r="APH6" s="35"/>
      <c r="API6" s="35"/>
      <c r="APJ6" s="35"/>
      <c r="APK6" s="35"/>
      <c r="APL6" s="35"/>
      <c r="APM6" s="35"/>
      <c r="APN6" s="35"/>
      <c r="APO6" s="35"/>
      <c r="APP6" s="35"/>
      <c r="APQ6" s="35"/>
      <c r="APR6" s="35"/>
      <c r="APS6" s="35"/>
      <c r="APT6" s="35"/>
      <c r="APU6" s="35"/>
      <c r="APV6" s="35"/>
      <c r="APW6" s="35"/>
      <c r="APX6" s="35"/>
      <c r="APY6" s="35"/>
      <c r="APZ6" s="35"/>
      <c r="AQA6" s="35"/>
      <c r="AQB6" s="35"/>
      <c r="AQC6" s="35"/>
      <c r="AQD6" s="35"/>
      <c r="AQE6" s="35"/>
      <c r="AQF6" s="35"/>
      <c r="AQG6" s="35"/>
      <c r="AQH6" s="35"/>
      <c r="AQI6" s="35"/>
      <c r="AQJ6" s="35"/>
      <c r="AQK6" s="35"/>
      <c r="AQL6" s="35"/>
      <c r="AQM6" s="35"/>
      <c r="AQN6" s="35"/>
      <c r="AQO6" s="35"/>
      <c r="AQP6" s="35"/>
      <c r="AQQ6" s="35"/>
      <c r="AQR6" s="35"/>
      <c r="AQS6" s="35"/>
      <c r="AQT6" s="35"/>
      <c r="AQU6" s="35"/>
      <c r="AQV6" s="35"/>
      <c r="AQW6" s="35"/>
      <c r="AQX6" s="35"/>
      <c r="AQY6" s="35"/>
      <c r="AQZ6" s="35"/>
      <c r="ARA6" s="35"/>
      <c r="ARB6" s="35"/>
      <c r="ARC6" s="35"/>
      <c r="ARD6" s="35"/>
      <c r="ARE6" s="35"/>
      <c r="ARF6" s="35"/>
      <c r="ARG6" s="35"/>
      <c r="ARH6" s="35"/>
      <c r="ARI6" s="35"/>
      <c r="ARJ6" s="35"/>
      <c r="ARK6" s="35"/>
      <c r="ARL6" s="35"/>
      <c r="ARM6" s="35"/>
      <c r="ARN6" s="35"/>
      <c r="ARO6" s="35"/>
      <c r="ARP6" s="35"/>
      <c r="ARQ6" s="35"/>
      <c r="ARR6" s="35"/>
      <c r="ARS6" s="35"/>
      <c r="ART6" s="35"/>
      <c r="ARU6" s="35"/>
      <c r="ARV6" s="35"/>
      <c r="ARW6" s="35"/>
      <c r="ARX6" s="35"/>
      <c r="ARY6" s="35"/>
      <c r="ARZ6" s="35"/>
      <c r="ASA6" s="35"/>
      <c r="ASB6" s="35"/>
      <c r="ASC6" s="35"/>
      <c r="ASD6" s="35"/>
      <c r="ASE6" s="35"/>
      <c r="ASF6" s="35"/>
      <c r="ASG6" s="35"/>
      <c r="ASH6" s="35"/>
      <c r="ASI6" s="35"/>
      <c r="ASJ6" s="35"/>
      <c r="ASK6" s="35"/>
      <c r="ASL6" s="35"/>
      <c r="ASM6" s="35"/>
      <c r="ASN6" s="35"/>
      <c r="ASO6" s="35"/>
      <c r="ASP6" s="35"/>
      <c r="ASQ6" s="35"/>
      <c r="ASR6" s="35"/>
      <c r="ASS6" s="35"/>
      <c r="AST6" s="35"/>
      <c r="ASU6" s="35"/>
      <c r="ASV6" s="35"/>
      <c r="ASW6" s="35"/>
      <c r="ASX6" s="35"/>
      <c r="ASY6" s="35"/>
      <c r="ASZ6" s="35"/>
      <c r="ATA6" s="35"/>
      <c r="ATB6" s="35"/>
      <c r="ATC6" s="35"/>
      <c r="ATD6" s="35"/>
      <c r="ATE6" s="35"/>
      <c r="ATF6" s="35"/>
      <c r="ATG6" s="35"/>
      <c r="ATH6" s="35"/>
      <c r="ATI6" s="35"/>
      <c r="ATJ6" s="35"/>
      <c r="ATK6" s="35"/>
      <c r="ATL6" s="35"/>
      <c r="ATM6" s="35"/>
      <c r="ATN6" s="35"/>
      <c r="ATO6" s="35"/>
      <c r="ATP6" s="35"/>
      <c r="ATQ6" s="35"/>
      <c r="ATR6" s="35"/>
      <c r="ATS6" s="35"/>
      <c r="ATT6" s="35"/>
      <c r="ATU6" s="35"/>
      <c r="ATV6" s="35"/>
      <c r="ATW6" s="35"/>
      <c r="ATX6" s="35"/>
      <c r="ATY6" s="35"/>
      <c r="ATZ6" s="35"/>
      <c r="AUA6" s="35"/>
      <c r="AUB6" s="35"/>
      <c r="AUC6" s="35"/>
      <c r="AUD6" s="35"/>
      <c r="AUE6" s="35"/>
      <c r="AUF6" s="35"/>
      <c r="AUG6" s="35"/>
      <c r="AUH6" s="35"/>
      <c r="AUI6" s="35"/>
      <c r="AUJ6" s="35"/>
      <c r="AUK6" s="35"/>
      <c r="AUL6" s="35"/>
      <c r="AUM6" s="35"/>
      <c r="AUN6" s="35"/>
      <c r="AUO6" s="35"/>
      <c r="AUP6" s="35"/>
      <c r="AUQ6" s="35"/>
      <c r="AUR6" s="35"/>
      <c r="AUS6" s="35"/>
      <c r="AUT6" s="35"/>
      <c r="AUU6" s="35"/>
      <c r="AUV6" s="35"/>
      <c r="AUW6" s="35"/>
      <c r="AUX6" s="35"/>
      <c r="AUY6" s="35"/>
      <c r="AUZ6" s="35"/>
      <c r="AVA6" s="35"/>
      <c r="AVB6" s="35"/>
      <c r="AVC6" s="35"/>
      <c r="AVD6" s="35"/>
      <c r="AVE6" s="35"/>
      <c r="AVF6" s="35"/>
      <c r="AVG6" s="35"/>
      <c r="AVH6" s="35"/>
      <c r="AVI6" s="35"/>
      <c r="AVJ6" s="35"/>
      <c r="AVK6" s="35"/>
      <c r="AVL6" s="35"/>
      <c r="AVM6" s="35"/>
      <c r="AVN6" s="35"/>
      <c r="AVO6" s="35"/>
      <c r="AVP6" s="35"/>
      <c r="AVQ6" s="35"/>
      <c r="AVR6" s="35"/>
      <c r="AVS6" s="35"/>
      <c r="AVT6" s="35"/>
      <c r="AVU6" s="35"/>
      <c r="AVV6" s="35"/>
      <c r="AVW6" s="35"/>
      <c r="AVX6" s="35"/>
      <c r="AVY6" s="35"/>
      <c r="AVZ6" s="35"/>
      <c r="AWA6" s="35"/>
      <c r="AWB6" s="35"/>
      <c r="AWC6" s="35"/>
      <c r="AWD6" s="35"/>
      <c r="AWE6" s="35"/>
      <c r="AWF6" s="35"/>
      <c r="AWG6" s="35"/>
      <c r="AWH6" s="35"/>
      <c r="AWI6" s="35"/>
      <c r="AWJ6" s="35"/>
      <c r="AWK6" s="35"/>
      <c r="AWL6" s="35"/>
      <c r="AWM6" s="35"/>
      <c r="AWN6" s="35"/>
      <c r="AWO6" s="35"/>
      <c r="AWP6" s="35"/>
      <c r="AWQ6" s="35"/>
      <c r="AWR6" s="35"/>
      <c r="AWS6" s="35"/>
      <c r="AWT6" s="35"/>
      <c r="AWU6" s="35"/>
      <c r="AWV6" s="35"/>
      <c r="AWW6" s="35"/>
      <c r="AWX6" s="35"/>
      <c r="AWY6" s="35"/>
      <c r="AWZ6" s="35"/>
      <c r="AXA6" s="35"/>
      <c r="AXB6" s="35"/>
      <c r="AXC6" s="35"/>
      <c r="AXD6" s="35"/>
      <c r="AXE6" s="35"/>
      <c r="AXF6" s="35"/>
      <c r="AXG6" s="35"/>
      <c r="AXH6" s="35"/>
      <c r="AXI6" s="35"/>
      <c r="AXJ6" s="35"/>
      <c r="AXK6" s="35"/>
      <c r="AXL6" s="35"/>
      <c r="AXM6" s="35"/>
      <c r="AXN6" s="35"/>
      <c r="AXO6" s="35"/>
      <c r="AXP6" s="35"/>
      <c r="AXQ6" s="35"/>
      <c r="AXR6" s="35"/>
      <c r="AXS6" s="35"/>
      <c r="AXT6" s="35"/>
      <c r="AXU6" s="35"/>
      <c r="AXV6" s="35"/>
      <c r="AXW6" s="35"/>
      <c r="AXX6" s="35"/>
      <c r="AXY6" s="35"/>
      <c r="AXZ6" s="35"/>
      <c r="AYA6" s="35"/>
      <c r="AYB6" s="35"/>
      <c r="AYC6" s="35"/>
      <c r="AYD6" s="35"/>
      <c r="AYE6" s="35"/>
      <c r="AYF6" s="35"/>
      <c r="AYG6" s="35"/>
      <c r="AYH6" s="35"/>
      <c r="AYI6" s="35"/>
      <c r="AYJ6" s="35"/>
      <c r="AYK6" s="35"/>
      <c r="AYL6" s="35"/>
      <c r="AYM6" s="35"/>
      <c r="AYN6" s="35"/>
      <c r="AYO6" s="35"/>
      <c r="AYP6" s="35"/>
      <c r="AYQ6" s="35"/>
      <c r="AYR6" s="35"/>
      <c r="AYS6" s="35"/>
      <c r="AYT6" s="35"/>
      <c r="AYU6" s="35"/>
      <c r="AYV6" s="35"/>
      <c r="AYW6" s="35"/>
      <c r="AYX6" s="35"/>
      <c r="AYY6" s="35"/>
      <c r="AYZ6" s="35"/>
      <c r="AZA6" s="35"/>
      <c r="AZB6" s="35"/>
      <c r="AZC6" s="35"/>
      <c r="AZD6" s="35"/>
      <c r="AZE6" s="35"/>
      <c r="AZF6" s="35"/>
      <c r="AZG6" s="35"/>
      <c r="AZH6" s="35"/>
      <c r="AZI6" s="35"/>
      <c r="AZJ6" s="35"/>
      <c r="AZK6" s="35"/>
      <c r="AZL6" s="35"/>
      <c r="AZM6" s="35"/>
      <c r="AZN6" s="35"/>
      <c r="AZO6" s="35"/>
      <c r="AZP6" s="35"/>
      <c r="AZQ6" s="35"/>
      <c r="AZR6" s="35"/>
      <c r="AZS6" s="35"/>
      <c r="AZT6" s="35"/>
      <c r="AZU6" s="35"/>
      <c r="AZV6" s="35"/>
      <c r="AZW6" s="35"/>
      <c r="AZX6" s="35"/>
      <c r="AZY6" s="35"/>
      <c r="AZZ6" s="35"/>
      <c r="BAA6" s="35"/>
      <c r="BAB6" s="35"/>
      <c r="BAC6" s="35"/>
      <c r="BAD6" s="35"/>
      <c r="BAE6" s="35"/>
      <c r="BAF6" s="35"/>
      <c r="BAG6" s="35"/>
      <c r="BAH6" s="35"/>
      <c r="BAI6" s="35"/>
      <c r="BAJ6" s="35"/>
      <c r="BAK6" s="35"/>
      <c r="BAL6" s="35"/>
      <c r="BAM6" s="35"/>
      <c r="BAN6" s="35"/>
      <c r="BAO6" s="35"/>
      <c r="BAP6" s="35"/>
      <c r="BAQ6" s="35"/>
      <c r="BAR6" s="35"/>
      <c r="BAS6" s="35"/>
      <c r="BAT6" s="35"/>
      <c r="BAU6" s="35"/>
      <c r="BAV6" s="35"/>
      <c r="BAW6" s="35"/>
      <c r="BAX6" s="35"/>
      <c r="BAY6" s="35"/>
      <c r="BAZ6" s="35"/>
      <c r="BBA6" s="35"/>
      <c r="BBB6" s="35"/>
      <c r="BBC6" s="35"/>
      <c r="BBD6" s="35"/>
      <c r="BBE6" s="35"/>
      <c r="BBF6" s="35"/>
      <c r="BBG6" s="35"/>
      <c r="BBH6" s="35"/>
      <c r="BBI6" s="35"/>
      <c r="BBJ6" s="35"/>
      <c r="BBK6" s="35"/>
      <c r="BBL6" s="35"/>
      <c r="BBM6" s="35"/>
      <c r="BBN6" s="35"/>
      <c r="BBO6" s="35"/>
      <c r="BBP6" s="35"/>
      <c r="BBQ6" s="35"/>
      <c r="BBR6" s="35"/>
      <c r="BBS6" s="35"/>
      <c r="BBT6" s="35"/>
      <c r="BBU6" s="35"/>
      <c r="BBV6" s="35"/>
      <c r="BBW6" s="35"/>
      <c r="BBX6" s="35"/>
      <c r="BBY6" s="35"/>
      <c r="BBZ6" s="35"/>
      <c r="BCA6" s="35"/>
      <c r="BCB6" s="35"/>
      <c r="BCC6" s="35"/>
      <c r="BCD6" s="35"/>
      <c r="BCE6" s="35"/>
      <c r="BCF6" s="35"/>
      <c r="BCG6" s="35"/>
      <c r="BCH6" s="35"/>
      <c r="BCI6" s="35"/>
      <c r="BCJ6" s="35"/>
      <c r="BCK6" s="35"/>
      <c r="BCL6" s="35"/>
      <c r="BCM6" s="35"/>
      <c r="BCN6" s="35"/>
      <c r="BCO6" s="35"/>
      <c r="BCP6" s="35"/>
      <c r="BCQ6" s="35"/>
      <c r="BCR6" s="35"/>
      <c r="BCS6" s="35"/>
      <c r="BCT6" s="35"/>
      <c r="BCU6" s="35"/>
      <c r="BCV6" s="35"/>
      <c r="BCW6" s="35"/>
      <c r="BCX6" s="35"/>
      <c r="BCY6" s="35"/>
      <c r="BCZ6" s="35"/>
      <c r="BDA6" s="35"/>
      <c r="BDB6" s="35"/>
      <c r="BDC6" s="35"/>
      <c r="BDD6" s="35"/>
      <c r="BDE6" s="35"/>
      <c r="BDF6" s="35"/>
      <c r="BDG6" s="35"/>
      <c r="BDH6" s="35"/>
      <c r="BDI6" s="35"/>
      <c r="BDJ6" s="35"/>
      <c r="BDK6" s="35"/>
      <c r="BDL6" s="35"/>
      <c r="BDM6" s="35"/>
      <c r="BDN6" s="35"/>
      <c r="BDO6" s="35"/>
      <c r="BDP6" s="35"/>
      <c r="BDQ6" s="35"/>
      <c r="BDR6" s="35"/>
      <c r="BDS6" s="35"/>
      <c r="BDT6" s="35"/>
      <c r="BDU6" s="35"/>
      <c r="BDV6" s="35"/>
      <c r="BDW6" s="35"/>
      <c r="BDX6" s="35"/>
      <c r="BDY6" s="35"/>
      <c r="BDZ6" s="35"/>
      <c r="BEA6" s="35"/>
      <c r="BEB6" s="35"/>
      <c r="BEC6" s="35"/>
      <c r="BED6" s="35"/>
      <c r="BEE6" s="35"/>
      <c r="BEF6" s="35"/>
      <c r="BEG6" s="35"/>
      <c r="BEH6" s="35"/>
      <c r="BEI6" s="35"/>
      <c r="BEJ6" s="35"/>
      <c r="BEK6" s="35"/>
      <c r="BEL6" s="35"/>
      <c r="BEM6" s="35"/>
      <c r="BEN6" s="35"/>
      <c r="BEO6" s="35"/>
      <c r="BEP6" s="35"/>
      <c r="BEQ6" s="35"/>
      <c r="BER6" s="35"/>
      <c r="BES6" s="35"/>
      <c r="BET6" s="35"/>
      <c r="BEU6" s="35"/>
      <c r="BEV6" s="35"/>
      <c r="BEW6" s="35"/>
      <c r="BEX6" s="35"/>
      <c r="BEY6" s="35"/>
      <c r="BEZ6" s="35"/>
      <c r="BFA6" s="35"/>
      <c r="BFB6" s="35"/>
      <c r="BFC6" s="35"/>
      <c r="BFD6" s="35"/>
      <c r="BFE6" s="35"/>
      <c r="BFF6" s="35"/>
      <c r="BFG6" s="35"/>
      <c r="BFH6" s="35"/>
      <c r="BFI6" s="35"/>
      <c r="BFJ6" s="35"/>
      <c r="BFK6" s="35"/>
      <c r="BFL6" s="35"/>
      <c r="BFM6" s="35"/>
      <c r="BFN6" s="35"/>
      <c r="BFO6" s="35"/>
      <c r="BFP6" s="35"/>
      <c r="BFQ6" s="35"/>
      <c r="BFR6" s="35"/>
      <c r="BFS6" s="35"/>
      <c r="BFT6" s="35"/>
      <c r="BFU6" s="35"/>
      <c r="BFV6" s="35"/>
      <c r="BFW6" s="35"/>
      <c r="BFX6" s="35"/>
      <c r="BFY6" s="35"/>
      <c r="BFZ6" s="35"/>
      <c r="BGA6" s="35"/>
      <c r="BGB6" s="35"/>
      <c r="BGC6" s="35"/>
      <c r="BGD6" s="35"/>
      <c r="BGE6" s="35"/>
      <c r="BGF6" s="35"/>
      <c r="BGG6" s="35"/>
      <c r="BGH6" s="35"/>
      <c r="BGI6" s="35"/>
      <c r="BGJ6" s="35"/>
      <c r="BGK6" s="35"/>
      <c r="BGL6" s="35"/>
      <c r="BGM6" s="35"/>
      <c r="BGN6" s="35"/>
      <c r="BGO6" s="35"/>
      <c r="BGP6" s="35"/>
      <c r="BGQ6" s="35"/>
      <c r="BGR6" s="35"/>
      <c r="BGS6" s="35"/>
      <c r="BGT6" s="35"/>
      <c r="BGU6" s="35"/>
      <c r="BGV6" s="35"/>
      <c r="BGW6" s="35"/>
      <c r="BGX6" s="35"/>
      <c r="BGY6" s="35"/>
      <c r="BGZ6" s="35"/>
      <c r="BHA6" s="35"/>
      <c r="BHB6" s="35"/>
      <c r="BHC6" s="35"/>
      <c r="BHD6" s="35"/>
      <c r="BHE6" s="35"/>
      <c r="BHF6" s="35"/>
      <c r="BHG6" s="35"/>
      <c r="BHH6" s="35"/>
      <c r="BHI6" s="35"/>
      <c r="BHJ6" s="35"/>
      <c r="BHK6" s="35"/>
      <c r="BHL6" s="35"/>
      <c r="BHM6" s="35"/>
      <c r="BHN6" s="35"/>
      <c r="BHO6" s="35"/>
      <c r="BHP6" s="35"/>
      <c r="BHQ6" s="35"/>
      <c r="BHR6" s="35"/>
      <c r="BHS6" s="35"/>
      <c r="BHT6" s="35"/>
      <c r="BHU6" s="35"/>
      <c r="BHV6" s="35"/>
      <c r="BHW6" s="35"/>
      <c r="BHX6" s="35"/>
      <c r="BHY6" s="35"/>
      <c r="BHZ6" s="35"/>
      <c r="BIA6" s="35"/>
      <c r="BIB6" s="35"/>
      <c r="BIC6" s="35"/>
      <c r="BID6" s="35"/>
      <c r="BIE6" s="35"/>
      <c r="BIF6" s="35"/>
      <c r="BIG6" s="35"/>
      <c r="BIH6" s="35"/>
      <c r="BII6" s="35"/>
      <c r="BIJ6" s="35"/>
      <c r="BIK6" s="35"/>
      <c r="BIL6" s="35"/>
      <c r="BIM6" s="35"/>
      <c r="BIN6" s="35"/>
      <c r="BIO6" s="35"/>
      <c r="BIP6" s="35"/>
      <c r="BIQ6" s="35"/>
      <c r="BIR6" s="35"/>
      <c r="BIS6" s="35"/>
      <c r="BIT6" s="35"/>
      <c r="BIU6" s="35"/>
      <c r="BIV6" s="35"/>
      <c r="BIW6" s="35"/>
      <c r="BIX6" s="35"/>
      <c r="BIY6" s="35"/>
      <c r="BIZ6" s="35"/>
      <c r="BJA6" s="35"/>
      <c r="BJB6" s="35"/>
      <c r="BJC6" s="35"/>
      <c r="BJD6" s="35"/>
      <c r="BJE6" s="35"/>
      <c r="BJF6" s="35"/>
      <c r="BJG6" s="35"/>
      <c r="BJH6" s="35"/>
      <c r="BJI6" s="35"/>
      <c r="BJJ6" s="35"/>
      <c r="BJK6" s="35"/>
      <c r="BJL6" s="35"/>
      <c r="BJM6" s="35"/>
      <c r="BJN6" s="35"/>
      <c r="BJO6" s="35"/>
      <c r="BJP6" s="35"/>
      <c r="BJQ6" s="35"/>
      <c r="BJR6" s="35"/>
      <c r="BJS6" s="35"/>
      <c r="BJT6" s="35"/>
      <c r="BJU6" s="35"/>
      <c r="BJV6" s="35"/>
      <c r="BJW6" s="35"/>
      <c r="BJX6" s="35"/>
      <c r="BJY6" s="35"/>
      <c r="BJZ6" s="35"/>
      <c r="BKA6" s="35"/>
      <c r="BKB6" s="35"/>
      <c r="BKC6" s="35"/>
      <c r="BKD6" s="35"/>
      <c r="BKE6" s="35"/>
      <c r="BKF6" s="35"/>
      <c r="BKG6" s="35"/>
      <c r="BKH6" s="35"/>
      <c r="BKI6" s="35"/>
      <c r="BKJ6" s="35"/>
      <c r="BKK6" s="35"/>
      <c r="BKL6" s="35"/>
      <c r="BKM6" s="35"/>
      <c r="BKN6" s="35"/>
      <c r="BKO6" s="35"/>
      <c r="BKP6" s="35"/>
      <c r="BKQ6" s="35"/>
      <c r="BKR6" s="35"/>
      <c r="BKS6" s="35"/>
      <c r="BKT6" s="35"/>
      <c r="BKU6" s="35"/>
      <c r="BKV6" s="35"/>
      <c r="BKW6" s="35"/>
      <c r="BKX6" s="35"/>
      <c r="BKY6" s="35"/>
      <c r="BKZ6" s="35"/>
      <c r="BLA6" s="35"/>
      <c r="BLB6" s="35"/>
      <c r="BLC6" s="35"/>
      <c r="BLD6" s="35"/>
      <c r="BLE6" s="35"/>
      <c r="BLF6" s="35"/>
      <c r="BLG6" s="35"/>
      <c r="BLH6" s="35"/>
      <c r="BLI6" s="35"/>
      <c r="BLJ6" s="35"/>
      <c r="BLK6" s="35"/>
      <c r="BLL6" s="35"/>
      <c r="BLM6" s="35"/>
      <c r="BLN6" s="35"/>
      <c r="BLO6" s="35"/>
      <c r="BLP6" s="35"/>
      <c r="BLQ6" s="35"/>
      <c r="BLR6" s="35"/>
      <c r="BLS6" s="35"/>
      <c r="BLT6" s="35"/>
      <c r="BLU6" s="35"/>
      <c r="BLV6" s="35"/>
      <c r="BLW6" s="35"/>
      <c r="BLX6" s="35"/>
      <c r="BLY6" s="35"/>
      <c r="BLZ6" s="35"/>
      <c r="BMA6" s="35"/>
      <c r="BMB6" s="35"/>
      <c r="BMC6" s="35"/>
      <c r="BMD6" s="35"/>
      <c r="BME6" s="35"/>
      <c r="BMF6" s="35"/>
      <c r="BMG6" s="35"/>
      <c r="BMH6" s="35"/>
      <c r="BMI6" s="35"/>
      <c r="BMJ6" s="35"/>
      <c r="BMK6" s="35"/>
      <c r="BML6" s="35"/>
      <c r="BMM6" s="35"/>
      <c r="BMN6" s="35"/>
      <c r="BMO6" s="35"/>
      <c r="BMP6" s="35"/>
      <c r="BMQ6" s="35"/>
      <c r="BMR6" s="35"/>
      <c r="BMS6" s="35"/>
      <c r="BMT6" s="35"/>
      <c r="BMU6" s="35"/>
      <c r="BMV6" s="35"/>
      <c r="BMW6" s="35"/>
      <c r="BMX6" s="35"/>
      <c r="BMY6" s="35"/>
      <c r="BMZ6" s="35"/>
      <c r="BNA6" s="35"/>
      <c r="BNB6" s="35"/>
      <c r="BNC6" s="35"/>
      <c r="BND6" s="35"/>
      <c r="BNE6" s="35"/>
      <c r="BNF6" s="35"/>
      <c r="BNG6" s="35"/>
      <c r="BNH6" s="35"/>
      <c r="BNI6" s="35"/>
      <c r="BNJ6" s="35"/>
      <c r="BNK6" s="35"/>
      <c r="BNL6" s="35"/>
      <c r="BNM6" s="35"/>
      <c r="BNN6" s="35"/>
      <c r="BNO6" s="35"/>
      <c r="BNP6" s="35"/>
      <c r="BNQ6" s="35"/>
      <c r="BNR6" s="35"/>
      <c r="BNS6" s="35"/>
      <c r="BNT6" s="35"/>
      <c r="BNU6" s="35"/>
      <c r="BNV6" s="35"/>
      <c r="BNW6" s="35"/>
      <c r="BNX6" s="35"/>
      <c r="BNY6" s="35"/>
      <c r="BNZ6" s="35"/>
      <c r="BOA6" s="35"/>
      <c r="BOB6" s="35"/>
      <c r="BOC6" s="35"/>
      <c r="BOD6" s="35"/>
      <c r="BOE6" s="35"/>
      <c r="BOF6" s="35"/>
      <c r="BOG6" s="35"/>
      <c r="BOH6" s="35"/>
      <c r="BOI6" s="35"/>
      <c r="BOJ6" s="35"/>
      <c r="BOK6" s="35"/>
      <c r="BOL6" s="35"/>
      <c r="BOM6" s="35"/>
      <c r="BON6" s="35"/>
      <c r="BOO6" s="35"/>
      <c r="BOP6" s="35"/>
      <c r="BOQ6" s="35"/>
      <c r="BOR6" s="35"/>
      <c r="BOS6" s="35"/>
      <c r="BOT6" s="35"/>
      <c r="BOU6" s="35"/>
      <c r="BOV6" s="35"/>
      <c r="BOW6" s="35"/>
      <c r="BOX6" s="35"/>
      <c r="BOY6" s="35"/>
      <c r="BOZ6" s="35"/>
      <c r="BPA6" s="35"/>
      <c r="BPB6" s="35"/>
      <c r="BPC6" s="35"/>
      <c r="BPD6" s="35"/>
      <c r="BPE6" s="35"/>
      <c r="BPF6" s="35"/>
      <c r="BPG6" s="35"/>
      <c r="BPH6" s="35"/>
      <c r="BPI6" s="35"/>
      <c r="BPJ6" s="35"/>
      <c r="BPK6" s="35"/>
      <c r="BPL6" s="35"/>
      <c r="BPM6" s="35"/>
      <c r="BPN6" s="35"/>
      <c r="BPO6" s="35"/>
      <c r="BPP6" s="35"/>
      <c r="BPQ6" s="35"/>
      <c r="BPR6" s="35"/>
      <c r="BPS6" s="35"/>
      <c r="BPT6" s="35"/>
      <c r="BPU6" s="35"/>
      <c r="BPV6" s="35"/>
      <c r="BPW6" s="35"/>
      <c r="BPX6" s="35"/>
      <c r="BPY6" s="35"/>
      <c r="BPZ6" s="35"/>
      <c r="BQA6" s="35"/>
      <c r="BQB6" s="35"/>
      <c r="BQC6" s="35"/>
      <c r="BQD6" s="35"/>
      <c r="BQE6" s="35"/>
      <c r="BQF6" s="35"/>
      <c r="BQG6" s="35"/>
      <c r="BQH6" s="35"/>
      <c r="BQI6" s="35"/>
      <c r="BQJ6" s="35"/>
      <c r="BQK6" s="35"/>
      <c r="BQL6" s="35"/>
      <c r="BQM6" s="35"/>
      <c r="BQN6" s="35"/>
      <c r="BQO6" s="35"/>
      <c r="BQP6" s="35"/>
      <c r="BQQ6" s="35"/>
      <c r="BQR6" s="35"/>
      <c r="BQS6" s="35"/>
      <c r="BQT6" s="35"/>
      <c r="BQU6" s="35"/>
      <c r="BQV6" s="35"/>
      <c r="BQW6" s="35"/>
      <c r="BQX6" s="35"/>
      <c r="BQY6" s="35"/>
      <c r="BQZ6" s="35"/>
      <c r="BRA6" s="35"/>
      <c r="BRB6" s="35"/>
      <c r="BRC6" s="35"/>
      <c r="BRD6" s="35"/>
      <c r="BRE6" s="35"/>
      <c r="BRF6" s="35"/>
      <c r="BRG6" s="35"/>
      <c r="BRH6" s="35"/>
      <c r="BRI6" s="35"/>
      <c r="BRJ6" s="35"/>
      <c r="BRK6" s="35"/>
      <c r="BRL6" s="35"/>
      <c r="BRM6" s="35"/>
      <c r="BRN6" s="35"/>
      <c r="BRO6" s="35"/>
      <c r="BRP6" s="35"/>
      <c r="BRQ6" s="35"/>
      <c r="BRR6" s="35"/>
      <c r="BRS6" s="35"/>
      <c r="BRT6" s="35"/>
      <c r="BRU6" s="35"/>
      <c r="BRV6" s="35"/>
      <c r="BRW6" s="35"/>
      <c r="BRX6" s="35"/>
      <c r="BRY6" s="35"/>
      <c r="BRZ6" s="35"/>
      <c r="BSA6" s="35"/>
      <c r="BSB6" s="35"/>
      <c r="BSC6" s="35"/>
      <c r="BSD6" s="35"/>
      <c r="BSE6" s="35"/>
      <c r="BSF6" s="35"/>
      <c r="BSG6" s="35"/>
      <c r="BSH6" s="35"/>
      <c r="BSI6" s="35"/>
      <c r="BSJ6" s="35"/>
      <c r="BSK6" s="35"/>
      <c r="BSL6" s="35"/>
      <c r="BSM6" s="35"/>
      <c r="BSN6" s="35"/>
      <c r="BSO6" s="35"/>
      <c r="BSP6" s="35"/>
      <c r="BSQ6" s="35"/>
      <c r="BSR6" s="35"/>
      <c r="BSS6" s="35"/>
      <c r="BST6" s="35"/>
      <c r="BSU6" s="35"/>
      <c r="BSV6" s="35"/>
      <c r="BSW6" s="35"/>
      <c r="BSX6" s="35"/>
      <c r="BSY6" s="35"/>
      <c r="BSZ6" s="35"/>
      <c r="BTA6" s="35"/>
      <c r="BTB6" s="35"/>
      <c r="BTC6" s="35"/>
      <c r="BTD6" s="35"/>
      <c r="BTE6" s="35"/>
      <c r="BTF6" s="35"/>
      <c r="BTG6" s="35"/>
      <c r="BTH6" s="35"/>
      <c r="BTI6" s="35"/>
      <c r="BTJ6" s="35"/>
      <c r="BTK6" s="35"/>
      <c r="BTL6" s="35"/>
      <c r="BTM6" s="35"/>
      <c r="BTN6" s="35"/>
      <c r="BTO6" s="35"/>
      <c r="BTP6" s="35"/>
      <c r="BTQ6" s="35"/>
      <c r="BTR6" s="35"/>
      <c r="BTS6" s="35"/>
      <c r="BTT6" s="35"/>
      <c r="BTU6" s="35"/>
      <c r="BTV6" s="35"/>
      <c r="BTW6" s="35"/>
      <c r="BTX6" s="35"/>
      <c r="BTY6" s="35"/>
      <c r="BTZ6" s="35"/>
      <c r="BUA6" s="35"/>
      <c r="BUB6" s="35"/>
      <c r="BUC6" s="35"/>
      <c r="BUD6" s="35"/>
      <c r="BUE6" s="35"/>
      <c r="BUF6" s="35"/>
      <c r="BUG6" s="35"/>
      <c r="BUH6" s="35"/>
      <c r="BUI6" s="35"/>
      <c r="BUJ6" s="35"/>
      <c r="BUK6" s="35"/>
      <c r="BUL6" s="35"/>
      <c r="BUM6" s="35"/>
      <c r="BUN6" s="35"/>
      <c r="BUO6" s="35"/>
      <c r="BUP6" s="35"/>
      <c r="BUQ6" s="35"/>
      <c r="BUR6" s="35"/>
      <c r="BUS6" s="35"/>
      <c r="BUT6" s="35"/>
      <c r="BUU6" s="35"/>
      <c r="BUV6" s="35"/>
      <c r="BUW6" s="35"/>
      <c r="BUX6" s="35"/>
      <c r="BUY6" s="35"/>
      <c r="BUZ6" s="35"/>
      <c r="BVA6" s="35"/>
      <c r="BVB6" s="35"/>
      <c r="BVC6" s="35"/>
      <c r="BVD6" s="35"/>
      <c r="BVE6" s="35"/>
      <c r="BVF6" s="35"/>
      <c r="BVG6" s="35"/>
      <c r="BVH6" s="35"/>
      <c r="BVI6" s="35"/>
      <c r="BVJ6" s="35"/>
      <c r="BVK6" s="35"/>
      <c r="BVL6" s="35"/>
      <c r="BVM6" s="35"/>
      <c r="BVN6" s="35"/>
      <c r="BVO6" s="35"/>
      <c r="BVP6" s="35"/>
      <c r="BVQ6" s="35"/>
      <c r="BVR6" s="35"/>
      <c r="BVS6" s="35"/>
      <c r="BVT6" s="35"/>
      <c r="BVU6" s="35"/>
      <c r="BVV6" s="35"/>
      <c r="BVW6" s="35"/>
      <c r="BVX6" s="35"/>
      <c r="BVY6" s="35"/>
      <c r="BVZ6" s="35"/>
      <c r="BWA6" s="35"/>
      <c r="BWB6" s="35"/>
      <c r="BWC6" s="35"/>
      <c r="BWD6" s="35"/>
      <c r="BWE6" s="35"/>
      <c r="BWF6" s="35"/>
      <c r="BWG6" s="35"/>
      <c r="BWH6" s="35"/>
      <c r="BWI6" s="35"/>
      <c r="BWJ6" s="35"/>
      <c r="BWK6" s="35"/>
      <c r="BWL6" s="35"/>
      <c r="BWM6" s="35"/>
      <c r="BWN6" s="35"/>
      <c r="BWO6" s="35"/>
      <c r="BWP6" s="35"/>
      <c r="BWQ6" s="35"/>
      <c r="BWR6" s="35"/>
      <c r="BWS6" s="35"/>
      <c r="BWT6" s="35"/>
      <c r="BWU6" s="35"/>
      <c r="BWV6" s="35"/>
      <c r="BWW6" s="35"/>
      <c r="BWX6" s="35"/>
      <c r="BWY6" s="35"/>
      <c r="BWZ6" s="35"/>
      <c r="BXA6" s="35"/>
      <c r="BXB6" s="35"/>
      <c r="BXC6" s="35"/>
      <c r="BXD6" s="35"/>
      <c r="BXE6" s="35"/>
      <c r="BXF6" s="35"/>
      <c r="BXG6" s="35"/>
      <c r="BXH6" s="35"/>
      <c r="BXI6" s="35"/>
      <c r="BXJ6" s="35"/>
      <c r="BXK6" s="35"/>
      <c r="BXL6" s="35"/>
      <c r="BXM6" s="35"/>
      <c r="BXN6" s="35"/>
      <c r="BXO6" s="35"/>
      <c r="BXP6" s="35"/>
      <c r="BXQ6" s="35"/>
      <c r="BXR6" s="35"/>
      <c r="BXS6" s="35"/>
      <c r="BXT6" s="35"/>
      <c r="BXU6" s="35"/>
      <c r="BXV6" s="35"/>
      <c r="BXW6" s="35"/>
      <c r="BXX6" s="35"/>
      <c r="BXY6" s="35"/>
      <c r="BXZ6" s="35"/>
      <c r="BYA6" s="35"/>
      <c r="BYB6" s="35"/>
      <c r="BYC6" s="35"/>
      <c r="BYD6" s="35"/>
      <c r="BYE6" s="35"/>
      <c r="BYF6" s="35"/>
      <c r="BYG6" s="35"/>
      <c r="BYH6" s="35"/>
      <c r="BYI6" s="35"/>
      <c r="BYJ6" s="35"/>
      <c r="BYK6" s="35"/>
      <c r="BYL6" s="35"/>
      <c r="BYM6" s="35"/>
      <c r="BYN6" s="35"/>
      <c r="BYO6" s="35"/>
      <c r="BYP6" s="35"/>
      <c r="BYQ6" s="35"/>
      <c r="BYR6" s="35"/>
      <c r="BYS6" s="35"/>
      <c r="BYT6" s="35"/>
      <c r="BYU6" s="35"/>
      <c r="BYV6" s="35"/>
      <c r="BYW6" s="35"/>
      <c r="BYX6" s="35"/>
      <c r="BYY6" s="35"/>
      <c r="BYZ6" s="35"/>
      <c r="BZA6" s="35"/>
      <c r="BZB6" s="35"/>
      <c r="BZC6" s="35"/>
      <c r="BZD6" s="35"/>
      <c r="BZE6" s="35"/>
      <c r="BZF6" s="35"/>
      <c r="BZG6" s="35"/>
      <c r="BZH6" s="35"/>
      <c r="BZI6" s="35"/>
      <c r="BZJ6" s="35"/>
      <c r="BZK6" s="35"/>
      <c r="BZL6" s="35"/>
      <c r="BZM6" s="35"/>
      <c r="BZN6" s="35"/>
      <c r="BZO6" s="35"/>
      <c r="BZP6" s="35"/>
      <c r="BZQ6" s="35"/>
      <c r="BZR6" s="35"/>
      <c r="BZS6" s="35"/>
      <c r="BZT6" s="35"/>
      <c r="BZU6" s="35"/>
      <c r="BZV6" s="35"/>
      <c r="BZW6" s="35"/>
      <c r="BZX6" s="35"/>
      <c r="BZY6" s="35"/>
      <c r="BZZ6" s="35"/>
      <c r="CAA6" s="35"/>
      <c r="CAB6" s="35"/>
      <c r="CAC6" s="35"/>
      <c r="CAD6" s="35"/>
      <c r="CAE6" s="35"/>
      <c r="CAF6" s="35"/>
      <c r="CAG6" s="35"/>
      <c r="CAH6" s="35"/>
      <c r="CAI6" s="35"/>
      <c r="CAJ6" s="35"/>
      <c r="CAK6" s="35"/>
      <c r="CAL6" s="35"/>
      <c r="CAM6" s="35"/>
      <c r="CAN6" s="35"/>
      <c r="CAO6" s="35"/>
      <c r="CAP6" s="35"/>
      <c r="CAQ6" s="35"/>
      <c r="CAR6" s="35"/>
      <c r="CAS6" s="35"/>
      <c r="CAT6" s="35"/>
      <c r="CAU6" s="35"/>
      <c r="CAV6" s="35"/>
      <c r="CAW6" s="35"/>
      <c r="CAX6" s="35"/>
      <c r="CAY6" s="35"/>
      <c r="CAZ6" s="35"/>
      <c r="CBA6" s="35"/>
      <c r="CBB6" s="35"/>
      <c r="CBC6" s="35"/>
      <c r="CBD6" s="35"/>
      <c r="CBE6" s="35"/>
      <c r="CBF6" s="35"/>
      <c r="CBG6" s="35"/>
      <c r="CBH6" s="35"/>
      <c r="CBI6" s="35"/>
      <c r="CBJ6" s="35"/>
      <c r="CBK6" s="35"/>
      <c r="CBL6" s="35"/>
      <c r="CBM6" s="35"/>
      <c r="CBN6" s="35"/>
      <c r="CBO6" s="35"/>
      <c r="CBP6" s="35"/>
      <c r="CBQ6" s="35"/>
      <c r="CBR6" s="35"/>
      <c r="CBS6" s="35"/>
      <c r="CBT6" s="35"/>
      <c r="CBU6" s="35"/>
      <c r="CBV6" s="35"/>
      <c r="CBW6" s="35"/>
      <c r="CBX6" s="35"/>
      <c r="CBY6" s="35"/>
      <c r="CBZ6" s="35"/>
      <c r="CCA6" s="35"/>
      <c r="CCB6" s="35"/>
      <c r="CCC6" s="35"/>
      <c r="CCD6" s="35"/>
      <c r="CCE6" s="35"/>
      <c r="CCF6" s="35"/>
      <c r="CCG6" s="35"/>
      <c r="CCH6" s="35"/>
      <c r="CCI6" s="35"/>
      <c r="CCJ6" s="35"/>
      <c r="CCK6" s="35"/>
      <c r="CCL6" s="35"/>
      <c r="CCM6" s="35"/>
      <c r="CCN6" s="35"/>
      <c r="CCO6" s="35"/>
      <c r="CCP6" s="35"/>
      <c r="CCQ6" s="35"/>
      <c r="CCR6" s="35"/>
      <c r="CCS6" s="35"/>
      <c r="CCT6" s="35"/>
      <c r="CCU6" s="35"/>
      <c r="CCV6" s="35"/>
      <c r="CCW6" s="35"/>
      <c r="CCX6" s="35"/>
      <c r="CCY6" s="35"/>
      <c r="CCZ6" s="35"/>
      <c r="CDA6" s="35"/>
      <c r="CDB6" s="35"/>
      <c r="CDC6" s="35"/>
      <c r="CDD6" s="35"/>
      <c r="CDE6" s="35"/>
      <c r="CDF6" s="35"/>
      <c r="CDG6" s="35"/>
      <c r="CDH6" s="35"/>
      <c r="CDI6" s="35"/>
      <c r="CDJ6" s="35"/>
      <c r="CDK6" s="35"/>
      <c r="CDL6" s="35"/>
      <c r="CDM6" s="35"/>
      <c r="CDN6" s="35"/>
      <c r="CDO6" s="35"/>
      <c r="CDP6" s="35"/>
      <c r="CDQ6" s="35"/>
      <c r="CDR6" s="35"/>
      <c r="CDS6" s="35"/>
      <c r="CDT6" s="35"/>
      <c r="CDU6" s="35"/>
      <c r="CDV6" s="35"/>
      <c r="CDW6" s="35"/>
      <c r="CDX6" s="35"/>
      <c r="CDY6" s="35"/>
      <c r="CDZ6" s="35"/>
      <c r="CEA6" s="35"/>
      <c r="CEB6" s="35"/>
      <c r="CEC6" s="35"/>
      <c r="CED6" s="35"/>
      <c r="CEE6" s="35"/>
      <c r="CEF6" s="35"/>
      <c r="CEG6" s="35"/>
      <c r="CEH6" s="35"/>
      <c r="CEI6" s="35"/>
      <c r="CEJ6" s="35"/>
      <c r="CEK6" s="35"/>
      <c r="CEL6" s="35"/>
      <c r="CEM6" s="35"/>
      <c r="CEN6" s="35"/>
      <c r="CEO6" s="35"/>
      <c r="CEP6" s="35"/>
      <c r="CEQ6" s="35"/>
      <c r="CER6" s="35"/>
      <c r="CES6" s="35"/>
      <c r="CET6" s="35"/>
      <c r="CEU6" s="35"/>
      <c r="CEV6" s="35"/>
      <c r="CEW6" s="35"/>
      <c r="CEX6" s="35"/>
      <c r="CEY6" s="35"/>
      <c r="CEZ6" s="35"/>
      <c r="CFA6" s="35"/>
      <c r="CFB6" s="35"/>
      <c r="CFC6" s="35"/>
      <c r="CFD6" s="35"/>
      <c r="CFE6" s="35"/>
      <c r="CFF6" s="35"/>
      <c r="CFG6" s="35"/>
      <c r="CFH6" s="35"/>
      <c r="CFI6" s="35"/>
      <c r="CFJ6" s="35"/>
      <c r="CFK6" s="35"/>
      <c r="CFL6" s="35"/>
      <c r="CFM6" s="35"/>
      <c r="CFN6" s="35"/>
      <c r="CFO6" s="35"/>
      <c r="CFP6" s="35"/>
      <c r="CFQ6" s="35"/>
      <c r="CFR6" s="35"/>
      <c r="CFS6" s="35"/>
      <c r="CFT6" s="35"/>
      <c r="CFU6" s="35"/>
      <c r="CFV6" s="35"/>
      <c r="CFW6" s="35"/>
      <c r="CFX6" s="35"/>
      <c r="CFY6" s="35"/>
      <c r="CFZ6" s="35"/>
      <c r="CGA6" s="35"/>
      <c r="CGB6" s="35"/>
      <c r="CGC6" s="35"/>
      <c r="CGD6" s="35"/>
      <c r="CGE6" s="35"/>
      <c r="CGF6" s="35"/>
      <c r="CGG6" s="35"/>
      <c r="CGH6" s="35"/>
      <c r="CGI6" s="35"/>
      <c r="CGJ6" s="35"/>
      <c r="CGK6" s="35"/>
      <c r="CGL6" s="35"/>
      <c r="CGM6" s="35"/>
      <c r="CGN6" s="35"/>
      <c r="CGO6" s="35"/>
      <c r="CGP6" s="35"/>
      <c r="CGQ6" s="35"/>
      <c r="CGR6" s="35"/>
      <c r="CGS6" s="35"/>
      <c r="CGT6" s="35"/>
      <c r="CGU6" s="35"/>
      <c r="CGV6" s="35"/>
      <c r="CGW6" s="35"/>
      <c r="CGX6" s="35"/>
      <c r="CGY6" s="35"/>
      <c r="CGZ6" s="35"/>
      <c r="CHA6" s="35"/>
      <c r="CHB6" s="35"/>
      <c r="CHC6" s="35"/>
      <c r="CHD6" s="35"/>
      <c r="CHE6" s="35"/>
      <c r="CHF6" s="35"/>
      <c r="CHG6" s="35"/>
      <c r="CHH6" s="35"/>
      <c r="CHI6" s="35"/>
      <c r="CHJ6" s="35"/>
      <c r="CHK6" s="35"/>
      <c r="CHL6" s="35"/>
      <c r="CHM6" s="35"/>
      <c r="CHN6" s="35"/>
      <c r="CHO6" s="35"/>
      <c r="CHP6" s="35"/>
      <c r="CHQ6" s="35"/>
      <c r="CHR6" s="35"/>
      <c r="CHS6" s="35"/>
      <c r="CHT6" s="35"/>
      <c r="CHU6" s="35"/>
      <c r="CHV6" s="35"/>
      <c r="CHW6" s="35"/>
      <c r="CHX6" s="35"/>
      <c r="CHY6" s="35"/>
      <c r="CHZ6" s="35"/>
      <c r="CIA6" s="35"/>
      <c r="CIB6" s="35"/>
      <c r="CIC6" s="35"/>
      <c r="CID6" s="35"/>
      <c r="CIE6" s="35"/>
      <c r="CIF6" s="35"/>
      <c r="CIG6" s="35"/>
      <c r="CIH6" s="35"/>
      <c r="CII6" s="35"/>
      <c r="CIJ6" s="35"/>
      <c r="CIK6" s="35"/>
      <c r="CIL6" s="35"/>
      <c r="CIM6" s="35"/>
      <c r="CIN6" s="35"/>
      <c r="CIO6" s="35"/>
      <c r="CIP6" s="35"/>
      <c r="CIQ6" s="35"/>
      <c r="CIR6" s="35"/>
      <c r="CIS6" s="35"/>
      <c r="CIT6" s="35"/>
      <c r="CIU6" s="35"/>
      <c r="CIV6" s="35"/>
      <c r="CIW6" s="35"/>
      <c r="CIX6" s="35"/>
      <c r="CIY6" s="35"/>
      <c r="CIZ6" s="35"/>
      <c r="CJA6" s="35"/>
      <c r="CJB6" s="35"/>
      <c r="CJC6" s="35"/>
      <c r="CJD6" s="35"/>
      <c r="CJE6" s="35"/>
      <c r="CJF6" s="35"/>
      <c r="CJG6" s="35"/>
      <c r="CJH6" s="35"/>
      <c r="CJI6" s="35"/>
      <c r="CJJ6" s="35"/>
      <c r="CJK6" s="35"/>
      <c r="CJL6" s="35"/>
      <c r="CJM6" s="35"/>
      <c r="CJN6" s="35"/>
      <c r="CJO6" s="35"/>
      <c r="CJP6" s="35"/>
      <c r="CJQ6" s="35"/>
      <c r="CJR6" s="35"/>
      <c r="CJS6" s="35"/>
      <c r="CJT6" s="35"/>
      <c r="CJU6" s="35"/>
      <c r="CJV6" s="35"/>
      <c r="CJW6" s="35"/>
      <c r="CJX6" s="35"/>
      <c r="CJY6" s="35"/>
      <c r="CJZ6" s="35"/>
      <c r="CKA6" s="35"/>
      <c r="CKB6" s="35"/>
      <c r="CKC6" s="35"/>
      <c r="CKD6" s="35"/>
      <c r="CKE6" s="35"/>
      <c r="CKF6" s="35"/>
      <c r="CKG6" s="35"/>
      <c r="CKH6" s="35"/>
      <c r="CKI6" s="35"/>
      <c r="CKJ6" s="35"/>
      <c r="CKK6" s="35"/>
      <c r="CKL6" s="35"/>
      <c r="CKM6" s="35"/>
      <c r="CKN6" s="35"/>
      <c r="CKO6" s="35"/>
      <c r="CKP6" s="35"/>
      <c r="CKQ6" s="35"/>
      <c r="CKR6" s="35"/>
      <c r="CKS6" s="35"/>
      <c r="CKT6" s="35"/>
      <c r="CKU6" s="35"/>
      <c r="CKV6" s="35"/>
      <c r="CKW6" s="35"/>
      <c r="CKX6" s="35"/>
      <c r="CKY6" s="35"/>
      <c r="CKZ6" s="35"/>
      <c r="CLA6" s="35"/>
      <c r="CLB6" s="35"/>
      <c r="CLC6" s="35"/>
      <c r="CLD6" s="35"/>
      <c r="CLE6" s="35"/>
      <c r="CLF6" s="35"/>
      <c r="CLG6" s="35"/>
      <c r="CLH6" s="35"/>
      <c r="CLI6" s="35"/>
      <c r="CLJ6" s="35"/>
      <c r="CLK6" s="35"/>
      <c r="CLL6" s="35"/>
      <c r="CLM6" s="35"/>
      <c r="CLN6" s="35"/>
      <c r="CLO6" s="35"/>
      <c r="CLP6" s="35"/>
      <c r="CLQ6" s="35"/>
      <c r="CLR6" s="35"/>
      <c r="CLS6" s="35"/>
      <c r="CLT6" s="35"/>
      <c r="CLU6" s="35"/>
      <c r="CLV6" s="35"/>
      <c r="CLW6" s="35"/>
      <c r="CLX6" s="35"/>
      <c r="CLY6" s="35"/>
      <c r="CLZ6" s="35"/>
      <c r="CMA6" s="35"/>
      <c r="CMB6" s="35"/>
      <c r="CMC6" s="35"/>
      <c r="CMD6" s="35"/>
      <c r="CME6" s="35"/>
      <c r="CMF6" s="35"/>
      <c r="CMG6" s="35"/>
      <c r="CMH6" s="35"/>
      <c r="CMI6" s="35"/>
      <c r="CMJ6" s="35"/>
      <c r="CMK6" s="35"/>
      <c r="CML6" s="35"/>
      <c r="CMM6" s="35"/>
      <c r="CMN6" s="35"/>
      <c r="CMO6" s="35"/>
      <c r="CMP6" s="35"/>
      <c r="CMQ6" s="35"/>
      <c r="CMR6" s="35"/>
      <c r="CMS6" s="35"/>
      <c r="CMT6" s="35"/>
      <c r="CMU6" s="35"/>
      <c r="CMV6" s="35"/>
      <c r="CMW6" s="35"/>
      <c r="CMX6" s="35"/>
      <c r="CMY6" s="35"/>
      <c r="CMZ6" s="35"/>
      <c r="CNA6" s="35"/>
      <c r="CNB6" s="35"/>
      <c r="CNC6" s="35"/>
      <c r="CND6" s="35"/>
      <c r="CNE6" s="35"/>
      <c r="CNF6" s="35"/>
      <c r="CNG6" s="35"/>
      <c r="CNH6" s="35"/>
      <c r="CNI6" s="35"/>
      <c r="CNJ6" s="35"/>
      <c r="CNK6" s="35"/>
      <c r="CNL6" s="35"/>
      <c r="CNM6" s="35"/>
      <c r="CNN6" s="35"/>
      <c r="CNO6" s="35"/>
      <c r="CNP6" s="35"/>
      <c r="CNQ6" s="35"/>
      <c r="CNR6" s="35"/>
      <c r="CNS6" s="35"/>
      <c r="CNT6" s="35"/>
      <c r="CNU6" s="35"/>
      <c r="CNV6" s="35"/>
      <c r="CNW6" s="35"/>
      <c r="CNX6" s="35"/>
      <c r="CNY6" s="35"/>
      <c r="CNZ6" s="35"/>
      <c r="COA6" s="35"/>
      <c r="COB6" s="35"/>
      <c r="COC6" s="35"/>
      <c r="COD6" s="35"/>
      <c r="COE6" s="35"/>
      <c r="COF6" s="35"/>
      <c r="COG6" s="35"/>
      <c r="COH6" s="35"/>
      <c r="COI6" s="35"/>
      <c r="COJ6" s="35"/>
      <c r="COK6" s="35"/>
      <c r="COL6" s="35"/>
      <c r="COM6" s="35"/>
      <c r="CON6" s="35"/>
      <c r="COO6" s="35"/>
      <c r="COP6" s="35"/>
      <c r="COQ6" s="35"/>
      <c r="COR6" s="35"/>
      <c r="COS6" s="35"/>
      <c r="COT6" s="35"/>
      <c r="COU6" s="35"/>
      <c r="COV6" s="35"/>
      <c r="COW6" s="35"/>
      <c r="COX6" s="35"/>
      <c r="COY6" s="35"/>
      <c r="COZ6" s="35"/>
      <c r="CPA6" s="35"/>
      <c r="CPB6" s="35"/>
      <c r="CPC6" s="35"/>
      <c r="CPD6" s="35"/>
      <c r="CPE6" s="35"/>
      <c r="CPF6" s="35"/>
      <c r="CPG6" s="35"/>
      <c r="CPH6" s="35"/>
      <c r="CPI6" s="35"/>
      <c r="CPJ6" s="35"/>
      <c r="CPK6" s="35"/>
      <c r="CPL6" s="35"/>
      <c r="CPM6" s="35"/>
      <c r="CPN6" s="35"/>
      <c r="CPO6" s="35"/>
      <c r="CPP6" s="35"/>
      <c r="CPQ6" s="35"/>
      <c r="CPR6" s="35"/>
      <c r="CPS6" s="35"/>
      <c r="CPT6" s="35"/>
      <c r="CPU6" s="35"/>
      <c r="CPV6" s="35"/>
      <c r="CPW6" s="35"/>
      <c r="CPX6" s="35"/>
      <c r="CPY6" s="35"/>
      <c r="CPZ6" s="35"/>
      <c r="CQA6" s="35"/>
      <c r="CQB6" s="35"/>
      <c r="CQC6" s="35"/>
      <c r="CQD6" s="35"/>
      <c r="CQE6" s="35"/>
      <c r="CQF6" s="35"/>
      <c r="CQG6" s="35"/>
      <c r="CQH6" s="35"/>
      <c r="CQI6" s="35"/>
      <c r="CQJ6" s="35"/>
      <c r="CQK6" s="35"/>
      <c r="CQL6" s="35"/>
      <c r="CQM6" s="35"/>
      <c r="CQN6" s="35"/>
      <c r="CQO6" s="35"/>
      <c r="CQP6" s="35"/>
      <c r="CQQ6" s="35"/>
      <c r="CQR6" s="35"/>
      <c r="CQS6" s="35"/>
      <c r="CQT6" s="35"/>
      <c r="CQU6" s="35"/>
      <c r="CQV6" s="35"/>
      <c r="CQW6" s="35"/>
      <c r="CQX6" s="35"/>
      <c r="CQY6" s="35"/>
      <c r="CQZ6" s="35"/>
      <c r="CRA6" s="35"/>
      <c r="CRB6" s="35"/>
      <c r="CRC6" s="35"/>
      <c r="CRD6" s="35"/>
      <c r="CRE6" s="35"/>
      <c r="CRF6" s="35"/>
      <c r="CRG6" s="35"/>
      <c r="CRH6" s="35"/>
      <c r="CRI6" s="35"/>
      <c r="CRJ6" s="35"/>
      <c r="CRK6" s="35"/>
      <c r="CRL6" s="35"/>
      <c r="CRM6" s="35"/>
      <c r="CRN6" s="35"/>
      <c r="CRO6" s="35"/>
      <c r="CRP6" s="35"/>
      <c r="CRQ6" s="35"/>
      <c r="CRR6" s="35"/>
      <c r="CRS6" s="35"/>
      <c r="CRT6" s="35"/>
      <c r="CRU6" s="35"/>
      <c r="CRV6" s="35"/>
      <c r="CRW6" s="35"/>
      <c r="CRX6" s="35"/>
      <c r="CRY6" s="35"/>
      <c r="CRZ6" s="35"/>
      <c r="CSA6" s="35"/>
      <c r="CSB6" s="35"/>
      <c r="CSC6" s="35"/>
      <c r="CSD6" s="35"/>
      <c r="CSE6" s="35"/>
      <c r="CSF6" s="35"/>
      <c r="CSG6" s="35"/>
      <c r="CSH6" s="35"/>
      <c r="CSI6" s="35"/>
      <c r="CSJ6" s="35"/>
      <c r="CSK6" s="35"/>
      <c r="CSL6" s="35"/>
      <c r="CSM6" s="35"/>
      <c r="CSN6" s="35"/>
      <c r="CSO6" s="35"/>
      <c r="CSP6" s="35"/>
      <c r="CSQ6" s="35"/>
      <c r="CSR6" s="35"/>
      <c r="CSS6" s="35"/>
      <c r="CST6" s="35"/>
      <c r="CSU6" s="35"/>
      <c r="CSV6" s="35"/>
      <c r="CSW6" s="35"/>
      <c r="CSX6" s="35"/>
      <c r="CSY6" s="35"/>
      <c r="CSZ6" s="35"/>
      <c r="CTA6" s="35"/>
      <c r="CTB6" s="35"/>
      <c r="CTC6" s="35"/>
      <c r="CTD6" s="35"/>
      <c r="CTE6" s="35"/>
      <c r="CTF6" s="35"/>
      <c r="CTG6" s="35"/>
      <c r="CTH6" s="35"/>
      <c r="CTI6" s="35"/>
      <c r="CTJ6" s="35"/>
      <c r="CTK6" s="35"/>
      <c r="CTL6" s="35"/>
      <c r="CTM6" s="35"/>
      <c r="CTN6" s="35"/>
      <c r="CTO6" s="35"/>
      <c r="CTP6" s="35"/>
      <c r="CTQ6" s="35"/>
      <c r="CTR6" s="35"/>
      <c r="CTS6" s="35"/>
      <c r="CTT6" s="35"/>
      <c r="CTU6" s="35"/>
      <c r="CTV6" s="35"/>
      <c r="CTW6" s="35"/>
      <c r="CTX6" s="35"/>
      <c r="CTY6" s="35"/>
      <c r="CTZ6" s="35"/>
      <c r="CUA6" s="35"/>
      <c r="CUB6" s="35"/>
      <c r="CUC6" s="35"/>
      <c r="CUD6" s="35"/>
      <c r="CUE6" s="35"/>
      <c r="CUF6" s="35"/>
      <c r="CUG6" s="35"/>
      <c r="CUH6" s="35"/>
      <c r="CUI6" s="35"/>
      <c r="CUJ6" s="35"/>
      <c r="CUK6" s="35"/>
      <c r="CUL6" s="35"/>
      <c r="CUM6" s="35"/>
      <c r="CUN6" s="35"/>
      <c r="CUO6" s="35"/>
      <c r="CUP6" s="35"/>
      <c r="CUQ6" s="35"/>
      <c r="CUR6" s="35"/>
      <c r="CUS6" s="35"/>
      <c r="CUT6" s="35"/>
      <c r="CUU6" s="35"/>
      <c r="CUV6" s="35"/>
      <c r="CUW6" s="35"/>
      <c r="CUX6" s="35"/>
      <c r="CUY6" s="35"/>
      <c r="CUZ6" s="35"/>
      <c r="CVA6" s="35"/>
      <c r="CVB6" s="35"/>
      <c r="CVC6" s="35"/>
      <c r="CVD6" s="35"/>
      <c r="CVE6" s="35"/>
      <c r="CVF6" s="35"/>
      <c r="CVG6" s="35"/>
      <c r="CVH6" s="35"/>
      <c r="CVI6" s="35"/>
      <c r="CVJ6" s="35"/>
      <c r="CVK6" s="35"/>
      <c r="CVL6" s="35"/>
      <c r="CVM6" s="35"/>
      <c r="CVN6" s="35"/>
      <c r="CVO6" s="35"/>
      <c r="CVP6" s="35"/>
      <c r="CVQ6" s="35"/>
      <c r="CVR6" s="35"/>
      <c r="CVS6" s="35"/>
      <c r="CVT6" s="35"/>
      <c r="CVU6" s="35"/>
      <c r="CVV6" s="35"/>
      <c r="CVW6" s="35"/>
      <c r="CVX6" s="35"/>
      <c r="CVY6" s="35"/>
      <c r="CVZ6" s="35"/>
      <c r="CWA6" s="35"/>
      <c r="CWB6" s="35"/>
      <c r="CWC6" s="35"/>
      <c r="CWD6" s="35"/>
      <c r="CWE6" s="35"/>
      <c r="CWF6" s="35"/>
      <c r="CWG6" s="35"/>
      <c r="CWH6" s="35"/>
      <c r="CWI6" s="35"/>
      <c r="CWJ6" s="35"/>
      <c r="CWK6" s="35"/>
      <c r="CWL6" s="35"/>
      <c r="CWM6" s="35"/>
      <c r="CWN6" s="35"/>
      <c r="CWO6" s="35"/>
      <c r="CWP6" s="35"/>
      <c r="CWQ6" s="35"/>
      <c r="CWR6" s="35"/>
      <c r="CWS6" s="35"/>
      <c r="CWT6" s="35"/>
      <c r="CWU6" s="35"/>
      <c r="CWV6" s="35"/>
      <c r="CWW6" s="35"/>
      <c r="CWX6" s="35"/>
      <c r="CWY6" s="35"/>
      <c r="CWZ6" s="35"/>
      <c r="CXA6" s="35"/>
      <c r="CXB6" s="35"/>
      <c r="CXC6" s="35"/>
      <c r="CXD6" s="35"/>
      <c r="CXE6" s="35"/>
      <c r="CXF6" s="35"/>
      <c r="CXG6" s="35"/>
      <c r="CXH6" s="35"/>
      <c r="CXI6" s="35"/>
      <c r="CXJ6" s="35"/>
      <c r="CXK6" s="35"/>
      <c r="CXL6" s="35"/>
      <c r="CXM6" s="35"/>
      <c r="CXN6" s="35"/>
      <c r="CXO6" s="35"/>
      <c r="CXP6" s="35"/>
      <c r="CXQ6" s="35"/>
      <c r="CXR6" s="35"/>
      <c r="CXS6" s="35"/>
      <c r="CXT6" s="35"/>
      <c r="CXU6" s="35"/>
      <c r="CXV6" s="35"/>
      <c r="CXW6" s="35"/>
      <c r="CXX6" s="35"/>
      <c r="CXY6" s="35"/>
      <c r="CXZ6" s="35"/>
      <c r="CYA6" s="35"/>
      <c r="CYB6" s="35"/>
      <c r="CYC6" s="35"/>
      <c r="CYD6" s="35"/>
      <c r="CYE6" s="35"/>
      <c r="CYF6" s="35"/>
      <c r="CYG6" s="35"/>
      <c r="CYH6" s="35"/>
      <c r="CYI6" s="35"/>
      <c r="CYJ6" s="35"/>
      <c r="CYK6" s="35"/>
      <c r="CYL6" s="35"/>
      <c r="CYM6" s="35"/>
      <c r="CYN6" s="35"/>
      <c r="CYO6" s="35"/>
      <c r="CYP6" s="35"/>
      <c r="CYQ6" s="35"/>
      <c r="CYR6" s="35"/>
      <c r="CYS6" s="35"/>
      <c r="CYT6" s="35"/>
      <c r="CYU6" s="35"/>
      <c r="CYV6" s="35"/>
      <c r="CYW6" s="35"/>
      <c r="CYX6" s="35"/>
      <c r="CYY6" s="35"/>
      <c r="CYZ6" s="35"/>
      <c r="CZA6" s="35"/>
      <c r="CZB6" s="35"/>
      <c r="CZC6" s="35"/>
      <c r="CZD6" s="35"/>
      <c r="CZE6" s="35"/>
      <c r="CZF6" s="35"/>
      <c r="CZG6" s="35"/>
      <c r="CZH6" s="35"/>
      <c r="CZI6" s="35"/>
      <c r="CZJ6" s="35"/>
      <c r="CZK6" s="35"/>
      <c r="CZL6" s="35"/>
      <c r="CZM6" s="35"/>
      <c r="CZN6" s="35"/>
      <c r="CZO6" s="35"/>
      <c r="CZP6" s="35"/>
      <c r="CZQ6" s="35"/>
      <c r="CZR6" s="35"/>
      <c r="CZS6" s="35"/>
      <c r="CZT6" s="35"/>
      <c r="CZU6" s="35"/>
      <c r="CZV6" s="35"/>
      <c r="CZW6" s="35"/>
      <c r="CZX6" s="35"/>
      <c r="CZY6" s="35"/>
      <c r="CZZ6" s="35"/>
      <c r="DAA6" s="35"/>
      <c r="DAB6" s="35"/>
      <c r="DAC6" s="35"/>
      <c r="DAD6" s="35"/>
      <c r="DAE6" s="35"/>
      <c r="DAF6" s="35"/>
      <c r="DAG6" s="35"/>
      <c r="DAH6" s="35"/>
      <c r="DAI6" s="35"/>
      <c r="DAJ6" s="35"/>
      <c r="DAK6" s="35"/>
      <c r="DAL6" s="35"/>
      <c r="DAM6" s="35"/>
      <c r="DAN6" s="35"/>
      <c r="DAO6" s="35"/>
      <c r="DAP6" s="35"/>
      <c r="DAQ6" s="35"/>
      <c r="DAR6" s="35"/>
      <c r="DAS6" s="35"/>
      <c r="DAT6" s="35"/>
      <c r="DAU6" s="35"/>
      <c r="DAV6" s="35"/>
      <c r="DAW6" s="35"/>
      <c r="DAX6" s="35"/>
      <c r="DAY6" s="35"/>
      <c r="DAZ6" s="35"/>
      <c r="DBA6" s="35"/>
      <c r="DBB6" s="35"/>
      <c r="DBC6" s="35"/>
      <c r="DBD6" s="35"/>
      <c r="DBE6" s="35"/>
      <c r="DBF6" s="35"/>
      <c r="DBG6" s="35"/>
      <c r="DBH6" s="35"/>
      <c r="DBI6" s="35"/>
      <c r="DBJ6" s="35"/>
      <c r="DBK6" s="35"/>
      <c r="DBL6" s="35"/>
      <c r="DBM6" s="35"/>
      <c r="DBN6" s="35"/>
      <c r="DBO6" s="35"/>
      <c r="DBP6" s="35"/>
      <c r="DBQ6" s="35"/>
      <c r="DBR6" s="35"/>
      <c r="DBS6" s="35"/>
      <c r="DBT6" s="35"/>
      <c r="DBU6" s="35"/>
      <c r="DBV6" s="35"/>
      <c r="DBW6" s="35"/>
      <c r="DBX6" s="35"/>
      <c r="DBY6" s="35"/>
      <c r="DBZ6" s="35"/>
      <c r="DCA6" s="35"/>
      <c r="DCB6" s="35"/>
      <c r="DCC6" s="35"/>
      <c r="DCD6" s="35"/>
      <c r="DCE6" s="35"/>
      <c r="DCF6" s="35"/>
      <c r="DCG6" s="35"/>
      <c r="DCH6" s="35"/>
      <c r="DCI6" s="35"/>
      <c r="DCJ6" s="35"/>
      <c r="DCK6" s="35"/>
      <c r="DCL6" s="35"/>
      <c r="DCM6" s="35"/>
      <c r="DCN6" s="35"/>
      <c r="DCO6" s="35"/>
      <c r="DCP6" s="35"/>
      <c r="DCQ6" s="35"/>
      <c r="DCR6" s="35"/>
      <c r="DCS6" s="35"/>
      <c r="DCT6" s="35"/>
      <c r="DCU6" s="35"/>
      <c r="DCV6" s="35"/>
      <c r="DCW6" s="35"/>
      <c r="DCX6" s="35"/>
      <c r="DCY6" s="35"/>
      <c r="DCZ6" s="35"/>
      <c r="DDA6" s="35"/>
      <c r="DDB6" s="35"/>
      <c r="DDC6" s="35"/>
      <c r="DDD6" s="35"/>
      <c r="DDE6" s="35"/>
      <c r="DDF6" s="35"/>
      <c r="DDG6" s="35"/>
      <c r="DDH6" s="35"/>
      <c r="DDI6" s="35"/>
      <c r="DDJ6" s="35"/>
      <c r="DDK6" s="35"/>
      <c r="DDL6" s="35"/>
      <c r="DDM6" s="35"/>
      <c r="DDN6" s="35"/>
      <c r="DDO6" s="35"/>
      <c r="DDP6" s="35"/>
      <c r="DDQ6" s="35"/>
      <c r="DDR6" s="35"/>
      <c r="DDS6" s="35"/>
      <c r="DDT6" s="35"/>
      <c r="DDU6" s="35"/>
      <c r="DDV6" s="35"/>
      <c r="DDW6" s="35"/>
      <c r="DDX6" s="35"/>
      <c r="DDY6" s="35"/>
      <c r="DDZ6" s="35"/>
      <c r="DEA6" s="35"/>
      <c r="DEB6" s="35"/>
      <c r="DEC6" s="35"/>
      <c r="DED6" s="35"/>
      <c r="DEE6" s="35"/>
      <c r="DEF6" s="35"/>
      <c r="DEG6" s="35"/>
      <c r="DEH6" s="35"/>
      <c r="DEI6" s="35"/>
      <c r="DEJ6" s="35"/>
      <c r="DEK6" s="35"/>
      <c r="DEL6" s="35"/>
      <c r="DEM6" s="35"/>
      <c r="DEN6" s="35"/>
      <c r="DEO6" s="35"/>
      <c r="DEP6" s="35"/>
      <c r="DEQ6" s="35"/>
      <c r="DER6" s="35"/>
      <c r="DES6" s="35"/>
      <c r="DET6" s="35"/>
      <c r="DEU6" s="35"/>
      <c r="DEV6" s="35"/>
      <c r="DEW6" s="35"/>
      <c r="DEX6" s="35"/>
      <c r="DEY6" s="35"/>
      <c r="DEZ6" s="35"/>
      <c r="DFA6" s="35"/>
      <c r="DFB6" s="35"/>
      <c r="DFC6" s="35"/>
      <c r="DFD6" s="35"/>
      <c r="DFE6" s="35"/>
      <c r="DFF6" s="35"/>
      <c r="DFG6" s="35"/>
      <c r="DFH6" s="35"/>
      <c r="DFI6" s="35"/>
      <c r="DFJ6" s="35"/>
      <c r="DFK6" s="35"/>
      <c r="DFL6" s="35"/>
      <c r="DFM6" s="35"/>
      <c r="DFN6" s="35"/>
      <c r="DFO6" s="35"/>
      <c r="DFP6" s="35"/>
      <c r="DFQ6" s="35"/>
      <c r="DFR6" s="35"/>
      <c r="DFS6" s="35"/>
      <c r="DFT6" s="35"/>
      <c r="DFU6" s="35"/>
      <c r="DFV6" s="35"/>
      <c r="DFW6" s="35"/>
      <c r="DFX6" s="35"/>
      <c r="DFY6" s="35"/>
      <c r="DFZ6" s="35"/>
      <c r="DGA6" s="35"/>
      <c r="DGB6" s="35"/>
      <c r="DGC6" s="35"/>
      <c r="DGD6" s="35"/>
      <c r="DGE6" s="35"/>
      <c r="DGF6" s="35"/>
      <c r="DGG6" s="35"/>
      <c r="DGH6" s="35"/>
      <c r="DGI6" s="35"/>
      <c r="DGJ6" s="35"/>
      <c r="DGK6" s="35"/>
      <c r="DGL6" s="35"/>
      <c r="DGM6" s="35"/>
      <c r="DGN6" s="35"/>
      <c r="DGO6" s="35"/>
      <c r="DGP6" s="35"/>
      <c r="DGQ6" s="35"/>
      <c r="DGR6" s="35"/>
      <c r="DGS6" s="35"/>
      <c r="DGT6" s="35"/>
      <c r="DGU6" s="35"/>
      <c r="DGV6" s="35"/>
      <c r="DGW6" s="35"/>
      <c r="DGX6" s="35"/>
      <c r="DGY6" s="35"/>
      <c r="DGZ6" s="35"/>
      <c r="DHA6" s="35"/>
      <c r="DHB6" s="35"/>
      <c r="DHC6" s="35"/>
      <c r="DHD6" s="35"/>
      <c r="DHE6" s="35"/>
      <c r="DHF6" s="35"/>
      <c r="DHG6" s="35"/>
      <c r="DHH6" s="35"/>
      <c r="DHI6" s="35"/>
      <c r="DHJ6" s="35"/>
      <c r="DHK6" s="35"/>
      <c r="DHL6" s="35"/>
      <c r="DHM6" s="35"/>
      <c r="DHN6" s="35"/>
      <c r="DHO6" s="35"/>
      <c r="DHP6" s="35"/>
      <c r="DHQ6" s="35"/>
      <c r="DHR6" s="35"/>
      <c r="DHS6" s="35"/>
      <c r="DHT6" s="35"/>
      <c r="DHU6" s="35"/>
      <c r="DHV6" s="35"/>
      <c r="DHW6" s="35"/>
      <c r="DHX6" s="35"/>
      <c r="DHY6" s="35"/>
      <c r="DHZ6" s="35"/>
      <c r="DIA6" s="35"/>
      <c r="DIB6" s="35"/>
      <c r="DIC6" s="35"/>
      <c r="DID6" s="35"/>
      <c r="DIE6" s="35"/>
      <c r="DIF6" s="35"/>
      <c r="DIG6" s="35"/>
      <c r="DIH6" s="35"/>
      <c r="DII6" s="35"/>
      <c r="DIJ6" s="35"/>
      <c r="DIK6" s="35"/>
      <c r="DIL6" s="35"/>
      <c r="DIM6" s="35"/>
      <c r="DIN6" s="35"/>
      <c r="DIO6" s="35"/>
      <c r="DIP6" s="35"/>
      <c r="DIQ6" s="35"/>
      <c r="DIR6" s="35"/>
      <c r="DIS6" s="35"/>
      <c r="DIT6" s="35"/>
      <c r="DIU6" s="35"/>
      <c r="DIV6" s="35"/>
      <c r="DIW6" s="35"/>
      <c r="DIX6" s="35"/>
      <c r="DIY6" s="35"/>
      <c r="DIZ6" s="35"/>
      <c r="DJA6" s="35"/>
      <c r="DJB6" s="35"/>
      <c r="DJC6" s="35"/>
      <c r="DJD6" s="35"/>
      <c r="DJE6" s="35"/>
      <c r="DJF6" s="35"/>
      <c r="DJG6" s="35"/>
      <c r="DJH6" s="35"/>
      <c r="DJI6" s="35"/>
      <c r="DJJ6" s="35"/>
      <c r="DJK6" s="35"/>
      <c r="DJL6" s="35"/>
      <c r="DJM6" s="35"/>
      <c r="DJN6" s="35"/>
      <c r="DJO6" s="35"/>
      <c r="DJP6" s="35"/>
      <c r="DJQ6" s="35"/>
      <c r="DJR6" s="35"/>
      <c r="DJS6" s="35"/>
      <c r="DJT6" s="35"/>
      <c r="DJU6" s="35"/>
      <c r="DJV6" s="35"/>
      <c r="DJW6" s="35"/>
      <c r="DJX6" s="35"/>
      <c r="DJY6" s="35"/>
      <c r="DJZ6" s="35"/>
      <c r="DKA6" s="35"/>
      <c r="DKB6" s="35"/>
      <c r="DKC6" s="35"/>
      <c r="DKD6" s="35"/>
      <c r="DKE6" s="35"/>
      <c r="DKF6" s="35"/>
      <c r="DKG6" s="35"/>
      <c r="DKH6" s="35"/>
      <c r="DKI6" s="35"/>
      <c r="DKJ6" s="35"/>
      <c r="DKK6" s="35"/>
      <c r="DKL6" s="35"/>
      <c r="DKM6" s="35"/>
      <c r="DKN6" s="35"/>
      <c r="DKO6" s="35"/>
      <c r="DKP6" s="35"/>
      <c r="DKQ6" s="35"/>
      <c r="DKR6" s="35"/>
      <c r="DKS6" s="35"/>
      <c r="DKT6" s="35"/>
      <c r="DKU6" s="35"/>
      <c r="DKV6" s="35"/>
      <c r="DKW6" s="35"/>
      <c r="DKX6" s="35"/>
      <c r="DKY6" s="35"/>
      <c r="DKZ6" s="35"/>
      <c r="DLA6" s="35"/>
      <c r="DLB6" s="35"/>
      <c r="DLC6" s="35"/>
      <c r="DLD6" s="35"/>
      <c r="DLE6" s="35"/>
      <c r="DLF6" s="35"/>
      <c r="DLG6" s="35"/>
      <c r="DLH6" s="35"/>
      <c r="DLI6" s="35"/>
      <c r="DLJ6" s="35"/>
      <c r="DLK6" s="35"/>
      <c r="DLL6" s="35"/>
      <c r="DLM6" s="35"/>
      <c r="DLN6" s="35"/>
      <c r="DLO6" s="35"/>
      <c r="DLP6" s="35"/>
      <c r="DLQ6" s="35"/>
      <c r="DLR6" s="35"/>
      <c r="DLS6" s="35"/>
      <c r="DLT6" s="35"/>
      <c r="DLU6" s="35"/>
      <c r="DLV6" s="35"/>
      <c r="DLW6" s="35"/>
      <c r="DLX6" s="35"/>
      <c r="DLY6" s="35"/>
      <c r="DLZ6" s="35"/>
      <c r="DMA6" s="35"/>
      <c r="DMB6" s="35"/>
      <c r="DMC6" s="35"/>
      <c r="DMD6" s="35"/>
      <c r="DME6" s="35"/>
      <c r="DMF6" s="35"/>
      <c r="DMG6" s="35"/>
      <c r="DMH6" s="35"/>
      <c r="DMI6" s="35"/>
      <c r="DMJ6" s="35"/>
      <c r="DMK6" s="35"/>
      <c r="DML6" s="35"/>
      <c r="DMM6" s="35"/>
      <c r="DMN6" s="35"/>
      <c r="DMO6" s="35"/>
      <c r="DMP6" s="35"/>
      <c r="DMQ6" s="35"/>
      <c r="DMR6" s="35"/>
      <c r="DMS6" s="35"/>
      <c r="DMT6" s="35"/>
      <c r="DMU6" s="35"/>
      <c r="DMV6" s="35"/>
      <c r="DMW6" s="35"/>
      <c r="DMX6" s="35"/>
      <c r="DMY6" s="35"/>
      <c r="DMZ6" s="35"/>
      <c r="DNA6" s="35"/>
      <c r="DNB6" s="35"/>
      <c r="DNC6" s="35"/>
      <c r="DND6" s="35"/>
      <c r="DNE6" s="35"/>
      <c r="DNF6" s="35"/>
      <c r="DNG6" s="35"/>
      <c r="DNH6" s="35"/>
      <c r="DNI6" s="35"/>
      <c r="DNJ6" s="35"/>
      <c r="DNK6" s="35"/>
      <c r="DNL6" s="35"/>
      <c r="DNM6" s="35"/>
      <c r="DNN6" s="35"/>
      <c r="DNO6" s="35"/>
      <c r="DNP6" s="35"/>
      <c r="DNQ6" s="35"/>
      <c r="DNR6" s="35"/>
      <c r="DNS6" s="35"/>
      <c r="DNT6" s="35"/>
      <c r="DNU6" s="35"/>
      <c r="DNV6" s="35"/>
      <c r="DNW6" s="35"/>
      <c r="DNX6" s="35"/>
      <c r="DNY6" s="35"/>
      <c r="DNZ6" s="35"/>
      <c r="DOA6" s="35"/>
      <c r="DOB6" s="35"/>
      <c r="DOC6" s="35"/>
      <c r="DOD6" s="35"/>
      <c r="DOE6" s="35"/>
      <c r="DOF6" s="35"/>
      <c r="DOG6" s="35"/>
      <c r="DOH6" s="35"/>
      <c r="DOI6" s="35"/>
      <c r="DOJ6" s="35"/>
      <c r="DOK6" s="35"/>
      <c r="DOL6" s="35"/>
      <c r="DOM6" s="35"/>
      <c r="DON6" s="35"/>
      <c r="DOO6" s="35"/>
      <c r="DOP6" s="35"/>
      <c r="DOQ6" s="35"/>
      <c r="DOR6" s="35"/>
      <c r="DOS6" s="35"/>
      <c r="DOT6" s="35"/>
      <c r="DOU6" s="35"/>
      <c r="DOV6" s="35"/>
      <c r="DOW6" s="35"/>
      <c r="DOX6" s="35"/>
      <c r="DOY6" s="35"/>
      <c r="DOZ6" s="35"/>
      <c r="DPA6" s="35"/>
      <c r="DPB6" s="35"/>
      <c r="DPC6" s="35"/>
      <c r="DPD6" s="35"/>
      <c r="DPE6" s="35"/>
      <c r="DPF6" s="35"/>
      <c r="DPG6" s="35"/>
      <c r="DPH6" s="35"/>
      <c r="DPI6" s="35"/>
      <c r="DPJ6" s="35"/>
      <c r="DPK6" s="35"/>
      <c r="DPL6" s="35"/>
      <c r="DPM6" s="35"/>
      <c r="DPN6" s="35"/>
      <c r="DPO6" s="35"/>
      <c r="DPP6" s="35"/>
      <c r="DPQ6" s="35"/>
      <c r="DPR6" s="35"/>
      <c r="DPS6" s="35"/>
      <c r="DPT6" s="35"/>
      <c r="DPU6" s="35"/>
      <c r="DPV6" s="35"/>
      <c r="DPW6" s="35"/>
      <c r="DPX6" s="35"/>
      <c r="DPY6" s="35"/>
      <c r="DPZ6" s="35"/>
      <c r="DQA6" s="35"/>
      <c r="DQB6" s="35"/>
      <c r="DQC6" s="35"/>
      <c r="DQD6" s="35"/>
      <c r="DQE6" s="35"/>
      <c r="DQF6" s="35"/>
      <c r="DQG6" s="35"/>
      <c r="DQH6" s="35"/>
      <c r="DQI6" s="35"/>
      <c r="DQJ6" s="35"/>
      <c r="DQK6" s="35"/>
      <c r="DQL6" s="35"/>
      <c r="DQM6" s="35"/>
      <c r="DQN6" s="35"/>
      <c r="DQO6" s="35"/>
      <c r="DQP6" s="35"/>
      <c r="DQQ6" s="35"/>
      <c r="DQR6" s="35"/>
      <c r="DQS6" s="35"/>
      <c r="DQT6" s="35"/>
      <c r="DQU6" s="35"/>
      <c r="DQV6" s="35"/>
      <c r="DQW6" s="35"/>
      <c r="DQX6" s="35"/>
      <c r="DQY6" s="35"/>
      <c r="DQZ6" s="35"/>
      <c r="DRA6" s="35"/>
      <c r="DRB6" s="35"/>
      <c r="DRC6" s="35"/>
      <c r="DRD6" s="35"/>
      <c r="DRE6" s="35"/>
      <c r="DRF6" s="35"/>
      <c r="DRG6" s="35"/>
      <c r="DRH6" s="35"/>
      <c r="DRI6" s="35"/>
      <c r="DRJ6" s="35"/>
      <c r="DRK6" s="35"/>
      <c r="DRL6" s="35"/>
      <c r="DRM6" s="35"/>
      <c r="DRN6" s="35"/>
      <c r="DRO6" s="35"/>
      <c r="DRP6" s="35"/>
      <c r="DRQ6" s="35"/>
      <c r="DRR6" s="35"/>
      <c r="DRS6" s="35"/>
      <c r="DRT6" s="35"/>
      <c r="DRU6" s="35"/>
      <c r="DRV6" s="35"/>
      <c r="DRW6" s="35"/>
      <c r="DRX6" s="35"/>
      <c r="DRY6" s="35"/>
      <c r="DRZ6" s="35"/>
      <c r="DSA6" s="35"/>
      <c r="DSB6" s="35"/>
      <c r="DSC6" s="35"/>
      <c r="DSD6" s="35"/>
      <c r="DSE6" s="35"/>
      <c r="DSF6" s="35"/>
      <c r="DSG6" s="35"/>
      <c r="DSH6" s="35"/>
      <c r="DSI6" s="35"/>
      <c r="DSJ6" s="35"/>
      <c r="DSK6" s="35"/>
      <c r="DSL6" s="35"/>
      <c r="DSM6" s="35"/>
      <c r="DSN6" s="35"/>
      <c r="DSO6" s="35"/>
      <c r="DSP6" s="35"/>
      <c r="DSQ6" s="35"/>
      <c r="DSR6" s="35"/>
      <c r="DSS6" s="35"/>
      <c r="DST6" s="35"/>
      <c r="DSU6" s="35"/>
      <c r="DSV6" s="35"/>
      <c r="DSW6" s="35"/>
      <c r="DSX6" s="35"/>
      <c r="DSY6" s="35"/>
      <c r="DSZ6" s="35"/>
      <c r="DTA6" s="35"/>
      <c r="DTB6" s="35"/>
      <c r="DTC6" s="35"/>
      <c r="DTD6" s="35"/>
      <c r="DTE6" s="35"/>
      <c r="DTF6" s="35"/>
      <c r="DTG6" s="35"/>
      <c r="DTH6" s="35"/>
      <c r="DTI6" s="35"/>
      <c r="DTJ6" s="35"/>
      <c r="DTK6" s="35"/>
      <c r="DTL6" s="35"/>
      <c r="DTM6" s="35"/>
      <c r="DTN6" s="35"/>
      <c r="DTO6" s="35"/>
      <c r="DTP6" s="35"/>
      <c r="DTQ6" s="35"/>
      <c r="DTR6" s="35"/>
      <c r="DTS6" s="35"/>
      <c r="DTT6" s="35"/>
      <c r="DTU6" s="35"/>
      <c r="DTV6" s="35"/>
      <c r="DTW6" s="35"/>
      <c r="DTX6" s="35"/>
      <c r="DTY6" s="35"/>
      <c r="DTZ6" s="35"/>
      <c r="DUA6" s="35"/>
      <c r="DUB6" s="35"/>
      <c r="DUC6" s="35"/>
      <c r="DUD6" s="35"/>
      <c r="DUE6" s="35"/>
      <c r="DUF6" s="35"/>
      <c r="DUG6" s="35"/>
      <c r="DUH6" s="35"/>
      <c r="DUI6" s="35"/>
      <c r="DUJ6" s="35"/>
      <c r="DUK6" s="35"/>
      <c r="DUL6" s="35"/>
      <c r="DUM6" s="35"/>
      <c r="DUN6" s="35"/>
      <c r="DUO6" s="35"/>
      <c r="DUP6" s="35"/>
      <c r="DUQ6" s="35"/>
      <c r="DUR6" s="35"/>
      <c r="DUS6" s="35"/>
      <c r="DUT6" s="35"/>
      <c r="DUU6" s="35"/>
      <c r="DUV6" s="35"/>
      <c r="DUW6" s="35"/>
      <c r="DUX6" s="35"/>
      <c r="DUY6" s="35"/>
      <c r="DUZ6" s="35"/>
      <c r="DVA6" s="35"/>
      <c r="DVB6" s="35"/>
      <c r="DVC6" s="35"/>
      <c r="DVD6" s="35"/>
      <c r="DVE6" s="35"/>
      <c r="DVF6" s="35"/>
      <c r="DVG6" s="35"/>
      <c r="DVH6" s="35"/>
      <c r="DVI6" s="35"/>
      <c r="DVJ6" s="35"/>
      <c r="DVK6" s="35"/>
      <c r="DVL6" s="35"/>
      <c r="DVM6" s="35"/>
      <c r="DVN6" s="35"/>
      <c r="DVO6" s="35"/>
      <c r="DVP6" s="35"/>
      <c r="DVQ6" s="35"/>
      <c r="DVR6" s="35"/>
      <c r="DVS6" s="35"/>
      <c r="DVT6" s="35"/>
      <c r="DVU6" s="35"/>
      <c r="DVV6" s="35"/>
      <c r="DVW6" s="35"/>
      <c r="DVX6" s="35"/>
      <c r="DVY6" s="35"/>
      <c r="DVZ6" s="35"/>
      <c r="DWA6" s="35"/>
      <c r="DWB6" s="35"/>
      <c r="DWC6" s="35"/>
      <c r="DWD6" s="35"/>
      <c r="DWE6" s="35"/>
      <c r="DWF6" s="35"/>
      <c r="DWG6" s="35"/>
      <c r="DWH6" s="35"/>
      <c r="DWI6" s="35"/>
      <c r="DWJ6" s="35"/>
      <c r="DWK6" s="35"/>
      <c r="DWL6" s="35"/>
      <c r="DWM6" s="35"/>
      <c r="DWN6" s="35"/>
      <c r="DWO6" s="35"/>
      <c r="DWP6" s="35"/>
      <c r="DWQ6" s="35"/>
      <c r="DWR6" s="35"/>
      <c r="DWS6" s="35"/>
      <c r="DWT6" s="35"/>
      <c r="DWU6" s="35"/>
      <c r="DWV6" s="35"/>
      <c r="DWW6" s="35"/>
      <c r="DWX6" s="35"/>
      <c r="DWY6" s="35"/>
      <c r="DWZ6" s="35"/>
      <c r="DXA6" s="35"/>
      <c r="DXB6" s="35"/>
      <c r="DXC6" s="35"/>
      <c r="DXD6" s="35"/>
      <c r="DXE6" s="35"/>
      <c r="DXF6" s="35"/>
      <c r="DXG6" s="35"/>
      <c r="DXH6" s="35"/>
      <c r="DXI6" s="35"/>
      <c r="DXJ6" s="35"/>
      <c r="DXK6" s="35"/>
      <c r="DXL6" s="35"/>
      <c r="DXM6" s="35"/>
      <c r="DXN6" s="35"/>
      <c r="DXO6" s="35"/>
      <c r="DXP6" s="35"/>
      <c r="DXQ6" s="35"/>
      <c r="DXR6" s="35"/>
      <c r="DXS6" s="35"/>
      <c r="DXT6" s="35"/>
      <c r="DXU6" s="35"/>
      <c r="DXV6" s="35"/>
      <c r="DXW6" s="35"/>
      <c r="DXX6" s="35"/>
      <c r="DXY6" s="35"/>
      <c r="DXZ6" s="35"/>
      <c r="DYA6" s="35"/>
      <c r="DYB6" s="35"/>
      <c r="DYC6" s="35"/>
      <c r="DYD6" s="35"/>
      <c r="DYE6" s="35"/>
      <c r="DYF6" s="35"/>
      <c r="DYG6" s="35"/>
      <c r="DYH6" s="35"/>
      <c r="DYI6" s="35"/>
      <c r="DYJ6" s="35"/>
      <c r="DYK6" s="35"/>
      <c r="DYL6" s="35"/>
      <c r="DYM6" s="35"/>
      <c r="DYN6" s="35"/>
      <c r="DYO6" s="35"/>
      <c r="DYP6" s="35"/>
      <c r="DYQ6" s="35"/>
      <c r="DYR6" s="35"/>
      <c r="DYS6" s="35"/>
      <c r="DYT6" s="35"/>
      <c r="DYU6" s="35"/>
      <c r="DYV6" s="35"/>
      <c r="DYW6" s="35"/>
      <c r="DYX6" s="35"/>
      <c r="DYY6" s="35"/>
      <c r="DYZ6" s="35"/>
      <c r="DZA6" s="35"/>
      <c r="DZB6" s="35"/>
      <c r="DZC6" s="35"/>
      <c r="DZD6" s="35"/>
      <c r="DZE6" s="35"/>
      <c r="DZF6" s="35"/>
      <c r="DZG6" s="35"/>
      <c r="DZH6" s="35"/>
      <c r="DZI6" s="35"/>
      <c r="DZJ6" s="35"/>
      <c r="DZK6" s="35"/>
      <c r="DZL6" s="35"/>
      <c r="DZM6" s="35"/>
      <c r="DZN6" s="35"/>
      <c r="DZO6" s="35"/>
      <c r="DZP6" s="35"/>
      <c r="DZQ6" s="35"/>
      <c r="DZR6" s="35"/>
      <c r="DZS6" s="35"/>
      <c r="DZT6" s="35"/>
      <c r="DZU6" s="35"/>
      <c r="DZV6" s="35"/>
      <c r="DZW6" s="35"/>
      <c r="DZX6" s="35"/>
      <c r="DZY6" s="35"/>
      <c r="DZZ6" s="35"/>
      <c r="EAA6" s="35"/>
      <c r="EAB6" s="35"/>
      <c r="EAC6" s="35"/>
      <c r="EAD6" s="35"/>
      <c r="EAE6" s="35"/>
      <c r="EAF6" s="35"/>
      <c r="EAG6" s="35"/>
      <c r="EAH6" s="35"/>
      <c r="EAI6" s="35"/>
      <c r="EAJ6" s="35"/>
      <c r="EAK6" s="35"/>
      <c r="EAL6" s="35"/>
      <c r="EAM6" s="35"/>
      <c r="EAN6" s="35"/>
      <c r="EAO6" s="35"/>
      <c r="EAP6" s="35"/>
      <c r="EAQ6" s="35"/>
      <c r="EAR6" s="35"/>
      <c r="EAS6" s="35"/>
      <c r="EAT6" s="35"/>
      <c r="EAU6" s="35"/>
      <c r="EAV6" s="35"/>
      <c r="EAW6" s="35"/>
      <c r="EAX6" s="35"/>
      <c r="EAY6" s="35"/>
      <c r="EAZ6" s="35"/>
      <c r="EBA6" s="35"/>
      <c r="EBB6" s="35"/>
      <c r="EBC6" s="35"/>
      <c r="EBD6" s="35"/>
      <c r="EBE6" s="35"/>
      <c r="EBF6" s="35"/>
      <c r="EBG6" s="35"/>
      <c r="EBH6" s="35"/>
      <c r="EBI6" s="35"/>
      <c r="EBJ6" s="35"/>
      <c r="EBK6" s="35"/>
      <c r="EBL6" s="35"/>
      <c r="EBM6" s="35"/>
      <c r="EBN6" s="35"/>
      <c r="EBO6" s="35"/>
      <c r="EBP6" s="35"/>
      <c r="EBQ6" s="35"/>
      <c r="EBR6" s="35"/>
      <c r="EBS6" s="35"/>
      <c r="EBT6" s="35"/>
      <c r="EBU6" s="35"/>
      <c r="EBV6" s="35"/>
      <c r="EBW6" s="35"/>
      <c r="EBX6" s="35"/>
      <c r="EBY6" s="35"/>
      <c r="EBZ6" s="35"/>
      <c r="ECA6" s="35"/>
      <c r="ECB6" s="35"/>
      <c r="ECC6" s="35"/>
      <c r="ECD6" s="35"/>
      <c r="ECE6" s="35"/>
      <c r="ECF6" s="35"/>
      <c r="ECG6" s="35"/>
      <c r="ECH6" s="35"/>
      <c r="ECI6" s="35"/>
      <c r="ECJ6" s="35"/>
      <c r="ECK6" s="35"/>
      <c r="ECL6" s="35"/>
      <c r="ECM6" s="35"/>
      <c r="ECN6" s="35"/>
      <c r="ECO6" s="35"/>
      <c r="ECP6" s="35"/>
      <c r="ECQ6" s="35"/>
      <c r="ECR6" s="35"/>
      <c r="ECS6" s="35"/>
      <c r="ECT6" s="35"/>
      <c r="ECU6" s="35"/>
      <c r="ECV6" s="35"/>
      <c r="ECW6" s="35"/>
      <c r="ECX6" s="35"/>
      <c r="ECY6" s="35"/>
      <c r="ECZ6" s="35"/>
      <c r="EDA6" s="35"/>
      <c r="EDB6" s="35"/>
      <c r="EDC6" s="35"/>
      <c r="EDD6" s="35"/>
      <c r="EDE6" s="35"/>
      <c r="EDF6" s="35"/>
      <c r="EDG6" s="35"/>
      <c r="EDH6" s="35"/>
      <c r="EDI6" s="35"/>
      <c r="EDJ6" s="35"/>
      <c r="EDK6" s="35"/>
      <c r="EDL6" s="35"/>
      <c r="EDM6" s="35"/>
      <c r="EDN6" s="35"/>
      <c r="EDO6" s="35"/>
      <c r="EDP6" s="35"/>
      <c r="EDQ6" s="35"/>
      <c r="EDR6" s="35"/>
      <c r="EDS6" s="35"/>
      <c r="EDT6" s="35"/>
      <c r="EDU6" s="35"/>
      <c r="EDV6" s="35"/>
      <c r="EDW6" s="35"/>
      <c r="EDX6" s="35"/>
      <c r="EDY6" s="35"/>
      <c r="EDZ6" s="35"/>
      <c r="EEA6" s="35"/>
      <c r="EEB6" s="35"/>
      <c r="EEC6" s="35"/>
      <c r="EED6" s="35"/>
      <c r="EEE6" s="35"/>
      <c r="EEF6" s="35"/>
      <c r="EEG6" s="35"/>
      <c r="EEH6" s="35"/>
      <c r="EEI6" s="35"/>
      <c r="EEJ6" s="35"/>
      <c r="EEK6" s="35"/>
      <c r="EEL6" s="35"/>
      <c r="EEM6" s="35"/>
      <c r="EEN6" s="35"/>
      <c r="EEO6" s="35"/>
      <c r="EEP6" s="35"/>
      <c r="EEQ6" s="35"/>
      <c r="EER6" s="35"/>
      <c r="EES6" s="35"/>
      <c r="EET6" s="35"/>
      <c r="EEU6" s="35"/>
      <c r="EEV6" s="35"/>
      <c r="EEW6" s="35"/>
      <c r="EEX6" s="35"/>
      <c r="EEY6" s="35"/>
      <c r="EEZ6" s="35"/>
      <c r="EFA6" s="35"/>
      <c r="EFB6" s="35"/>
      <c r="EFC6" s="35"/>
      <c r="EFD6" s="35"/>
      <c r="EFE6" s="35"/>
      <c r="EFF6" s="35"/>
      <c r="EFG6" s="35"/>
      <c r="EFH6" s="35"/>
      <c r="EFI6" s="35"/>
      <c r="EFJ6" s="35"/>
      <c r="EFK6" s="35"/>
      <c r="EFL6" s="35"/>
      <c r="EFM6" s="35"/>
      <c r="EFN6" s="35"/>
      <c r="EFO6" s="35"/>
      <c r="EFP6" s="35"/>
      <c r="EFQ6" s="35"/>
      <c r="EFR6" s="35"/>
      <c r="EFS6" s="35"/>
      <c r="EFT6" s="35"/>
      <c r="EFU6" s="35"/>
      <c r="EFV6" s="35"/>
      <c r="EFW6" s="35"/>
      <c r="EFX6" s="35"/>
      <c r="EFY6" s="35"/>
      <c r="EFZ6" s="35"/>
      <c r="EGA6" s="35"/>
      <c r="EGB6" s="35"/>
      <c r="EGC6" s="35"/>
      <c r="EGD6" s="35"/>
      <c r="EGE6" s="35"/>
      <c r="EGF6" s="35"/>
      <c r="EGG6" s="35"/>
      <c r="EGH6" s="35"/>
      <c r="EGI6" s="35"/>
      <c r="EGJ6" s="35"/>
      <c r="EGK6" s="35"/>
      <c r="EGL6" s="35"/>
      <c r="EGM6" s="35"/>
      <c r="EGN6" s="35"/>
      <c r="EGO6" s="35"/>
      <c r="EGP6" s="35"/>
      <c r="EGQ6" s="35"/>
      <c r="EGR6" s="35"/>
      <c r="EGS6" s="35"/>
      <c r="EGT6" s="35"/>
      <c r="EGU6" s="35"/>
      <c r="EGV6" s="35"/>
      <c r="EGW6" s="35"/>
      <c r="EGX6" s="35"/>
      <c r="EGY6" s="35"/>
      <c r="EGZ6" s="35"/>
      <c r="EHA6" s="35"/>
      <c r="EHB6" s="35"/>
      <c r="EHC6" s="35"/>
      <c r="EHD6" s="35"/>
      <c r="EHE6" s="35"/>
      <c r="EHF6" s="35"/>
      <c r="EHG6" s="35"/>
      <c r="EHH6" s="35"/>
      <c r="EHI6" s="35"/>
      <c r="EHJ6" s="35"/>
      <c r="EHK6" s="35"/>
      <c r="EHL6" s="35"/>
      <c r="EHM6" s="35"/>
      <c r="EHN6" s="35"/>
      <c r="EHO6" s="35"/>
      <c r="EHP6" s="35"/>
      <c r="EHQ6" s="35"/>
      <c r="EHR6" s="35"/>
      <c r="EHS6" s="35"/>
      <c r="EHT6" s="35"/>
      <c r="EHU6" s="35"/>
      <c r="EHV6" s="35"/>
      <c r="EHW6" s="35"/>
      <c r="EHX6" s="35"/>
      <c r="EHY6" s="35"/>
      <c r="EHZ6" s="35"/>
      <c r="EIA6" s="35"/>
      <c r="EIB6" s="35"/>
      <c r="EIC6" s="35"/>
      <c r="EID6" s="35"/>
      <c r="EIE6" s="35"/>
      <c r="EIF6" s="35"/>
      <c r="EIG6" s="35"/>
      <c r="EIH6" s="35"/>
      <c r="EII6" s="35"/>
      <c r="EIJ6" s="35"/>
      <c r="EIK6" s="35"/>
      <c r="EIL6" s="35"/>
      <c r="EIM6" s="35"/>
      <c r="EIN6" s="35"/>
      <c r="EIO6" s="35"/>
      <c r="EIP6" s="35"/>
      <c r="EIQ6" s="35"/>
      <c r="EIR6" s="35"/>
      <c r="EIS6" s="35"/>
      <c r="EIT6" s="35"/>
      <c r="EIU6" s="35"/>
      <c r="EIV6" s="35"/>
      <c r="EIW6" s="35"/>
      <c r="EIX6" s="35"/>
      <c r="EIY6" s="35"/>
      <c r="EIZ6" s="35"/>
      <c r="EJA6" s="35"/>
      <c r="EJB6" s="35"/>
      <c r="EJC6" s="35"/>
      <c r="EJD6" s="35"/>
      <c r="EJE6" s="35"/>
      <c r="EJF6" s="35"/>
      <c r="EJG6" s="35"/>
      <c r="EJH6" s="35"/>
      <c r="EJI6" s="35"/>
      <c r="EJJ6" s="35"/>
      <c r="EJK6" s="35"/>
      <c r="EJL6" s="35"/>
      <c r="EJM6" s="35"/>
      <c r="EJN6" s="35"/>
      <c r="EJO6" s="35"/>
      <c r="EJP6" s="35"/>
      <c r="EJQ6" s="35"/>
      <c r="EJR6" s="35"/>
      <c r="EJS6" s="35"/>
      <c r="EJT6" s="35"/>
      <c r="EJU6" s="35"/>
      <c r="EJV6" s="35"/>
      <c r="EJW6" s="35"/>
      <c r="EJX6" s="35"/>
      <c r="EJY6" s="35"/>
      <c r="EJZ6" s="35"/>
      <c r="EKA6" s="35"/>
      <c r="EKB6" s="35"/>
      <c r="EKC6" s="35"/>
      <c r="EKD6" s="35"/>
      <c r="EKE6" s="35"/>
      <c r="EKF6" s="35"/>
      <c r="EKG6" s="35"/>
      <c r="EKH6" s="35"/>
      <c r="EKI6" s="35"/>
      <c r="EKJ6" s="35"/>
      <c r="EKK6" s="35"/>
      <c r="EKL6" s="35"/>
      <c r="EKM6" s="35"/>
      <c r="EKN6" s="35"/>
      <c r="EKO6" s="35"/>
      <c r="EKP6" s="35"/>
      <c r="EKQ6" s="35"/>
      <c r="EKR6" s="35"/>
      <c r="EKS6" s="35"/>
      <c r="EKT6" s="35"/>
      <c r="EKU6" s="35"/>
      <c r="EKV6" s="35"/>
      <c r="EKW6" s="35"/>
      <c r="EKX6" s="35"/>
      <c r="EKY6" s="35"/>
      <c r="EKZ6" s="35"/>
      <c r="ELA6" s="35"/>
      <c r="ELB6" s="35"/>
      <c r="ELC6" s="35"/>
      <c r="ELD6" s="35"/>
      <c r="ELE6" s="35"/>
      <c r="ELF6" s="35"/>
      <c r="ELG6" s="35"/>
      <c r="ELH6" s="35"/>
      <c r="ELI6" s="35"/>
      <c r="ELJ6" s="35"/>
      <c r="ELK6" s="35"/>
      <c r="ELL6" s="35"/>
      <c r="ELM6" s="35"/>
      <c r="ELN6" s="35"/>
      <c r="ELO6" s="35"/>
      <c r="ELP6" s="35"/>
      <c r="ELQ6" s="35"/>
      <c r="ELR6" s="35"/>
      <c r="ELS6" s="35"/>
      <c r="ELT6" s="35"/>
      <c r="ELU6" s="35"/>
      <c r="ELV6" s="35"/>
      <c r="ELW6" s="35"/>
      <c r="ELX6" s="35"/>
      <c r="ELY6" s="35"/>
      <c r="ELZ6" s="35"/>
      <c r="EMA6" s="35"/>
      <c r="EMB6" s="35"/>
      <c r="EMC6" s="35"/>
      <c r="EMD6" s="35"/>
      <c r="EME6" s="35"/>
      <c r="EMF6" s="35"/>
      <c r="EMG6" s="35"/>
      <c r="EMH6" s="35"/>
      <c r="EMI6" s="35"/>
      <c r="EMJ6" s="35"/>
      <c r="EMK6" s="35"/>
      <c r="EML6" s="35"/>
      <c r="EMM6" s="35"/>
      <c r="EMN6" s="35"/>
      <c r="EMO6" s="35"/>
      <c r="EMP6" s="35"/>
      <c r="EMQ6" s="35"/>
      <c r="EMR6" s="35"/>
      <c r="EMS6" s="35"/>
      <c r="EMT6" s="35"/>
      <c r="EMU6" s="35"/>
      <c r="EMV6" s="35"/>
      <c r="EMW6" s="35"/>
      <c r="EMX6" s="35"/>
      <c r="EMY6" s="35"/>
      <c r="EMZ6" s="35"/>
      <c r="ENA6" s="35"/>
      <c r="ENB6" s="35"/>
      <c r="ENC6" s="35"/>
      <c r="END6" s="35"/>
      <c r="ENE6" s="35"/>
      <c r="ENF6" s="35"/>
      <c r="ENG6" s="35"/>
      <c r="ENH6" s="35"/>
      <c r="ENI6" s="35"/>
      <c r="ENJ6" s="35"/>
      <c r="ENK6" s="35"/>
      <c r="ENL6" s="35"/>
      <c r="ENM6" s="35"/>
      <c r="ENN6" s="35"/>
      <c r="ENO6" s="35"/>
      <c r="ENP6" s="35"/>
      <c r="ENQ6" s="35"/>
      <c r="ENR6" s="35"/>
      <c r="ENS6" s="35"/>
      <c r="ENT6" s="35"/>
      <c r="ENU6" s="35"/>
      <c r="ENV6" s="35"/>
      <c r="ENW6" s="35"/>
      <c r="ENX6" s="35"/>
      <c r="ENY6" s="35"/>
      <c r="ENZ6" s="35"/>
      <c r="EOA6" s="35"/>
      <c r="EOB6" s="35"/>
      <c r="EOC6" s="35"/>
      <c r="EOD6" s="35"/>
      <c r="EOE6" s="35"/>
      <c r="EOF6" s="35"/>
      <c r="EOG6" s="35"/>
      <c r="EOH6" s="35"/>
      <c r="EOI6" s="35"/>
      <c r="EOJ6" s="35"/>
      <c r="EOK6" s="35"/>
      <c r="EOL6" s="35"/>
      <c r="EOM6" s="35"/>
      <c r="EON6" s="35"/>
      <c r="EOO6" s="35"/>
      <c r="EOP6" s="35"/>
      <c r="EOQ6" s="35"/>
      <c r="EOR6" s="35"/>
      <c r="EOS6" s="35"/>
      <c r="EOT6" s="35"/>
      <c r="EOU6" s="35"/>
      <c r="EOV6" s="35"/>
      <c r="EOW6" s="35"/>
      <c r="EOX6" s="35"/>
      <c r="EOY6" s="35"/>
      <c r="EOZ6" s="35"/>
      <c r="EPA6" s="35"/>
      <c r="EPB6" s="35"/>
      <c r="EPC6" s="35"/>
      <c r="EPD6" s="35"/>
      <c r="EPE6" s="35"/>
      <c r="EPF6" s="35"/>
      <c r="EPG6" s="35"/>
      <c r="EPH6" s="35"/>
      <c r="EPI6" s="35"/>
      <c r="EPJ6" s="35"/>
      <c r="EPK6" s="35"/>
      <c r="EPL6" s="35"/>
      <c r="EPM6" s="35"/>
      <c r="EPN6" s="35"/>
      <c r="EPO6" s="35"/>
      <c r="EPP6" s="35"/>
      <c r="EPQ6" s="35"/>
      <c r="EPR6" s="35"/>
      <c r="EPS6" s="35"/>
      <c r="EPT6" s="35"/>
      <c r="EPU6" s="35"/>
      <c r="EPV6" s="35"/>
      <c r="EPW6" s="35"/>
      <c r="EPX6" s="35"/>
      <c r="EPY6" s="35"/>
      <c r="EPZ6" s="35"/>
      <c r="EQA6" s="35"/>
      <c r="EQB6" s="35"/>
      <c r="EQC6" s="35"/>
      <c r="EQD6" s="35"/>
      <c r="EQE6" s="35"/>
      <c r="EQF6" s="35"/>
      <c r="EQG6" s="35"/>
      <c r="EQH6" s="35"/>
      <c r="EQI6" s="35"/>
      <c r="EQJ6" s="35"/>
      <c r="EQK6" s="35"/>
      <c r="EQL6" s="35"/>
      <c r="EQM6" s="35"/>
      <c r="EQN6" s="35"/>
      <c r="EQO6" s="35"/>
      <c r="EQP6" s="35"/>
      <c r="EQQ6" s="35"/>
      <c r="EQR6" s="35"/>
      <c r="EQS6" s="35"/>
      <c r="EQT6" s="35"/>
      <c r="EQU6" s="35"/>
      <c r="EQV6" s="35"/>
      <c r="EQW6" s="35"/>
      <c r="EQX6" s="35"/>
      <c r="EQY6" s="35"/>
      <c r="EQZ6" s="35"/>
      <c r="ERA6" s="35"/>
      <c r="ERB6" s="35"/>
      <c r="ERC6" s="35"/>
      <c r="ERD6" s="35"/>
      <c r="ERE6" s="35"/>
      <c r="ERF6" s="35"/>
      <c r="ERG6" s="35"/>
      <c r="ERH6" s="35"/>
      <c r="ERI6" s="35"/>
      <c r="ERJ6" s="35"/>
      <c r="ERK6" s="35"/>
      <c r="ERL6" s="35"/>
      <c r="ERM6" s="35"/>
      <c r="ERN6" s="35"/>
      <c r="ERO6" s="35"/>
      <c r="ERP6" s="35"/>
      <c r="ERQ6" s="35"/>
      <c r="ERR6" s="35"/>
      <c r="ERS6" s="35"/>
      <c r="ERT6" s="35"/>
      <c r="ERU6" s="35"/>
      <c r="ERV6" s="35"/>
      <c r="ERW6" s="35"/>
      <c r="ERX6" s="35"/>
      <c r="ERY6" s="35"/>
      <c r="ERZ6" s="35"/>
      <c r="ESA6" s="35"/>
      <c r="ESB6" s="35"/>
      <c r="ESC6" s="35"/>
      <c r="ESD6" s="35"/>
      <c r="ESE6" s="35"/>
      <c r="ESF6" s="35"/>
      <c r="ESG6" s="35"/>
      <c r="ESH6" s="35"/>
      <c r="ESI6" s="35"/>
      <c r="ESJ6" s="35"/>
      <c r="ESK6" s="35"/>
      <c r="ESL6" s="35"/>
      <c r="ESM6" s="35"/>
      <c r="ESN6" s="35"/>
      <c r="ESO6" s="35"/>
      <c r="ESP6" s="35"/>
      <c r="ESQ6" s="35"/>
      <c r="ESR6" s="35"/>
      <c r="ESS6" s="35"/>
      <c r="EST6" s="35"/>
      <c r="ESU6" s="35"/>
      <c r="ESV6" s="35"/>
      <c r="ESW6" s="35"/>
      <c r="ESX6" s="35"/>
      <c r="ESY6" s="35"/>
      <c r="ESZ6" s="35"/>
      <c r="ETA6" s="35"/>
      <c r="ETB6" s="35"/>
      <c r="ETC6" s="35"/>
      <c r="ETD6" s="35"/>
      <c r="ETE6" s="35"/>
      <c r="ETF6" s="35"/>
      <c r="ETG6" s="35"/>
      <c r="ETH6" s="35"/>
      <c r="ETI6" s="35"/>
      <c r="ETJ6" s="35"/>
      <c r="ETK6" s="35"/>
      <c r="ETL6" s="35"/>
      <c r="ETM6" s="35"/>
      <c r="ETN6" s="35"/>
      <c r="ETO6" s="35"/>
      <c r="ETP6" s="35"/>
      <c r="ETQ6" s="35"/>
      <c r="ETR6" s="35"/>
      <c r="ETS6" s="35"/>
      <c r="ETT6" s="35"/>
      <c r="ETU6" s="35"/>
      <c r="ETV6" s="35"/>
      <c r="ETW6" s="35"/>
      <c r="ETX6" s="35"/>
      <c r="ETY6" s="35"/>
      <c r="ETZ6" s="35"/>
      <c r="EUA6" s="35"/>
      <c r="EUB6" s="35"/>
      <c r="EUC6" s="35"/>
      <c r="EUD6" s="35"/>
      <c r="EUE6" s="35"/>
      <c r="EUF6" s="35"/>
      <c r="EUG6" s="35"/>
      <c r="EUH6" s="35"/>
      <c r="EUI6" s="35"/>
      <c r="EUJ6" s="35"/>
      <c r="EUK6" s="35"/>
      <c r="EUL6" s="35"/>
      <c r="EUM6" s="35"/>
      <c r="EUN6" s="35"/>
      <c r="EUO6" s="35"/>
      <c r="EUP6" s="35"/>
      <c r="EUQ6" s="35"/>
      <c r="EUR6" s="35"/>
      <c r="EUS6" s="35"/>
      <c r="EUT6" s="35"/>
      <c r="EUU6" s="35"/>
      <c r="EUV6" s="35"/>
      <c r="EUW6" s="35"/>
      <c r="EUX6" s="35"/>
      <c r="EUY6" s="35"/>
      <c r="EUZ6" s="35"/>
      <c r="EVA6" s="35"/>
      <c r="EVB6" s="35"/>
      <c r="EVC6" s="35"/>
      <c r="EVD6" s="35"/>
      <c r="EVE6" s="35"/>
      <c r="EVF6" s="35"/>
      <c r="EVG6" s="35"/>
      <c r="EVH6" s="35"/>
      <c r="EVI6" s="35"/>
      <c r="EVJ6" s="35"/>
      <c r="EVK6" s="35"/>
      <c r="EVL6" s="35"/>
      <c r="EVM6" s="35"/>
      <c r="EVN6" s="35"/>
      <c r="EVO6" s="35"/>
      <c r="EVP6" s="35"/>
      <c r="EVQ6" s="35"/>
      <c r="EVR6" s="35"/>
      <c r="EVS6" s="35"/>
      <c r="EVT6" s="35"/>
      <c r="EVU6" s="35"/>
      <c r="EVV6" s="35"/>
      <c r="EVW6" s="35"/>
      <c r="EVX6" s="35"/>
      <c r="EVY6" s="35"/>
      <c r="EVZ6" s="35"/>
      <c r="EWA6" s="35"/>
      <c r="EWB6" s="35"/>
      <c r="EWC6" s="35"/>
      <c r="EWD6" s="35"/>
      <c r="EWE6" s="35"/>
      <c r="EWF6" s="35"/>
      <c r="EWG6" s="35"/>
      <c r="EWH6" s="35"/>
      <c r="EWI6" s="35"/>
      <c r="EWJ6" s="35"/>
      <c r="EWK6" s="35"/>
      <c r="EWL6" s="35"/>
      <c r="EWM6" s="35"/>
      <c r="EWN6" s="35"/>
      <c r="EWO6" s="35"/>
      <c r="EWP6" s="35"/>
      <c r="EWQ6" s="35"/>
      <c r="EWR6" s="35"/>
      <c r="EWS6" s="35"/>
      <c r="EWT6" s="35"/>
      <c r="EWU6" s="35"/>
      <c r="EWV6" s="35"/>
      <c r="EWW6" s="35"/>
      <c r="EWX6" s="35"/>
      <c r="EWY6" s="35"/>
      <c r="EWZ6" s="35"/>
      <c r="EXA6" s="35"/>
      <c r="EXB6" s="35"/>
      <c r="EXC6" s="35"/>
      <c r="EXD6" s="35"/>
      <c r="EXE6" s="35"/>
      <c r="EXF6" s="35"/>
      <c r="EXG6" s="35"/>
      <c r="EXH6" s="35"/>
      <c r="EXI6" s="35"/>
      <c r="EXJ6" s="35"/>
      <c r="EXK6" s="35"/>
      <c r="EXL6" s="35"/>
      <c r="EXM6" s="35"/>
      <c r="EXN6" s="35"/>
      <c r="EXO6" s="35"/>
      <c r="EXP6" s="35"/>
      <c r="EXQ6" s="35"/>
      <c r="EXR6" s="35"/>
      <c r="EXS6" s="35"/>
      <c r="EXT6" s="35"/>
      <c r="EXU6" s="35"/>
      <c r="EXV6" s="35"/>
      <c r="EXW6" s="35"/>
      <c r="EXX6" s="35"/>
      <c r="EXY6" s="35"/>
      <c r="EXZ6" s="35"/>
      <c r="EYA6" s="35"/>
      <c r="EYB6" s="35"/>
      <c r="EYC6" s="35"/>
      <c r="EYD6" s="35"/>
      <c r="EYE6" s="35"/>
      <c r="EYF6" s="35"/>
      <c r="EYG6" s="35"/>
      <c r="EYH6" s="35"/>
      <c r="EYI6" s="35"/>
      <c r="EYJ6" s="35"/>
      <c r="EYK6" s="35"/>
      <c r="EYL6" s="35"/>
      <c r="EYM6" s="35"/>
      <c r="EYN6" s="35"/>
      <c r="EYO6" s="35"/>
      <c r="EYP6" s="35"/>
      <c r="EYQ6" s="35"/>
      <c r="EYR6" s="35"/>
      <c r="EYS6" s="35"/>
      <c r="EYT6" s="35"/>
      <c r="EYU6" s="35"/>
      <c r="EYV6" s="35"/>
      <c r="EYW6" s="35"/>
      <c r="EYX6" s="35"/>
      <c r="EYY6" s="35"/>
      <c r="EYZ6" s="35"/>
      <c r="EZA6" s="35"/>
      <c r="EZB6" s="35"/>
      <c r="EZC6" s="35"/>
      <c r="EZD6" s="35"/>
      <c r="EZE6" s="35"/>
      <c r="EZF6" s="35"/>
      <c r="EZG6" s="35"/>
      <c r="EZH6" s="35"/>
      <c r="EZI6" s="35"/>
      <c r="EZJ6" s="35"/>
      <c r="EZK6" s="35"/>
      <c r="EZL6" s="35"/>
      <c r="EZM6" s="35"/>
      <c r="EZN6" s="35"/>
      <c r="EZO6" s="35"/>
      <c r="EZP6" s="35"/>
      <c r="EZQ6" s="35"/>
      <c r="EZR6" s="35"/>
      <c r="EZS6" s="35"/>
      <c r="EZT6" s="35"/>
      <c r="EZU6" s="35"/>
      <c r="EZV6" s="35"/>
      <c r="EZW6" s="35"/>
      <c r="EZX6" s="35"/>
      <c r="EZY6" s="35"/>
      <c r="EZZ6" s="35"/>
      <c r="FAA6" s="35"/>
      <c r="FAB6" s="35"/>
      <c r="FAC6" s="35"/>
      <c r="FAD6" s="35"/>
      <c r="FAE6" s="35"/>
      <c r="FAF6" s="35"/>
      <c r="FAG6" s="35"/>
      <c r="FAH6" s="35"/>
      <c r="FAI6" s="35"/>
      <c r="FAJ6" s="35"/>
      <c r="FAK6" s="35"/>
      <c r="FAL6" s="35"/>
      <c r="FAM6" s="35"/>
      <c r="FAN6" s="35"/>
      <c r="FAO6" s="35"/>
      <c r="FAP6" s="35"/>
      <c r="FAQ6" s="35"/>
      <c r="FAR6" s="35"/>
      <c r="FAS6" s="35"/>
      <c r="FAT6" s="35"/>
      <c r="FAU6" s="35"/>
      <c r="FAV6" s="35"/>
      <c r="FAW6" s="35"/>
      <c r="FAX6" s="35"/>
      <c r="FAY6" s="35"/>
      <c r="FAZ6" s="35"/>
      <c r="FBA6" s="35"/>
      <c r="FBB6" s="35"/>
      <c r="FBC6" s="35"/>
      <c r="FBD6" s="35"/>
      <c r="FBE6" s="35"/>
      <c r="FBF6" s="35"/>
      <c r="FBG6" s="35"/>
      <c r="FBH6" s="35"/>
      <c r="FBI6" s="35"/>
      <c r="FBJ6" s="35"/>
      <c r="FBK6" s="35"/>
      <c r="FBL6" s="35"/>
      <c r="FBM6" s="35"/>
      <c r="FBN6" s="35"/>
      <c r="FBO6" s="35"/>
      <c r="FBP6" s="35"/>
      <c r="FBQ6" s="35"/>
      <c r="FBR6" s="35"/>
      <c r="FBS6" s="35"/>
      <c r="FBT6" s="35"/>
      <c r="FBU6" s="35"/>
      <c r="FBV6" s="35"/>
      <c r="FBW6" s="35"/>
      <c r="FBX6" s="35"/>
      <c r="FBY6" s="35"/>
      <c r="FBZ6" s="35"/>
      <c r="FCA6" s="35"/>
      <c r="FCB6" s="35"/>
      <c r="FCC6" s="35"/>
      <c r="FCD6" s="35"/>
      <c r="FCE6" s="35"/>
      <c r="FCF6" s="35"/>
      <c r="FCG6" s="35"/>
      <c r="FCH6" s="35"/>
      <c r="FCI6" s="35"/>
      <c r="FCJ6" s="35"/>
      <c r="FCK6" s="35"/>
      <c r="FCL6" s="35"/>
      <c r="FCM6" s="35"/>
      <c r="FCN6" s="35"/>
      <c r="FCO6" s="35"/>
      <c r="FCP6" s="35"/>
      <c r="FCQ6" s="35"/>
      <c r="FCR6" s="35"/>
      <c r="FCS6" s="35"/>
      <c r="FCT6" s="35"/>
      <c r="FCU6" s="35"/>
      <c r="FCV6" s="35"/>
      <c r="FCW6" s="35"/>
      <c r="FCX6" s="35"/>
      <c r="FCY6" s="35"/>
      <c r="FCZ6" s="35"/>
      <c r="FDA6" s="35"/>
      <c r="FDB6" s="35"/>
      <c r="FDC6" s="35"/>
      <c r="FDD6" s="35"/>
      <c r="FDE6" s="35"/>
      <c r="FDF6" s="35"/>
      <c r="FDG6" s="35"/>
      <c r="FDH6" s="35"/>
      <c r="FDI6" s="35"/>
      <c r="FDJ6" s="35"/>
      <c r="FDK6" s="35"/>
      <c r="FDL6" s="35"/>
      <c r="FDM6" s="35"/>
      <c r="FDN6" s="35"/>
      <c r="FDO6" s="35"/>
      <c r="FDP6" s="35"/>
      <c r="FDQ6" s="35"/>
      <c r="FDR6" s="35"/>
      <c r="FDS6" s="35"/>
      <c r="FDT6" s="35"/>
      <c r="FDU6" s="35"/>
      <c r="FDV6" s="35"/>
      <c r="FDW6" s="35"/>
      <c r="FDX6" s="35"/>
      <c r="FDY6" s="35"/>
      <c r="FDZ6" s="35"/>
      <c r="FEA6" s="35"/>
      <c r="FEB6" s="35"/>
      <c r="FEC6" s="35"/>
      <c r="FED6" s="35"/>
      <c r="FEE6" s="35"/>
      <c r="FEF6" s="35"/>
      <c r="FEG6" s="35"/>
      <c r="FEH6" s="35"/>
      <c r="FEI6" s="35"/>
      <c r="FEJ6" s="35"/>
      <c r="FEK6" s="35"/>
      <c r="FEL6" s="35"/>
      <c r="FEM6" s="35"/>
      <c r="FEN6" s="35"/>
      <c r="FEO6" s="35"/>
      <c r="FEP6" s="35"/>
      <c r="FEQ6" s="35"/>
      <c r="FER6" s="35"/>
      <c r="FES6" s="35"/>
      <c r="FET6" s="35"/>
      <c r="FEU6" s="35"/>
      <c r="FEV6" s="35"/>
      <c r="FEW6" s="35"/>
      <c r="FEX6" s="35"/>
      <c r="FEY6" s="35"/>
      <c r="FEZ6" s="35"/>
      <c r="FFA6" s="35"/>
      <c r="FFB6" s="35"/>
      <c r="FFC6" s="35"/>
      <c r="FFD6" s="35"/>
      <c r="FFE6" s="35"/>
      <c r="FFF6" s="35"/>
      <c r="FFG6" s="35"/>
      <c r="FFH6" s="35"/>
      <c r="FFI6" s="35"/>
      <c r="FFJ6" s="35"/>
      <c r="FFK6" s="35"/>
      <c r="FFL6" s="35"/>
      <c r="FFM6" s="35"/>
      <c r="FFN6" s="35"/>
      <c r="FFO6" s="35"/>
      <c r="FFP6" s="35"/>
      <c r="FFQ6" s="35"/>
      <c r="FFR6" s="35"/>
      <c r="FFS6" s="35"/>
      <c r="FFT6" s="35"/>
      <c r="FFU6" s="35"/>
      <c r="FFV6" s="35"/>
      <c r="FFW6" s="35"/>
      <c r="FFX6" s="35"/>
      <c r="FFY6" s="35"/>
      <c r="FFZ6" s="35"/>
      <c r="FGA6" s="35"/>
      <c r="FGB6" s="35"/>
      <c r="FGC6" s="35"/>
      <c r="FGD6" s="35"/>
      <c r="FGE6" s="35"/>
      <c r="FGF6" s="35"/>
      <c r="FGG6" s="35"/>
      <c r="FGH6" s="35"/>
      <c r="FGI6" s="35"/>
      <c r="FGJ6" s="35"/>
      <c r="FGK6" s="35"/>
      <c r="FGL6" s="35"/>
      <c r="FGM6" s="35"/>
      <c r="FGN6" s="35"/>
      <c r="FGO6" s="35"/>
      <c r="FGP6" s="35"/>
      <c r="FGQ6" s="35"/>
      <c r="FGR6" s="35"/>
      <c r="FGS6" s="35"/>
      <c r="FGT6" s="35"/>
      <c r="FGU6" s="35"/>
      <c r="FGV6" s="35"/>
      <c r="FGW6" s="35"/>
      <c r="FGX6" s="35"/>
      <c r="FGY6" s="35"/>
      <c r="FGZ6" s="35"/>
      <c r="FHA6" s="35"/>
      <c r="FHB6" s="35"/>
      <c r="FHC6" s="35"/>
      <c r="FHD6" s="35"/>
      <c r="FHE6" s="35"/>
      <c r="FHF6" s="35"/>
      <c r="FHG6" s="35"/>
      <c r="FHH6" s="35"/>
      <c r="FHI6" s="35"/>
      <c r="FHJ6" s="35"/>
      <c r="FHK6" s="35"/>
      <c r="FHL6" s="35"/>
      <c r="FHM6" s="35"/>
      <c r="FHN6" s="35"/>
      <c r="FHO6" s="35"/>
      <c r="FHP6" s="35"/>
      <c r="FHQ6" s="35"/>
      <c r="FHR6" s="35"/>
      <c r="FHS6" s="35"/>
      <c r="FHT6" s="35"/>
      <c r="FHU6" s="35"/>
      <c r="FHV6" s="35"/>
      <c r="FHW6" s="35"/>
      <c r="FHX6" s="35"/>
      <c r="FHY6" s="35"/>
      <c r="FHZ6" s="35"/>
      <c r="FIA6" s="35"/>
      <c r="FIB6" s="35"/>
      <c r="FIC6" s="35"/>
      <c r="FID6" s="35"/>
      <c r="FIE6" s="35"/>
      <c r="FIF6" s="35"/>
      <c r="FIG6" s="35"/>
      <c r="FIH6" s="35"/>
      <c r="FII6" s="35"/>
      <c r="FIJ6" s="35"/>
      <c r="FIK6" s="35"/>
      <c r="FIL6" s="35"/>
      <c r="FIM6" s="35"/>
      <c r="FIN6" s="35"/>
      <c r="FIO6" s="35"/>
      <c r="FIP6" s="35"/>
      <c r="FIQ6" s="35"/>
      <c r="FIR6" s="35"/>
      <c r="FIS6" s="35"/>
      <c r="FIT6" s="35"/>
      <c r="FIU6" s="35"/>
      <c r="FIV6" s="35"/>
      <c r="FIW6" s="35"/>
      <c r="FIX6" s="35"/>
      <c r="FIY6" s="35"/>
      <c r="FIZ6" s="35"/>
      <c r="FJA6" s="35"/>
      <c r="FJB6" s="35"/>
      <c r="FJC6" s="35"/>
      <c r="FJD6" s="35"/>
      <c r="FJE6" s="35"/>
      <c r="FJF6" s="35"/>
      <c r="FJG6" s="35"/>
      <c r="FJH6" s="35"/>
      <c r="FJI6" s="35"/>
      <c r="FJJ6" s="35"/>
      <c r="FJK6" s="35"/>
      <c r="FJL6" s="35"/>
      <c r="FJM6" s="35"/>
      <c r="FJN6" s="35"/>
      <c r="FJO6" s="35"/>
      <c r="FJP6" s="35"/>
      <c r="FJQ6" s="35"/>
      <c r="FJR6" s="35"/>
      <c r="FJS6" s="35"/>
      <c r="FJT6" s="35"/>
      <c r="FJU6" s="35"/>
      <c r="FJV6" s="35"/>
      <c r="FJW6" s="35"/>
      <c r="FJX6" s="35"/>
      <c r="FJY6" s="35"/>
      <c r="FJZ6" s="35"/>
      <c r="FKA6" s="35"/>
      <c r="FKB6" s="35"/>
      <c r="FKC6" s="35"/>
      <c r="FKD6" s="35"/>
      <c r="FKE6" s="35"/>
      <c r="FKF6" s="35"/>
      <c r="FKG6" s="35"/>
      <c r="FKH6" s="35"/>
      <c r="FKI6" s="35"/>
      <c r="FKJ6" s="35"/>
      <c r="FKK6" s="35"/>
      <c r="FKL6" s="35"/>
      <c r="FKM6" s="35"/>
      <c r="FKN6" s="35"/>
      <c r="FKO6" s="35"/>
      <c r="FKP6" s="35"/>
      <c r="FKQ6" s="35"/>
      <c r="FKR6" s="35"/>
      <c r="FKS6" s="35"/>
      <c r="FKT6" s="35"/>
      <c r="FKU6" s="35"/>
      <c r="FKV6" s="35"/>
      <c r="FKW6" s="35"/>
      <c r="FKX6" s="35"/>
      <c r="FKY6" s="35"/>
      <c r="FKZ6" s="35"/>
      <c r="FLA6" s="35"/>
      <c r="FLB6" s="35"/>
      <c r="FLC6" s="35"/>
      <c r="FLD6" s="35"/>
      <c r="FLE6" s="35"/>
      <c r="FLF6" s="35"/>
      <c r="FLG6" s="35"/>
      <c r="FLH6" s="35"/>
      <c r="FLI6" s="35"/>
      <c r="FLJ6" s="35"/>
      <c r="FLK6" s="35"/>
      <c r="FLL6" s="35"/>
      <c r="FLM6" s="35"/>
      <c r="FLN6" s="35"/>
      <c r="FLO6" s="35"/>
      <c r="FLP6" s="35"/>
      <c r="FLQ6" s="35"/>
      <c r="FLR6" s="35"/>
      <c r="FLS6" s="35"/>
      <c r="FLT6" s="35"/>
      <c r="FLU6" s="35"/>
      <c r="FLV6" s="35"/>
      <c r="FLW6" s="35"/>
      <c r="FLX6" s="35"/>
      <c r="FLY6" s="35"/>
      <c r="FLZ6" s="35"/>
      <c r="FMA6" s="35"/>
      <c r="FMB6" s="35"/>
      <c r="FMC6" s="35"/>
      <c r="FMD6" s="35"/>
      <c r="FME6" s="35"/>
      <c r="FMF6" s="35"/>
      <c r="FMG6" s="35"/>
      <c r="FMH6" s="35"/>
      <c r="FMI6" s="35"/>
      <c r="FMJ6" s="35"/>
      <c r="FMK6" s="35"/>
      <c r="FML6" s="35"/>
      <c r="FMM6" s="35"/>
      <c r="FMN6" s="35"/>
      <c r="FMO6" s="35"/>
      <c r="FMP6" s="35"/>
      <c r="FMQ6" s="35"/>
      <c r="FMR6" s="35"/>
      <c r="FMS6" s="35"/>
      <c r="FMT6" s="35"/>
      <c r="FMU6" s="35"/>
      <c r="FMV6" s="35"/>
      <c r="FMW6" s="35"/>
      <c r="FMX6" s="35"/>
      <c r="FMY6" s="35"/>
      <c r="FMZ6" s="35"/>
      <c r="FNA6" s="35"/>
      <c r="FNB6" s="35"/>
      <c r="FNC6" s="35"/>
      <c r="FND6" s="35"/>
      <c r="FNE6" s="35"/>
      <c r="FNF6" s="35"/>
      <c r="FNG6" s="35"/>
      <c r="FNH6" s="35"/>
      <c r="FNI6" s="35"/>
      <c r="FNJ6" s="35"/>
      <c r="FNK6" s="35"/>
      <c r="FNL6" s="35"/>
      <c r="FNM6" s="35"/>
      <c r="FNN6" s="35"/>
      <c r="FNO6" s="35"/>
      <c r="FNP6" s="35"/>
      <c r="FNQ6" s="35"/>
      <c r="FNR6" s="35"/>
      <c r="FNS6" s="35"/>
      <c r="FNT6" s="35"/>
      <c r="FNU6" s="35"/>
      <c r="FNV6" s="35"/>
      <c r="FNW6" s="35"/>
      <c r="FNX6" s="35"/>
      <c r="FNY6" s="35"/>
      <c r="FNZ6" s="35"/>
      <c r="FOA6" s="35"/>
      <c r="FOB6" s="35"/>
      <c r="FOC6" s="35"/>
      <c r="FOD6" s="35"/>
      <c r="FOE6" s="35"/>
      <c r="FOF6" s="35"/>
      <c r="FOG6" s="35"/>
      <c r="FOH6" s="35"/>
      <c r="FOI6" s="35"/>
      <c r="FOJ6" s="35"/>
      <c r="FOK6" s="35"/>
      <c r="FOL6" s="35"/>
      <c r="FOM6" s="35"/>
      <c r="FON6" s="35"/>
      <c r="FOO6" s="35"/>
      <c r="FOP6" s="35"/>
      <c r="FOQ6" s="35"/>
      <c r="FOR6" s="35"/>
      <c r="FOS6" s="35"/>
      <c r="FOT6" s="35"/>
      <c r="FOU6" s="35"/>
      <c r="FOV6" s="35"/>
      <c r="FOW6" s="35"/>
      <c r="FOX6" s="35"/>
      <c r="FOY6" s="35"/>
      <c r="FOZ6" s="35"/>
      <c r="FPA6" s="35"/>
      <c r="FPB6" s="35"/>
      <c r="FPC6" s="35"/>
      <c r="FPD6" s="35"/>
      <c r="FPE6" s="35"/>
      <c r="FPF6" s="35"/>
      <c r="FPG6" s="35"/>
      <c r="FPH6" s="35"/>
      <c r="FPI6" s="35"/>
      <c r="FPJ6" s="35"/>
      <c r="FPK6" s="35"/>
      <c r="FPL6" s="35"/>
      <c r="FPM6" s="35"/>
      <c r="FPN6" s="35"/>
      <c r="FPO6" s="35"/>
      <c r="FPP6" s="35"/>
      <c r="FPQ6" s="35"/>
      <c r="FPR6" s="35"/>
      <c r="FPS6" s="35"/>
      <c r="FPT6" s="35"/>
      <c r="FPU6" s="35"/>
      <c r="FPV6" s="35"/>
      <c r="FPW6" s="35"/>
      <c r="FPX6" s="35"/>
      <c r="FPY6" s="35"/>
      <c r="FPZ6" s="35"/>
      <c r="FQA6" s="35"/>
      <c r="FQB6" s="35"/>
      <c r="FQC6" s="35"/>
      <c r="FQD6" s="35"/>
      <c r="FQE6" s="35"/>
      <c r="FQF6" s="35"/>
      <c r="FQG6" s="35"/>
      <c r="FQH6" s="35"/>
      <c r="FQI6" s="35"/>
      <c r="FQJ6" s="35"/>
      <c r="FQK6" s="35"/>
      <c r="FQL6" s="35"/>
      <c r="FQM6" s="35"/>
      <c r="FQN6" s="35"/>
      <c r="FQO6" s="35"/>
      <c r="FQP6" s="35"/>
      <c r="FQQ6" s="35"/>
      <c r="FQR6" s="35"/>
      <c r="FQS6" s="35"/>
      <c r="FQT6" s="35"/>
      <c r="FQU6" s="35"/>
      <c r="FQV6" s="35"/>
      <c r="FQW6" s="35"/>
      <c r="FQX6" s="35"/>
      <c r="FQY6" s="35"/>
      <c r="FQZ6" s="35"/>
      <c r="FRA6" s="35"/>
      <c r="FRB6" s="35"/>
      <c r="FRC6" s="35"/>
      <c r="FRD6" s="35"/>
      <c r="FRE6" s="35"/>
      <c r="FRF6" s="35"/>
      <c r="FRG6" s="35"/>
      <c r="FRH6" s="35"/>
      <c r="FRI6" s="35"/>
      <c r="FRJ6" s="35"/>
      <c r="FRK6" s="35"/>
      <c r="FRL6" s="35"/>
      <c r="FRM6" s="35"/>
      <c r="FRN6" s="35"/>
      <c r="FRO6" s="35"/>
      <c r="FRP6" s="35"/>
      <c r="FRQ6" s="35"/>
      <c r="FRR6" s="35"/>
      <c r="FRS6" s="35"/>
      <c r="FRT6" s="35"/>
      <c r="FRU6" s="35"/>
      <c r="FRV6" s="35"/>
      <c r="FRW6" s="35"/>
      <c r="FRX6" s="35"/>
      <c r="FRY6" s="35"/>
      <c r="FRZ6" s="35"/>
      <c r="FSA6" s="35"/>
      <c r="FSB6" s="35"/>
      <c r="FSC6" s="35"/>
      <c r="FSD6" s="35"/>
      <c r="FSE6" s="35"/>
      <c r="FSF6" s="35"/>
      <c r="FSG6" s="35"/>
      <c r="FSH6" s="35"/>
      <c r="FSI6" s="35"/>
      <c r="FSJ6" s="35"/>
      <c r="FSK6" s="35"/>
      <c r="FSL6" s="35"/>
      <c r="FSM6" s="35"/>
      <c r="FSN6" s="35"/>
      <c r="FSO6" s="35"/>
      <c r="FSP6" s="35"/>
      <c r="FSQ6" s="35"/>
      <c r="FSR6" s="35"/>
      <c r="FSS6" s="35"/>
      <c r="FST6" s="35"/>
      <c r="FSU6" s="35"/>
      <c r="FSV6" s="35"/>
      <c r="FSW6" s="35"/>
      <c r="FSX6" s="35"/>
      <c r="FSY6" s="35"/>
      <c r="FSZ6" s="35"/>
      <c r="FTA6" s="35"/>
      <c r="FTB6" s="35"/>
      <c r="FTC6" s="35"/>
      <c r="FTD6" s="35"/>
      <c r="FTE6" s="35"/>
      <c r="FTF6" s="35"/>
      <c r="FTG6" s="35"/>
      <c r="FTH6" s="35"/>
      <c r="FTI6" s="35"/>
      <c r="FTJ6" s="35"/>
      <c r="FTK6" s="35"/>
      <c r="FTL6" s="35"/>
      <c r="FTM6" s="35"/>
      <c r="FTN6" s="35"/>
      <c r="FTO6" s="35"/>
      <c r="FTP6" s="35"/>
      <c r="FTQ6" s="35"/>
      <c r="FTR6" s="35"/>
      <c r="FTS6" s="35"/>
      <c r="FTT6" s="35"/>
      <c r="FTU6" s="35"/>
      <c r="FTV6" s="35"/>
      <c r="FTW6" s="35"/>
      <c r="FTX6" s="35"/>
      <c r="FTY6" s="35"/>
      <c r="FTZ6" s="35"/>
      <c r="FUA6" s="35"/>
      <c r="FUB6" s="35"/>
      <c r="FUC6" s="35"/>
      <c r="FUD6" s="35"/>
      <c r="FUE6" s="35"/>
      <c r="FUF6" s="35"/>
      <c r="FUG6" s="35"/>
      <c r="FUH6" s="35"/>
      <c r="FUI6" s="35"/>
      <c r="FUJ6" s="35"/>
      <c r="FUK6" s="35"/>
      <c r="FUL6" s="35"/>
      <c r="FUM6" s="35"/>
      <c r="FUN6" s="35"/>
      <c r="FUO6" s="35"/>
      <c r="FUP6" s="35"/>
      <c r="FUQ6" s="35"/>
      <c r="FUR6" s="35"/>
      <c r="FUS6" s="35"/>
      <c r="FUT6" s="35"/>
      <c r="FUU6" s="35"/>
      <c r="FUV6" s="35"/>
      <c r="FUW6" s="35"/>
      <c r="FUX6" s="35"/>
      <c r="FUY6" s="35"/>
      <c r="FUZ6" s="35"/>
      <c r="FVA6" s="35"/>
      <c r="FVB6" s="35"/>
      <c r="FVC6" s="35"/>
      <c r="FVD6" s="35"/>
      <c r="FVE6" s="35"/>
      <c r="FVF6" s="35"/>
      <c r="FVG6" s="35"/>
      <c r="FVH6" s="35"/>
      <c r="FVI6" s="35"/>
      <c r="FVJ6" s="35"/>
      <c r="FVK6" s="35"/>
      <c r="FVL6" s="35"/>
      <c r="FVM6" s="35"/>
      <c r="FVN6" s="35"/>
      <c r="FVO6" s="35"/>
      <c r="FVP6" s="35"/>
      <c r="FVQ6" s="35"/>
      <c r="FVR6" s="35"/>
      <c r="FVS6" s="35"/>
      <c r="FVT6" s="35"/>
      <c r="FVU6" s="35"/>
      <c r="FVV6" s="35"/>
      <c r="FVW6" s="35"/>
      <c r="FVX6" s="35"/>
      <c r="FVY6" s="35"/>
      <c r="FVZ6" s="35"/>
      <c r="FWA6" s="35"/>
      <c r="FWB6" s="35"/>
      <c r="FWC6" s="35"/>
      <c r="FWD6" s="35"/>
      <c r="FWE6" s="35"/>
      <c r="FWF6" s="35"/>
      <c r="FWG6" s="35"/>
      <c r="FWH6" s="35"/>
      <c r="FWI6" s="35"/>
      <c r="FWJ6" s="35"/>
      <c r="FWK6" s="35"/>
      <c r="FWL6" s="35"/>
      <c r="FWM6" s="35"/>
      <c r="FWN6" s="35"/>
      <c r="FWO6" s="35"/>
      <c r="FWP6" s="35"/>
      <c r="FWQ6" s="35"/>
      <c r="FWR6" s="35"/>
      <c r="FWS6" s="35"/>
      <c r="FWT6" s="35"/>
      <c r="FWU6" s="35"/>
      <c r="FWV6" s="35"/>
      <c r="FWW6" s="35"/>
      <c r="FWX6" s="35"/>
      <c r="FWY6" s="35"/>
      <c r="FWZ6" s="35"/>
      <c r="FXA6" s="35"/>
      <c r="FXB6" s="35"/>
      <c r="FXC6" s="35"/>
      <c r="FXD6" s="35"/>
      <c r="FXE6" s="35"/>
      <c r="FXF6" s="35"/>
      <c r="FXG6" s="35"/>
      <c r="FXH6" s="35"/>
      <c r="FXI6" s="35"/>
      <c r="FXJ6" s="35"/>
      <c r="FXK6" s="35"/>
      <c r="FXL6" s="35"/>
      <c r="FXM6" s="35"/>
      <c r="FXN6" s="35"/>
      <c r="FXO6" s="35"/>
      <c r="FXP6" s="35"/>
      <c r="FXQ6" s="35"/>
      <c r="FXR6" s="35"/>
      <c r="FXS6" s="35"/>
      <c r="FXT6" s="35"/>
      <c r="FXU6" s="35"/>
      <c r="FXV6" s="35"/>
      <c r="FXW6" s="35"/>
      <c r="FXX6" s="35"/>
      <c r="FXY6" s="35"/>
      <c r="FXZ6" s="35"/>
      <c r="FYA6" s="35"/>
      <c r="FYB6" s="35"/>
      <c r="FYC6" s="35"/>
      <c r="FYD6" s="35"/>
      <c r="FYE6" s="35"/>
      <c r="FYF6" s="35"/>
      <c r="FYG6" s="35"/>
      <c r="FYH6" s="35"/>
      <c r="FYI6" s="35"/>
      <c r="FYJ6" s="35"/>
      <c r="FYK6" s="35"/>
      <c r="FYL6" s="35"/>
      <c r="FYM6" s="35"/>
      <c r="FYN6" s="35"/>
      <c r="FYO6" s="35"/>
      <c r="FYP6" s="35"/>
      <c r="FYQ6" s="35"/>
      <c r="FYR6" s="35"/>
      <c r="FYS6" s="35"/>
      <c r="FYT6" s="35"/>
      <c r="FYU6" s="35"/>
      <c r="FYV6" s="35"/>
      <c r="FYW6" s="35"/>
      <c r="FYX6" s="35"/>
      <c r="FYY6" s="35"/>
      <c r="FYZ6" s="35"/>
      <c r="FZA6" s="35"/>
      <c r="FZB6" s="35"/>
      <c r="FZC6" s="35"/>
      <c r="FZD6" s="35"/>
      <c r="FZE6" s="35"/>
      <c r="FZF6" s="35"/>
      <c r="FZG6" s="35"/>
      <c r="FZH6" s="35"/>
      <c r="FZI6" s="35"/>
      <c r="FZJ6" s="35"/>
      <c r="FZK6" s="35"/>
      <c r="FZL6" s="35"/>
      <c r="FZM6" s="35"/>
      <c r="FZN6" s="35"/>
      <c r="FZO6" s="35"/>
      <c r="FZP6" s="35"/>
      <c r="FZQ6" s="35"/>
      <c r="FZR6" s="35"/>
      <c r="FZS6" s="35"/>
      <c r="FZT6" s="35"/>
      <c r="FZU6" s="35"/>
      <c r="FZV6" s="35"/>
      <c r="FZW6" s="35"/>
      <c r="FZX6" s="35"/>
      <c r="FZY6" s="35"/>
      <c r="FZZ6" s="35"/>
      <c r="GAA6" s="35"/>
      <c r="GAB6" s="35"/>
      <c r="GAC6" s="35"/>
      <c r="GAD6" s="35"/>
      <c r="GAE6" s="35"/>
      <c r="GAF6" s="35"/>
      <c r="GAG6" s="35"/>
      <c r="GAH6" s="35"/>
      <c r="GAI6" s="35"/>
      <c r="GAJ6" s="35"/>
      <c r="GAK6" s="35"/>
      <c r="GAL6" s="35"/>
      <c r="GAM6" s="35"/>
      <c r="GAN6" s="35"/>
      <c r="GAO6" s="35"/>
      <c r="GAP6" s="35"/>
      <c r="GAQ6" s="35"/>
      <c r="GAR6" s="35"/>
      <c r="GAS6" s="35"/>
      <c r="GAT6" s="35"/>
      <c r="GAU6" s="35"/>
      <c r="GAV6" s="35"/>
      <c r="GAW6" s="35"/>
      <c r="GAX6" s="35"/>
      <c r="GAY6" s="35"/>
      <c r="GAZ6" s="35"/>
      <c r="GBA6" s="35"/>
      <c r="GBB6" s="35"/>
      <c r="GBC6" s="35"/>
      <c r="GBD6" s="35"/>
      <c r="GBE6" s="35"/>
      <c r="GBF6" s="35"/>
      <c r="GBG6" s="35"/>
      <c r="GBH6" s="35"/>
      <c r="GBI6" s="35"/>
      <c r="GBJ6" s="35"/>
      <c r="GBK6" s="35"/>
      <c r="GBL6" s="35"/>
      <c r="GBM6" s="35"/>
      <c r="GBN6" s="35"/>
      <c r="GBO6" s="35"/>
      <c r="GBP6" s="35"/>
      <c r="GBQ6" s="35"/>
      <c r="GBR6" s="35"/>
      <c r="GBS6" s="35"/>
      <c r="GBT6" s="35"/>
      <c r="GBU6" s="35"/>
      <c r="GBV6" s="35"/>
      <c r="GBW6" s="35"/>
      <c r="GBX6" s="35"/>
      <c r="GBY6" s="35"/>
      <c r="GBZ6" s="35"/>
      <c r="GCA6" s="35"/>
      <c r="GCB6" s="35"/>
      <c r="GCC6" s="35"/>
      <c r="GCD6" s="35"/>
      <c r="GCE6" s="35"/>
      <c r="GCF6" s="35"/>
      <c r="GCG6" s="35"/>
      <c r="GCH6" s="35"/>
      <c r="GCI6" s="35"/>
      <c r="GCJ6" s="35"/>
      <c r="GCK6" s="35"/>
      <c r="GCL6" s="35"/>
      <c r="GCM6" s="35"/>
      <c r="GCN6" s="35"/>
      <c r="GCO6" s="35"/>
      <c r="GCP6" s="35"/>
      <c r="GCQ6" s="35"/>
      <c r="GCR6" s="35"/>
      <c r="GCS6" s="35"/>
      <c r="GCT6" s="35"/>
      <c r="GCU6" s="35"/>
      <c r="GCV6" s="35"/>
      <c r="GCW6" s="35"/>
      <c r="GCX6" s="35"/>
      <c r="GCY6" s="35"/>
      <c r="GCZ6" s="35"/>
      <c r="GDA6" s="35"/>
      <c r="GDB6" s="35"/>
      <c r="GDC6" s="35"/>
      <c r="GDD6" s="35"/>
      <c r="GDE6" s="35"/>
      <c r="GDF6" s="35"/>
      <c r="GDG6" s="35"/>
      <c r="GDH6" s="35"/>
      <c r="GDI6" s="35"/>
      <c r="GDJ6" s="35"/>
      <c r="GDK6" s="35"/>
      <c r="GDL6" s="35"/>
      <c r="GDM6" s="35"/>
      <c r="GDN6" s="35"/>
      <c r="GDO6" s="35"/>
      <c r="GDP6" s="35"/>
      <c r="GDQ6" s="35"/>
      <c r="GDR6" s="35"/>
      <c r="GDS6" s="35"/>
      <c r="GDT6" s="35"/>
      <c r="GDU6" s="35"/>
      <c r="GDV6" s="35"/>
      <c r="GDW6" s="35"/>
      <c r="GDX6" s="35"/>
      <c r="GDY6" s="35"/>
      <c r="GDZ6" s="35"/>
      <c r="GEA6" s="35"/>
      <c r="GEB6" s="35"/>
      <c r="GEC6" s="35"/>
      <c r="GED6" s="35"/>
      <c r="GEE6" s="35"/>
      <c r="GEF6" s="35"/>
      <c r="GEG6" s="35"/>
      <c r="GEH6" s="35"/>
      <c r="GEI6" s="35"/>
      <c r="GEJ6" s="35"/>
      <c r="GEK6" s="35"/>
      <c r="GEL6" s="35"/>
      <c r="GEM6" s="35"/>
      <c r="GEN6" s="35"/>
      <c r="GEO6" s="35"/>
      <c r="GEP6" s="35"/>
      <c r="GEQ6" s="35"/>
      <c r="GER6" s="35"/>
      <c r="GES6" s="35"/>
      <c r="GET6" s="35"/>
      <c r="GEU6" s="35"/>
      <c r="GEV6" s="35"/>
      <c r="GEW6" s="35"/>
      <c r="GEX6" s="35"/>
      <c r="GEY6" s="35"/>
      <c r="GEZ6" s="35"/>
      <c r="GFA6" s="35"/>
      <c r="GFB6" s="35"/>
      <c r="GFC6" s="35"/>
      <c r="GFD6" s="35"/>
      <c r="GFE6" s="35"/>
      <c r="GFF6" s="35"/>
      <c r="GFG6" s="35"/>
      <c r="GFH6" s="35"/>
      <c r="GFI6" s="35"/>
      <c r="GFJ6" s="35"/>
      <c r="GFK6" s="35"/>
      <c r="GFL6" s="35"/>
      <c r="GFM6" s="35"/>
      <c r="GFN6" s="35"/>
      <c r="GFO6" s="35"/>
      <c r="GFP6" s="35"/>
      <c r="GFQ6" s="35"/>
      <c r="GFR6" s="35"/>
      <c r="GFS6" s="35"/>
      <c r="GFT6" s="35"/>
      <c r="GFU6" s="35"/>
      <c r="GFV6" s="35"/>
      <c r="GFW6" s="35"/>
      <c r="GFX6" s="35"/>
      <c r="GFY6" s="35"/>
      <c r="GFZ6" s="35"/>
      <c r="GGA6" s="35"/>
      <c r="GGB6" s="35"/>
      <c r="GGC6" s="35"/>
      <c r="GGD6" s="35"/>
      <c r="GGE6" s="35"/>
      <c r="GGF6" s="35"/>
      <c r="GGG6" s="35"/>
      <c r="GGH6" s="35"/>
      <c r="GGI6" s="35"/>
      <c r="GGJ6" s="35"/>
      <c r="GGK6" s="35"/>
      <c r="GGL6" s="35"/>
      <c r="GGM6" s="35"/>
      <c r="GGN6" s="35"/>
      <c r="GGO6" s="35"/>
      <c r="GGP6" s="35"/>
      <c r="GGQ6" s="35"/>
      <c r="GGR6" s="35"/>
      <c r="GGS6" s="35"/>
      <c r="GGT6" s="35"/>
      <c r="GGU6" s="35"/>
      <c r="GGV6" s="35"/>
      <c r="GGW6" s="35"/>
      <c r="GGX6" s="35"/>
      <c r="GGY6" s="35"/>
      <c r="GGZ6" s="35"/>
      <c r="GHA6" s="35"/>
      <c r="GHB6" s="35"/>
      <c r="GHC6" s="35"/>
      <c r="GHD6" s="35"/>
      <c r="GHE6" s="35"/>
      <c r="GHF6" s="35"/>
      <c r="GHG6" s="35"/>
      <c r="GHH6" s="35"/>
      <c r="GHI6" s="35"/>
      <c r="GHJ6" s="35"/>
      <c r="GHK6" s="35"/>
      <c r="GHL6" s="35"/>
      <c r="GHM6" s="35"/>
      <c r="GHN6" s="35"/>
      <c r="GHO6" s="35"/>
      <c r="GHP6" s="35"/>
      <c r="GHQ6" s="35"/>
      <c r="GHR6" s="35"/>
      <c r="GHS6" s="35"/>
      <c r="GHT6" s="35"/>
      <c r="GHU6" s="35"/>
      <c r="GHV6" s="35"/>
      <c r="GHW6" s="35"/>
      <c r="GHX6" s="35"/>
      <c r="GHY6" s="35"/>
      <c r="GHZ6" s="35"/>
      <c r="GIA6" s="35"/>
      <c r="GIB6" s="35"/>
      <c r="GIC6" s="35"/>
      <c r="GID6" s="35"/>
      <c r="GIE6" s="35"/>
      <c r="GIF6" s="35"/>
      <c r="GIG6" s="35"/>
      <c r="GIH6" s="35"/>
      <c r="GII6" s="35"/>
      <c r="GIJ6" s="35"/>
      <c r="GIK6" s="35"/>
      <c r="GIL6" s="35"/>
      <c r="GIM6" s="35"/>
      <c r="GIN6" s="35"/>
      <c r="GIO6" s="35"/>
      <c r="GIP6" s="35"/>
      <c r="GIQ6" s="35"/>
      <c r="GIR6" s="35"/>
      <c r="GIS6" s="35"/>
      <c r="GIT6" s="35"/>
      <c r="GIU6" s="35"/>
      <c r="GIV6" s="35"/>
      <c r="GIW6" s="35"/>
      <c r="GIX6" s="35"/>
      <c r="GIY6" s="35"/>
      <c r="GIZ6" s="35"/>
      <c r="GJA6" s="35"/>
      <c r="GJB6" s="35"/>
      <c r="GJC6" s="35"/>
      <c r="GJD6" s="35"/>
      <c r="GJE6" s="35"/>
      <c r="GJF6" s="35"/>
      <c r="GJG6" s="35"/>
      <c r="GJH6" s="35"/>
      <c r="GJI6" s="35"/>
      <c r="GJJ6" s="35"/>
      <c r="GJK6" s="35"/>
      <c r="GJL6" s="35"/>
      <c r="GJM6" s="35"/>
      <c r="GJN6" s="35"/>
      <c r="GJO6" s="35"/>
      <c r="GJP6" s="35"/>
      <c r="GJQ6" s="35"/>
      <c r="GJR6" s="35"/>
      <c r="GJS6" s="35"/>
      <c r="GJT6" s="35"/>
      <c r="GJU6" s="35"/>
      <c r="GJV6" s="35"/>
      <c r="GJW6" s="35"/>
      <c r="GJX6" s="35"/>
      <c r="GJY6" s="35"/>
      <c r="GJZ6" s="35"/>
      <c r="GKA6" s="35"/>
      <c r="GKB6" s="35"/>
      <c r="GKC6" s="35"/>
      <c r="GKD6" s="35"/>
      <c r="GKE6" s="35"/>
      <c r="GKF6" s="35"/>
      <c r="GKG6" s="35"/>
      <c r="GKH6" s="35"/>
      <c r="GKI6" s="35"/>
      <c r="GKJ6" s="35"/>
      <c r="GKK6" s="35"/>
      <c r="GKL6" s="35"/>
      <c r="GKM6" s="35"/>
      <c r="GKN6" s="35"/>
      <c r="GKO6" s="35"/>
      <c r="GKP6" s="35"/>
      <c r="GKQ6" s="35"/>
      <c r="GKR6" s="35"/>
      <c r="GKS6" s="35"/>
      <c r="GKT6" s="35"/>
      <c r="GKU6" s="35"/>
      <c r="GKV6" s="35"/>
      <c r="GKW6" s="35"/>
      <c r="GKX6" s="35"/>
      <c r="GKY6" s="35"/>
      <c r="GKZ6" s="35"/>
      <c r="GLA6" s="35"/>
      <c r="GLB6" s="35"/>
      <c r="GLC6" s="35"/>
      <c r="GLD6" s="35"/>
      <c r="GLE6" s="35"/>
      <c r="GLF6" s="35"/>
      <c r="GLG6" s="35"/>
      <c r="GLH6" s="35"/>
      <c r="GLI6" s="35"/>
      <c r="GLJ6" s="35"/>
      <c r="GLK6" s="35"/>
      <c r="GLL6" s="35"/>
      <c r="GLM6" s="35"/>
      <c r="GLN6" s="35"/>
      <c r="GLO6" s="35"/>
      <c r="GLP6" s="35"/>
      <c r="GLQ6" s="35"/>
      <c r="GLR6" s="35"/>
      <c r="GLS6" s="35"/>
      <c r="GLT6" s="35"/>
      <c r="GLU6" s="35"/>
      <c r="GLV6" s="35"/>
      <c r="GLW6" s="35"/>
      <c r="GLX6" s="35"/>
      <c r="GLY6" s="35"/>
      <c r="GLZ6" s="35"/>
      <c r="GMA6" s="35"/>
      <c r="GMB6" s="35"/>
      <c r="GMC6" s="35"/>
      <c r="GMD6" s="35"/>
      <c r="GME6" s="35"/>
      <c r="GMF6" s="35"/>
      <c r="GMG6" s="35"/>
      <c r="GMH6" s="35"/>
      <c r="GMI6" s="35"/>
      <c r="GMJ6" s="35"/>
      <c r="GMK6" s="35"/>
      <c r="GML6" s="35"/>
      <c r="GMM6" s="35"/>
      <c r="GMN6" s="35"/>
      <c r="GMO6" s="35"/>
      <c r="GMP6" s="35"/>
      <c r="GMQ6" s="35"/>
      <c r="GMR6" s="35"/>
      <c r="GMS6" s="35"/>
      <c r="GMT6" s="35"/>
      <c r="GMU6" s="35"/>
      <c r="GMV6" s="35"/>
      <c r="GMW6" s="35"/>
      <c r="GMX6" s="35"/>
      <c r="GMY6" s="35"/>
      <c r="GMZ6" s="35"/>
      <c r="GNA6" s="35"/>
      <c r="GNB6" s="35"/>
      <c r="GNC6" s="35"/>
      <c r="GND6" s="35"/>
      <c r="GNE6" s="35"/>
      <c r="GNF6" s="35"/>
      <c r="GNG6" s="35"/>
      <c r="GNH6" s="35"/>
      <c r="GNI6" s="35"/>
      <c r="GNJ6" s="35"/>
      <c r="GNK6" s="35"/>
      <c r="GNL6" s="35"/>
      <c r="GNM6" s="35"/>
      <c r="GNN6" s="35"/>
      <c r="GNO6" s="35"/>
      <c r="GNP6" s="35"/>
      <c r="GNQ6" s="35"/>
      <c r="GNR6" s="35"/>
      <c r="GNS6" s="35"/>
      <c r="GNT6" s="35"/>
      <c r="GNU6" s="35"/>
      <c r="GNV6" s="35"/>
      <c r="GNW6" s="35"/>
      <c r="GNX6" s="35"/>
      <c r="GNY6" s="35"/>
      <c r="GNZ6" s="35"/>
      <c r="GOA6" s="35"/>
      <c r="GOB6" s="35"/>
      <c r="GOC6" s="35"/>
      <c r="GOD6" s="35"/>
      <c r="GOE6" s="35"/>
      <c r="GOF6" s="35"/>
      <c r="GOG6" s="35"/>
      <c r="GOH6" s="35"/>
      <c r="GOI6" s="35"/>
      <c r="GOJ6" s="35"/>
      <c r="GOK6" s="35"/>
      <c r="GOL6" s="35"/>
      <c r="GOM6" s="35"/>
      <c r="GON6" s="35"/>
      <c r="GOO6" s="35"/>
      <c r="GOP6" s="35"/>
      <c r="GOQ6" s="35"/>
      <c r="GOR6" s="35"/>
      <c r="GOS6" s="35"/>
      <c r="GOT6" s="35"/>
      <c r="GOU6" s="35"/>
      <c r="GOV6" s="35"/>
      <c r="GOW6" s="35"/>
      <c r="GOX6" s="35"/>
      <c r="GOY6" s="35"/>
      <c r="GOZ6" s="35"/>
      <c r="GPA6" s="35"/>
      <c r="GPB6" s="35"/>
      <c r="GPC6" s="35"/>
      <c r="GPD6" s="35"/>
      <c r="GPE6" s="35"/>
      <c r="GPF6" s="35"/>
      <c r="GPG6" s="35"/>
      <c r="GPH6" s="35"/>
      <c r="GPI6" s="35"/>
      <c r="GPJ6" s="35"/>
      <c r="GPK6" s="35"/>
      <c r="GPL6" s="35"/>
      <c r="GPM6" s="35"/>
      <c r="GPN6" s="35"/>
      <c r="GPO6" s="35"/>
      <c r="GPP6" s="35"/>
      <c r="GPQ6" s="35"/>
      <c r="GPR6" s="35"/>
      <c r="GPS6" s="35"/>
      <c r="GPT6" s="35"/>
      <c r="GPU6" s="35"/>
      <c r="GPV6" s="35"/>
      <c r="GPW6" s="35"/>
      <c r="GPX6" s="35"/>
      <c r="GPY6" s="35"/>
      <c r="GPZ6" s="35"/>
      <c r="GQA6" s="35"/>
      <c r="GQB6" s="35"/>
      <c r="GQC6" s="35"/>
      <c r="GQD6" s="35"/>
      <c r="GQE6" s="35"/>
      <c r="GQF6" s="35"/>
      <c r="GQG6" s="35"/>
      <c r="GQH6" s="35"/>
      <c r="GQI6" s="35"/>
      <c r="GQJ6" s="35"/>
      <c r="GQK6" s="35"/>
      <c r="GQL6" s="35"/>
      <c r="GQM6" s="35"/>
      <c r="GQN6" s="35"/>
      <c r="GQO6" s="35"/>
      <c r="GQP6" s="35"/>
      <c r="GQQ6" s="35"/>
      <c r="GQR6" s="35"/>
      <c r="GQS6" s="35"/>
      <c r="GQT6" s="35"/>
      <c r="GQU6" s="35"/>
      <c r="GQV6" s="35"/>
      <c r="GQW6" s="35"/>
      <c r="GQX6" s="35"/>
      <c r="GQY6" s="35"/>
      <c r="GQZ6" s="35"/>
      <c r="GRA6" s="35"/>
      <c r="GRB6" s="35"/>
      <c r="GRC6" s="35"/>
      <c r="GRD6" s="35"/>
      <c r="GRE6" s="35"/>
      <c r="GRF6" s="35"/>
      <c r="GRG6" s="35"/>
      <c r="GRH6" s="35"/>
      <c r="GRI6" s="35"/>
      <c r="GRJ6" s="35"/>
      <c r="GRK6" s="35"/>
      <c r="GRL6" s="35"/>
      <c r="GRM6" s="35"/>
      <c r="GRN6" s="35"/>
      <c r="GRO6" s="35"/>
      <c r="GRP6" s="35"/>
      <c r="GRQ6" s="35"/>
      <c r="GRR6" s="35"/>
      <c r="GRS6" s="35"/>
      <c r="GRT6" s="35"/>
      <c r="GRU6" s="35"/>
      <c r="GRV6" s="35"/>
      <c r="GRW6" s="35"/>
      <c r="GRX6" s="35"/>
      <c r="GRY6" s="35"/>
      <c r="GRZ6" s="35"/>
      <c r="GSA6" s="35"/>
      <c r="GSB6" s="35"/>
      <c r="GSC6" s="35"/>
      <c r="GSD6" s="35"/>
      <c r="GSE6" s="35"/>
      <c r="GSF6" s="35"/>
      <c r="GSG6" s="35"/>
      <c r="GSH6" s="35"/>
      <c r="GSI6" s="35"/>
      <c r="GSJ6" s="35"/>
      <c r="GSK6" s="35"/>
      <c r="GSL6" s="35"/>
      <c r="GSM6" s="35"/>
      <c r="GSN6" s="35"/>
      <c r="GSO6" s="35"/>
      <c r="GSP6" s="35"/>
      <c r="GSQ6" s="35"/>
      <c r="GSR6" s="35"/>
      <c r="GSS6" s="35"/>
      <c r="GST6" s="35"/>
      <c r="GSU6" s="35"/>
      <c r="GSV6" s="35"/>
      <c r="GSW6" s="35"/>
      <c r="GSX6" s="35"/>
      <c r="GSY6" s="35"/>
      <c r="GSZ6" s="35"/>
      <c r="GTA6" s="35"/>
      <c r="GTB6" s="35"/>
      <c r="GTC6" s="35"/>
      <c r="GTD6" s="35"/>
      <c r="GTE6" s="35"/>
      <c r="GTF6" s="35"/>
      <c r="GTG6" s="35"/>
      <c r="GTH6" s="35"/>
      <c r="GTI6" s="35"/>
      <c r="GTJ6" s="35"/>
      <c r="GTK6" s="35"/>
      <c r="GTL6" s="35"/>
      <c r="GTM6" s="35"/>
      <c r="GTN6" s="35"/>
      <c r="GTO6" s="35"/>
      <c r="GTP6" s="35"/>
      <c r="GTQ6" s="35"/>
      <c r="GTR6" s="35"/>
      <c r="GTS6" s="35"/>
      <c r="GTT6" s="35"/>
      <c r="GTU6" s="35"/>
      <c r="GTV6" s="35"/>
      <c r="GTW6" s="35"/>
      <c r="GTX6" s="35"/>
      <c r="GTY6" s="35"/>
      <c r="GTZ6" s="35"/>
      <c r="GUA6" s="35"/>
      <c r="GUB6" s="35"/>
      <c r="GUC6" s="35"/>
      <c r="GUD6" s="35"/>
      <c r="GUE6" s="35"/>
      <c r="GUF6" s="35"/>
      <c r="GUG6" s="35"/>
      <c r="GUH6" s="35"/>
      <c r="GUI6" s="35"/>
      <c r="GUJ6" s="35"/>
      <c r="GUK6" s="35"/>
      <c r="GUL6" s="35"/>
      <c r="GUM6" s="35"/>
      <c r="GUN6" s="35"/>
      <c r="GUO6" s="35"/>
      <c r="GUP6" s="35"/>
      <c r="GUQ6" s="35"/>
      <c r="GUR6" s="35"/>
      <c r="GUS6" s="35"/>
      <c r="GUT6" s="35"/>
      <c r="GUU6" s="35"/>
      <c r="GUV6" s="35"/>
      <c r="GUW6" s="35"/>
      <c r="GUX6" s="35"/>
      <c r="GUY6" s="35"/>
      <c r="GUZ6" s="35"/>
      <c r="GVA6" s="35"/>
      <c r="GVB6" s="35"/>
      <c r="GVC6" s="35"/>
      <c r="GVD6" s="35"/>
      <c r="GVE6" s="35"/>
      <c r="GVF6" s="35"/>
      <c r="GVG6" s="35"/>
      <c r="GVH6" s="35"/>
      <c r="GVI6" s="35"/>
      <c r="GVJ6" s="35"/>
      <c r="GVK6" s="35"/>
      <c r="GVL6" s="35"/>
      <c r="GVM6" s="35"/>
      <c r="GVN6" s="35"/>
      <c r="GVO6" s="35"/>
      <c r="GVP6" s="35"/>
      <c r="GVQ6" s="35"/>
      <c r="GVR6" s="35"/>
      <c r="GVS6" s="35"/>
      <c r="GVT6" s="35"/>
      <c r="GVU6" s="35"/>
      <c r="GVV6" s="35"/>
      <c r="GVW6" s="35"/>
      <c r="GVX6" s="35"/>
      <c r="GVY6" s="35"/>
      <c r="GVZ6" s="35"/>
      <c r="GWA6" s="35"/>
      <c r="GWB6" s="35"/>
      <c r="GWC6" s="35"/>
      <c r="GWD6" s="35"/>
      <c r="GWE6" s="35"/>
      <c r="GWF6" s="35"/>
      <c r="GWG6" s="35"/>
      <c r="GWH6" s="35"/>
      <c r="GWI6" s="35"/>
      <c r="GWJ6" s="35"/>
      <c r="GWK6" s="35"/>
      <c r="GWL6" s="35"/>
      <c r="GWM6" s="35"/>
      <c r="GWN6" s="35"/>
      <c r="GWO6" s="35"/>
      <c r="GWP6" s="35"/>
      <c r="GWQ6" s="35"/>
      <c r="GWR6" s="35"/>
      <c r="GWS6" s="35"/>
      <c r="GWT6" s="35"/>
      <c r="GWU6" s="35"/>
      <c r="GWV6" s="35"/>
      <c r="GWW6" s="35"/>
      <c r="GWX6" s="35"/>
      <c r="GWY6" s="35"/>
      <c r="GWZ6" s="35"/>
      <c r="GXA6" s="35"/>
      <c r="GXB6" s="35"/>
      <c r="GXC6" s="35"/>
      <c r="GXD6" s="35"/>
      <c r="GXE6" s="35"/>
      <c r="GXF6" s="35"/>
      <c r="GXG6" s="35"/>
      <c r="GXH6" s="35"/>
      <c r="GXI6" s="35"/>
      <c r="GXJ6" s="35"/>
      <c r="GXK6" s="35"/>
      <c r="GXL6" s="35"/>
      <c r="GXM6" s="35"/>
      <c r="GXN6" s="35"/>
      <c r="GXO6" s="35"/>
      <c r="GXP6" s="35"/>
      <c r="GXQ6" s="35"/>
      <c r="GXR6" s="35"/>
      <c r="GXS6" s="35"/>
      <c r="GXT6" s="35"/>
      <c r="GXU6" s="35"/>
      <c r="GXV6" s="35"/>
      <c r="GXW6" s="35"/>
      <c r="GXX6" s="35"/>
      <c r="GXY6" s="35"/>
      <c r="GXZ6" s="35"/>
      <c r="GYA6" s="35"/>
      <c r="GYB6" s="35"/>
      <c r="GYC6" s="35"/>
      <c r="GYD6" s="35"/>
      <c r="GYE6" s="35"/>
      <c r="GYF6" s="35"/>
      <c r="GYG6" s="35"/>
      <c r="GYH6" s="35"/>
      <c r="GYI6" s="35"/>
      <c r="GYJ6" s="35"/>
      <c r="GYK6" s="35"/>
      <c r="GYL6" s="35"/>
      <c r="GYM6" s="35"/>
      <c r="GYN6" s="35"/>
      <c r="GYO6" s="35"/>
      <c r="GYP6" s="35"/>
      <c r="GYQ6" s="35"/>
      <c r="GYR6" s="35"/>
      <c r="GYS6" s="35"/>
      <c r="GYT6" s="35"/>
      <c r="GYU6" s="35"/>
      <c r="GYV6" s="35"/>
      <c r="GYW6" s="35"/>
      <c r="GYX6" s="35"/>
      <c r="GYY6" s="35"/>
      <c r="GYZ6" s="35"/>
      <c r="GZA6" s="35"/>
      <c r="GZB6" s="35"/>
      <c r="GZC6" s="35"/>
      <c r="GZD6" s="35"/>
      <c r="GZE6" s="35"/>
      <c r="GZF6" s="35"/>
      <c r="GZG6" s="35"/>
      <c r="GZH6" s="35"/>
      <c r="GZI6" s="35"/>
      <c r="GZJ6" s="35"/>
      <c r="GZK6" s="35"/>
      <c r="GZL6" s="35"/>
      <c r="GZM6" s="35"/>
      <c r="GZN6" s="35"/>
      <c r="GZO6" s="35"/>
      <c r="GZP6" s="35"/>
      <c r="GZQ6" s="35"/>
      <c r="GZR6" s="35"/>
      <c r="GZS6" s="35"/>
      <c r="GZT6" s="35"/>
      <c r="GZU6" s="35"/>
      <c r="GZV6" s="35"/>
      <c r="GZW6" s="35"/>
      <c r="GZX6" s="35"/>
      <c r="GZY6" s="35"/>
      <c r="GZZ6" s="35"/>
      <c r="HAA6" s="35"/>
      <c r="HAB6" s="35"/>
      <c r="HAC6" s="35"/>
      <c r="HAD6" s="35"/>
      <c r="HAE6" s="35"/>
      <c r="HAF6" s="35"/>
      <c r="HAG6" s="35"/>
      <c r="HAH6" s="35"/>
      <c r="HAI6" s="35"/>
      <c r="HAJ6" s="35"/>
      <c r="HAK6" s="35"/>
      <c r="HAL6" s="35"/>
      <c r="HAM6" s="35"/>
      <c r="HAN6" s="35"/>
      <c r="HAO6" s="35"/>
      <c r="HAP6" s="35"/>
      <c r="HAQ6" s="35"/>
      <c r="HAR6" s="35"/>
      <c r="HAS6" s="35"/>
      <c r="HAT6" s="35"/>
      <c r="HAU6" s="35"/>
      <c r="HAV6" s="35"/>
      <c r="HAW6" s="35"/>
      <c r="HAX6" s="35"/>
      <c r="HAY6" s="35"/>
      <c r="HAZ6" s="35"/>
      <c r="HBA6" s="35"/>
      <c r="HBB6" s="35"/>
      <c r="HBC6" s="35"/>
      <c r="HBD6" s="35"/>
      <c r="HBE6" s="35"/>
      <c r="HBF6" s="35"/>
      <c r="HBG6" s="35"/>
      <c r="HBH6" s="35"/>
      <c r="HBI6" s="35"/>
      <c r="HBJ6" s="35"/>
      <c r="HBK6" s="35"/>
      <c r="HBL6" s="35"/>
      <c r="HBM6" s="35"/>
      <c r="HBN6" s="35"/>
      <c r="HBO6" s="35"/>
      <c r="HBP6" s="35"/>
      <c r="HBQ6" s="35"/>
      <c r="HBR6" s="35"/>
      <c r="HBS6" s="35"/>
      <c r="HBT6" s="35"/>
      <c r="HBU6" s="35"/>
      <c r="HBV6" s="35"/>
      <c r="HBW6" s="35"/>
      <c r="HBX6" s="35"/>
      <c r="HBY6" s="35"/>
      <c r="HBZ6" s="35"/>
      <c r="HCA6" s="35"/>
      <c r="HCB6" s="35"/>
      <c r="HCC6" s="35"/>
      <c r="HCD6" s="35"/>
      <c r="HCE6" s="35"/>
      <c r="HCF6" s="35"/>
      <c r="HCG6" s="35"/>
      <c r="HCH6" s="35"/>
      <c r="HCI6" s="35"/>
      <c r="HCJ6" s="35"/>
      <c r="HCK6" s="35"/>
      <c r="HCL6" s="35"/>
      <c r="HCM6" s="35"/>
      <c r="HCN6" s="35"/>
      <c r="HCO6" s="35"/>
      <c r="HCP6" s="35"/>
      <c r="HCQ6" s="35"/>
      <c r="HCR6" s="35"/>
      <c r="HCS6" s="35"/>
      <c r="HCT6" s="35"/>
      <c r="HCU6" s="35"/>
      <c r="HCV6" s="35"/>
      <c r="HCW6" s="35"/>
      <c r="HCX6" s="35"/>
      <c r="HCY6" s="35"/>
      <c r="HCZ6" s="35"/>
      <c r="HDA6" s="35"/>
      <c r="HDB6" s="35"/>
      <c r="HDC6" s="35"/>
      <c r="HDD6" s="35"/>
      <c r="HDE6" s="35"/>
      <c r="HDF6" s="35"/>
      <c r="HDG6" s="35"/>
      <c r="HDH6" s="35"/>
      <c r="HDI6" s="35"/>
      <c r="HDJ6" s="35"/>
      <c r="HDK6" s="35"/>
      <c r="HDL6" s="35"/>
      <c r="HDM6" s="35"/>
      <c r="HDN6" s="35"/>
      <c r="HDO6" s="35"/>
      <c r="HDP6" s="35"/>
      <c r="HDQ6" s="35"/>
      <c r="HDR6" s="35"/>
      <c r="HDS6" s="35"/>
      <c r="HDT6" s="35"/>
      <c r="HDU6" s="35"/>
      <c r="HDV6" s="35"/>
      <c r="HDW6" s="35"/>
      <c r="HDX6" s="35"/>
      <c r="HDY6" s="35"/>
      <c r="HDZ6" s="35"/>
      <c r="HEA6" s="35"/>
      <c r="HEB6" s="35"/>
      <c r="HEC6" s="35"/>
      <c r="HED6" s="35"/>
      <c r="HEE6" s="35"/>
      <c r="HEF6" s="35"/>
      <c r="HEG6" s="35"/>
      <c r="HEH6" s="35"/>
      <c r="HEI6" s="35"/>
      <c r="HEJ6" s="35"/>
      <c r="HEK6" s="35"/>
      <c r="HEL6" s="35"/>
      <c r="HEM6" s="35"/>
      <c r="HEN6" s="35"/>
      <c r="HEO6" s="35"/>
      <c r="HEP6" s="35"/>
      <c r="HEQ6" s="35"/>
      <c r="HER6" s="35"/>
      <c r="HES6" s="35"/>
      <c r="HET6" s="35"/>
      <c r="HEU6" s="35"/>
      <c r="HEV6" s="35"/>
      <c r="HEW6" s="35"/>
      <c r="HEX6" s="35"/>
      <c r="HEY6" s="35"/>
      <c r="HEZ6" s="35"/>
      <c r="HFA6" s="35"/>
      <c r="HFB6" s="35"/>
      <c r="HFC6" s="35"/>
      <c r="HFD6" s="35"/>
      <c r="HFE6" s="35"/>
      <c r="HFF6" s="35"/>
      <c r="HFG6" s="35"/>
      <c r="HFH6" s="35"/>
      <c r="HFI6" s="35"/>
      <c r="HFJ6" s="35"/>
      <c r="HFK6" s="35"/>
      <c r="HFL6" s="35"/>
      <c r="HFM6" s="35"/>
      <c r="HFN6" s="35"/>
      <c r="HFO6" s="35"/>
      <c r="HFP6" s="35"/>
      <c r="HFQ6" s="35"/>
      <c r="HFR6" s="35"/>
      <c r="HFS6" s="35"/>
      <c r="HFT6" s="35"/>
      <c r="HFU6" s="35"/>
      <c r="HFV6" s="35"/>
      <c r="HFW6" s="35"/>
      <c r="HFX6" s="35"/>
      <c r="HFY6" s="35"/>
      <c r="HFZ6" s="35"/>
      <c r="HGA6" s="35"/>
      <c r="HGB6" s="35"/>
      <c r="HGC6" s="35"/>
      <c r="HGD6" s="35"/>
      <c r="HGE6" s="35"/>
      <c r="HGF6" s="35"/>
      <c r="HGG6" s="35"/>
      <c r="HGH6" s="35"/>
      <c r="HGI6" s="35"/>
      <c r="HGJ6" s="35"/>
      <c r="HGK6" s="35"/>
      <c r="HGL6" s="35"/>
      <c r="HGM6" s="35"/>
      <c r="HGN6" s="35"/>
      <c r="HGO6" s="35"/>
      <c r="HGP6" s="35"/>
      <c r="HGQ6" s="35"/>
      <c r="HGR6" s="35"/>
      <c r="HGS6" s="35"/>
      <c r="HGT6" s="35"/>
      <c r="HGU6" s="35"/>
      <c r="HGV6" s="35"/>
      <c r="HGW6" s="35"/>
      <c r="HGX6" s="35"/>
      <c r="HGY6" s="35"/>
      <c r="HGZ6" s="35"/>
      <c r="HHA6" s="35"/>
      <c r="HHB6" s="35"/>
      <c r="HHC6" s="35"/>
      <c r="HHD6" s="35"/>
      <c r="HHE6" s="35"/>
      <c r="HHF6" s="35"/>
      <c r="HHG6" s="35"/>
      <c r="HHH6" s="35"/>
      <c r="HHI6" s="35"/>
      <c r="HHJ6" s="35"/>
      <c r="HHK6" s="35"/>
      <c r="HHL6" s="35"/>
      <c r="HHM6" s="35"/>
      <c r="HHN6" s="35"/>
      <c r="HHO6" s="35"/>
      <c r="HHP6" s="35"/>
      <c r="HHQ6" s="35"/>
      <c r="HHR6" s="35"/>
      <c r="HHS6" s="35"/>
      <c r="HHT6" s="35"/>
      <c r="HHU6" s="35"/>
      <c r="HHV6" s="35"/>
      <c r="HHW6" s="35"/>
      <c r="HHX6" s="35"/>
      <c r="HHY6" s="35"/>
      <c r="HHZ6" s="35"/>
      <c r="HIA6" s="35"/>
      <c r="HIB6" s="35"/>
      <c r="HIC6" s="35"/>
      <c r="HID6" s="35"/>
      <c r="HIE6" s="35"/>
      <c r="HIF6" s="35"/>
      <c r="HIG6" s="35"/>
      <c r="HIH6" s="35"/>
      <c r="HII6" s="35"/>
      <c r="HIJ6" s="35"/>
      <c r="HIK6" s="35"/>
      <c r="HIL6" s="35"/>
      <c r="HIM6" s="35"/>
      <c r="HIN6" s="35"/>
      <c r="HIO6" s="35"/>
      <c r="HIP6" s="35"/>
      <c r="HIQ6" s="35"/>
      <c r="HIR6" s="35"/>
      <c r="HIS6" s="35"/>
      <c r="HIT6" s="35"/>
      <c r="HIU6" s="35"/>
      <c r="HIV6" s="35"/>
      <c r="HIW6" s="35"/>
      <c r="HIX6" s="35"/>
      <c r="HIY6" s="35"/>
      <c r="HIZ6" s="35"/>
      <c r="HJA6" s="35"/>
      <c r="HJB6" s="35"/>
      <c r="HJC6" s="35"/>
      <c r="HJD6" s="35"/>
      <c r="HJE6" s="35"/>
      <c r="HJF6" s="35"/>
      <c r="HJG6" s="35"/>
      <c r="HJH6" s="35"/>
      <c r="HJI6" s="35"/>
      <c r="HJJ6" s="35"/>
      <c r="HJK6" s="35"/>
      <c r="HJL6" s="35"/>
      <c r="HJM6" s="35"/>
      <c r="HJN6" s="35"/>
      <c r="HJO6" s="35"/>
      <c r="HJP6" s="35"/>
      <c r="HJQ6" s="35"/>
      <c r="HJR6" s="35"/>
      <c r="HJS6" s="35"/>
      <c r="HJT6" s="35"/>
      <c r="HJU6" s="35"/>
      <c r="HJV6" s="35"/>
      <c r="HJW6" s="35"/>
      <c r="HJX6" s="35"/>
      <c r="HJY6" s="35"/>
      <c r="HJZ6" s="35"/>
      <c r="HKA6" s="35"/>
      <c r="HKB6" s="35"/>
      <c r="HKC6" s="35"/>
      <c r="HKD6" s="35"/>
      <c r="HKE6" s="35"/>
      <c r="HKF6" s="35"/>
      <c r="HKG6" s="35"/>
      <c r="HKH6" s="35"/>
      <c r="HKI6" s="35"/>
      <c r="HKJ6" s="35"/>
      <c r="HKK6" s="35"/>
      <c r="HKL6" s="35"/>
      <c r="HKM6" s="35"/>
      <c r="HKN6" s="35"/>
      <c r="HKO6" s="35"/>
      <c r="HKP6" s="35"/>
      <c r="HKQ6" s="35"/>
      <c r="HKR6" s="35"/>
      <c r="HKS6" s="35"/>
      <c r="HKT6" s="35"/>
      <c r="HKU6" s="35"/>
      <c r="HKV6" s="35"/>
      <c r="HKW6" s="35"/>
      <c r="HKX6" s="35"/>
      <c r="HKY6" s="35"/>
      <c r="HKZ6" s="35"/>
      <c r="HLA6" s="35"/>
      <c r="HLB6" s="35"/>
      <c r="HLC6" s="35"/>
      <c r="HLD6" s="35"/>
      <c r="HLE6" s="35"/>
      <c r="HLF6" s="35"/>
      <c r="HLG6" s="35"/>
      <c r="HLH6" s="35"/>
      <c r="HLI6" s="35"/>
      <c r="HLJ6" s="35"/>
      <c r="HLK6" s="35"/>
      <c r="HLL6" s="35"/>
      <c r="HLM6" s="35"/>
      <c r="HLN6" s="35"/>
      <c r="HLO6" s="35"/>
      <c r="HLP6" s="35"/>
      <c r="HLQ6" s="35"/>
      <c r="HLR6" s="35"/>
      <c r="HLS6" s="35"/>
      <c r="HLT6" s="35"/>
      <c r="HLU6" s="35"/>
      <c r="HLV6" s="35"/>
      <c r="HLW6" s="35"/>
      <c r="HLX6" s="35"/>
      <c r="HLY6" s="35"/>
      <c r="HLZ6" s="35"/>
      <c r="HMA6" s="35"/>
      <c r="HMB6" s="35"/>
      <c r="HMC6" s="35"/>
      <c r="HMD6" s="35"/>
      <c r="HME6" s="35"/>
      <c r="HMF6" s="35"/>
      <c r="HMG6" s="35"/>
      <c r="HMH6" s="35"/>
      <c r="HMI6" s="35"/>
      <c r="HMJ6" s="35"/>
      <c r="HMK6" s="35"/>
      <c r="HML6" s="35"/>
      <c r="HMM6" s="35"/>
      <c r="HMN6" s="35"/>
      <c r="HMO6" s="35"/>
      <c r="HMP6" s="35"/>
      <c r="HMQ6" s="35"/>
      <c r="HMR6" s="35"/>
      <c r="HMS6" s="35"/>
      <c r="HMT6" s="35"/>
      <c r="HMU6" s="35"/>
      <c r="HMV6" s="35"/>
      <c r="HMW6" s="35"/>
      <c r="HMX6" s="35"/>
      <c r="HMY6" s="35"/>
      <c r="HMZ6" s="35"/>
      <c r="HNA6" s="35"/>
      <c r="HNB6" s="35"/>
      <c r="HNC6" s="35"/>
      <c r="HND6" s="35"/>
      <c r="HNE6" s="35"/>
      <c r="HNF6" s="35"/>
      <c r="HNG6" s="35"/>
      <c r="HNH6" s="35"/>
      <c r="HNI6" s="35"/>
      <c r="HNJ6" s="35"/>
      <c r="HNK6" s="35"/>
      <c r="HNL6" s="35"/>
      <c r="HNM6" s="35"/>
      <c r="HNN6" s="35"/>
      <c r="HNO6" s="35"/>
      <c r="HNP6" s="35"/>
      <c r="HNQ6" s="35"/>
      <c r="HNR6" s="35"/>
      <c r="HNS6" s="35"/>
      <c r="HNT6" s="35"/>
      <c r="HNU6" s="35"/>
      <c r="HNV6" s="35"/>
      <c r="HNW6" s="35"/>
      <c r="HNX6" s="35"/>
      <c r="HNY6" s="35"/>
      <c r="HNZ6" s="35"/>
      <c r="HOA6" s="35"/>
      <c r="HOB6" s="35"/>
      <c r="HOC6" s="35"/>
      <c r="HOD6" s="35"/>
      <c r="HOE6" s="35"/>
      <c r="HOF6" s="35"/>
      <c r="HOG6" s="35"/>
      <c r="HOH6" s="35"/>
      <c r="HOI6" s="35"/>
      <c r="HOJ6" s="35"/>
      <c r="HOK6" s="35"/>
      <c r="HOL6" s="35"/>
      <c r="HOM6" s="35"/>
      <c r="HON6" s="35"/>
      <c r="HOO6" s="35"/>
      <c r="HOP6" s="35"/>
      <c r="HOQ6" s="35"/>
      <c r="HOR6" s="35"/>
      <c r="HOS6" s="35"/>
      <c r="HOT6" s="35"/>
      <c r="HOU6" s="35"/>
      <c r="HOV6" s="35"/>
      <c r="HOW6" s="35"/>
      <c r="HOX6" s="35"/>
      <c r="HOY6" s="35"/>
      <c r="HOZ6" s="35"/>
      <c r="HPA6" s="35"/>
      <c r="HPB6" s="35"/>
      <c r="HPC6" s="35"/>
      <c r="HPD6" s="35"/>
      <c r="HPE6" s="35"/>
      <c r="HPF6" s="35"/>
      <c r="HPG6" s="35"/>
      <c r="HPH6" s="35"/>
      <c r="HPI6" s="35"/>
      <c r="HPJ6" s="35"/>
      <c r="HPK6" s="35"/>
      <c r="HPL6" s="35"/>
      <c r="HPM6" s="35"/>
      <c r="HPN6" s="35"/>
      <c r="HPO6" s="35"/>
      <c r="HPP6" s="35"/>
      <c r="HPQ6" s="35"/>
      <c r="HPR6" s="35"/>
      <c r="HPS6" s="35"/>
      <c r="HPT6" s="35"/>
      <c r="HPU6" s="35"/>
      <c r="HPV6" s="35"/>
      <c r="HPW6" s="35"/>
      <c r="HPX6" s="35"/>
      <c r="HPY6" s="35"/>
      <c r="HPZ6" s="35"/>
      <c r="HQA6" s="35"/>
      <c r="HQB6" s="35"/>
      <c r="HQC6" s="35"/>
      <c r="HQD6" s="35"/>
      <c r="HQE6" s="35"/>
      <c r="HQF6" s="35"/>
      <c r="HQG6" s="35"/>
      <c r="HQH6" s="35"/>
      <c r="HQI6" s="35"/>
      <c r="HQJ6" s="35"/>
      <c r="HQK6" s="35"/>
      <c r="HQL6" s="35"/>
      <c r="HQM6" s="35"/>
      <c r="HQN6" s="35"/>
      <c r="HQO6" s="35"/>
      <c r="HQP6" s="35"/>
      <c r="HQQ6" s="35"/>
      <c r="HQR6" s="35"/>
      <c r="HQS6" s="35"/>
      <c r="HQT6" s="35"/>
      <c r="HQU6" s="35"/>
      <c r="HQV6" s="35"/>
      <c r="HQW6" s="35"/>
      <c r="HQX6" s="35"/>
      <c r="HQY6" s="35"/>
      <c r="HQZ6" s="35"/>
      <c r="HRA6" s="35"/>
      <c r="HRB6" s="35"/>
      <c r="HRC6" s="35"/>
      <c r="HRD6" s="35"/>
      <c r="HRE6" s="35"/>
      <c r="HRF6" s="35"/>
      <c r="HRG6" s="35"/>
      <c r="HRH6" s="35"/>
      <c r="HRI6" s="35"/>
      <c r="HRJ6" s="35"/>
      <c r="HRK6" s="35"/>
      <c r="HRL6" s="35"/>
      <c r="HRM6" s="35"/>
      <c r="HRN6" s="35"/>
      <c r="HRO6" s="35"/>
      <c r="HRP6" s="35"/>
      <c r="HRQ6" s="35"/>
      <c r="HRR6" s="35"/>
      <c r="HRS6" s="35"/>
      <c r="HRT6" s="35"/>
      <c r="HRU6" s="35"/>
      <c r="HRV6" s="35"/>
      <c r="HRW6" s="35"/>
      <c r="HRX6" s="35"/>
      <c r="HRY6" s="35"/>
      <c r="HRZ6" s="35"/>
      <c r="HSA6" s="35"/>
      <c r="HSB6" s="35"/>
      <c r="HSC6" s="35"/>
      <c r="HSD6" s="35"/>
      <c r="HSE6" s="35"/>
      <c r="HSF6" s="35"/>
      <c r="HSG6" s="35"/>
      <c r="HSH6" s="35"/>
      <c r="HSI6" s="35"/>
      <c r="HSJ6" s="35"/>
      <c r="HSK6" s="35"/>
      <c r="HSL6" s="35"/>
      <c r="HSM6" s="35"/>
      <c r="HSN6" s="35"/>
      <c r="HSO6" s="35"/>
      <c r="HSP6" s="35"/>
      <c r="HSQ6" s="35"/>
      <c r="HSR6" s="35"/>
      <c r="HSS6" s="35"/>
      <c r="HST6" s="35"/>
      <c r="HSU6" s="35"/>
      <c r="HSV6" s="35"/>
      <c r="HSW6" s="35"/>
      <c r="HSX6" s="35"/>
      <c r="HSY6" s="35"/>
      <c r="HSZ6" s="35"/>
      <c r="HTA6" s="35"/>
      <c r="HTB6" s="35"/>
      <c r="HTC6" s="35"/>
      <c r="HTD6" s="35"/>
      <c r="HTE6" s="35"/>
      <c r="HTF6" s="35"/>
      <c r="HTG6" s="35"/>
      <c r="HTH6" s="35"/>
      <c r="HTI6" s="35"/>
      <c r="HTJ6" s="35"/>
      <c r="HTK6" s="35"/>
      <c r="HTL6" s="35"/>
      <c r="HTM6" s="35"/>
      <c r="HTN6" s="35"/>
      <c r="HTO6" s="35"/>
      <c r="HTP6" s="35"/>
      <c r="HTQ6" s="35"/>
      <c r="HTR6" s="35"/>
      <c r="HTS6" s="35"/>
      <c r="HTT6" s="35"/>
      <c r="HTU6" s="35"/>
      <c r="HTV6" s="35"/>
      <c r="HTW6" s="35"/>
      <c r="HTX6" s="35"/>
      <c r="HTY6" s="35"/>
      <c r="HTZ6" s="35"/>
      <c r="HUA6" s="35"/>
      <c r="HUB6" s="35"/>
      <c r="HUC6" s="35"/>
      <c r="HUD6" s="35"/>
      <c r="HUE6" s="35"/>
      <c r="HUF6" s="35"/>
      <c r="HUG6" s="35"/>
      <c r="HUH6" s="35"/>
      <c r="HUI6" s="35"/>
      <c r="HUJ6" s="35"/>
      <c r="HUK6" s="35"/>
      <c r="HUL6" s="35"/>
      <c r="HUM6" s="35"/>
      <c r="HUN6" s="35"/>
      <c r="HUO6" s="35"/>
      <c r="HUP6" s="35"/>
      <c r="HUQ6" s="35"/>
      <c r="HUR6" s="35"/>
      <c r="HUS6" s="35"/>
      <c r="HUT6" s="35"/>
      <c r="HUU6" s="35"/>
      <c r="HUV6" s="35"/>
      <c r="HUW6" s="35"/>
      <c r="HUX6" s="35"/>
      <c r="HUY6" s="35"/>
      <c r="HUZ6" s="35"/>
      <c r="HVA6" s="35"/>
      <c r="HVB6" s="35"/>
      <c r="HVC6" s="35"/>
      <c r="HVD6" s="35"/>
      <c r="HVE6" s="35"/>
      <c r="HVF6" s="35"/>
      <c r="HVG6" s="35"/>
      <c r="HVH6" s="35"/>
      <c r="HVI6" s="35"/>
      <c r="HVJ6" s="35"/>
      <c r="HVK6" s="35"/>
      <c r="HVL6" s="35"/>
      <c r="HVM6" s="35"/>
      <c r="HVN6" s="35"/>
      <c r="HVO6" s="35"/>
      <c r="HVP6" s="35"/>
      <c r="HVQ6" s="35"/>
      <c r="HVR6" s="35"/>
      <c r="HVS6" s="35"/>
      <c r="HVT6" s="35"/>
      <c r="HVU6" s="35"/>
      <c r="HVV6" s="35"/>
      <c r="HVW6" s="35"/>
      <c r="HVX6" s="35"/>
      <c r="HVY6" s="35"/>
      <c r="HVZ6" s="35"/>
      <c r="HWA6" s="35"/>
      <c r="HWB6" s="35"/>
      <c r="HWC6" s="35"/>
      <c r="HWD6" s="35"/>
      <c r="HWE6" s="35"/>
      <c r="HWF6" s="35"/>
      <c r="HWG6" s="35"/>
      <c r="HWH6" s="35"/>
      <c r="HWI6" s="35"/>
      <c r="HWJ6" s="35"/>
      <c r="HWK6" s="35"/>
      <c r="HWL6" s="35"/>
      <c r="HWM6" s="35"/>
      <c r="HWN6" s="35"/>
      <c r="HWO6" s="35"/>
      <c r="HWP6" s="35"/>
      <c r="HWQ6" s="35"/>
      <c r="HWR6" s="35"/>
      <c r="HWS6" s="35"/>
      <c r="HWT6" s="35"/>
      <c r="HWU6" s="35"/>
      <c r="HWV6" s="35"/>
      <c r="HWW6" s="35"/>
      <c r="HWX6" s="35"/>
      <c r="HWY6" s="35"/>
      <c r="HWZ6" s="35"/>
      <c r="HXA6" s="35"/>
      <c r="HXB6" s="35"/>
      <c r="HXC6" s="35"/>
      <c r="HXD6" s="35"/>
      <c r="HXE6" s="35"/>
      <c r="HXF6" s="35"/>
      <c r="HXG6" s="35"/>
      <c r="HXH6" s="35"/>
      <c r="HXI6" s="35"/>
      <c r="HXJ6" s="35"/>
      <c r="HXK6" s="35"/>
      <c r="HXL6" s="35"/>
      <c r="HXM6" s="35"/>
      <c r="HXN6" s="35"/>
      <c r="HXO6" s="35"/>
      <c r="HXP6" s="35"/>
      <c r="HXQ6" s="35"/>
      <c r="HXR6" s="35"/>
      <c r="HXS6" s="35"/>
      <c r="HXT6" s="35"/>
      <c r="HXU6" s="35"/>
      <c r="HXV6" s="35"/>
      <c r="HXW6" s="35"/>
      <c r="HXX6" s="35"/>
      <c r="HXY6" s="35"/>
      <c r="HXZ6" s="35"/>
      <c r="HYA6" s="35"/>
      <c r="HYB6" s="35"/>
      <c r="HYC6" s="35"/>
      <c r="HYD6" s="35"/>
      <c r="HYE6" s="35"/>
      <c r="HYF6" s="35"/>
      <c r="HYG6" s="35"/>
      <c r="HYH6" s="35"/>
      <c r="HYI6" s="35"/>
      <c r="HYJ6" s="35"/>
      <c r="HYK6" s="35"/>
      <c r="HYL6" s="35"/>
      <c r="HYM6" s="35"/>
      <c r="HYN6" s="35"/>
      <c r="HYO6" s="35"/>
      <c r="HYP6" s="35"/>
      <c r="HYQ6" s="35"/>
      <c r="HYR6" s="35"/>
      <c r="HYS6" s="35"/>
      <c r="HYT6" s="35"/>
      <c r="HYU6" s="35"/>
      <c r="HYV6" s="35"/>
      <c r="HYW6" s="35"/>
      <c r="HYX6" s="35"/>
      <c r="HYY6" s="35"/>
      <c r="HYZ6" s="35"/>
      <c r="HZA6" s="35"/>
      <c r="HZB6" s="35"/>
      <c r="HZC6" s="35"/>
      <c r="HZD6" s="35"/>
      <c r="HZE6" s="35"/>
      <c r="HZF6" s="35"/>
      <c r="HZG6" s="35"/>
      <c r="HZH6" s="35"/>
      <c r="HZI6" s="35"/>
      <c r="HZJ6" s="35"/>
      <c r="HZK6" s="35"/>
      <c r="HZL6" s="35"/>
      <c r="HZM6" s="35"/>
      <c r="HZN6" s="35"/>
      <c r="HZO6" s="35"/>
      <c r="HZP6" s="35"/>
      <c r="HZQ6" s="35"/>
      <c r="HZR6" s="35"/>
      <c r="HZS6" s="35"/>
      <c r="HZT6" s="35"/>
      <c r="HZU6" s="35"/>
      <c r="HZV6" s="35"/>
      <c r="HZW6" s="35"/>
      <c r="HZX6" s="35"/>
      <c r="HZY6" s="35"/>
      <c r="HZZ6" s="35"/>
      <c r="IAA6" s="35"/>
      <c r="IAB6" s="35"/>
      <c r="IAC6" s="35"/>
      <c r="IAD6" s="35"/>
      <c r="IAE6" s="35"/>
      <c r="IAF6" s="35"/>
      <c r="IAG6" s="35"/>
      <c r="IAH6" s="35"/>
      <c r="IAI6" s="35"/>
      <c r="IAJ6" s="35"/>
      <c r="IAK6" s="35"/>
      <c r="IAL6" s="35"/>
      <c r="IAM6" s="35"/>
      <c r="IAN6" s="35"/>
      <c r="IAO6" s="35"/>
      <c r="IAP6" s="35"/>
      <c r="IAQ6" s="35"/>
      <c r="IAR6" s="35"/>
      <c r="IAS6" s="35"/>
      <c r="IAT6" s="35"/>
      <c r="IAU6" s="35"/>
      <c r="IAV6" s="35"/>
      <c r="IAW6" s="35"/>
      <c r="IAX6" s="35"/>
      <c r="IAY6" s="35"/>
      <c r="IAZ6" s="35"/>
      <c r="IBA6" s="35"/>
      <c r="IBB6" s="35"/>
      <c r="IBC6" s="35"/>
      <c r="IBD6" s="35"/>
      <c r="IBE6" s="35"/>
      <c r="IBF6" s="35"/>
      <c r="IBG6" s="35"/>
      <c r="IBH6" s="35"/>
      <c r="IBI6" s="35"/>
      <c r="IBJ6" s="35"/>
      <c r="IBK6" s="35"/>
      <c r="IBL6" s="35"/>
      <c r="IBM6" s="35"/>
      <c r="IBN6" s="35"/>
      <c r="IBO6" s="35"/>
      <c r="IBP6" s="35"/>
      <c r="IBQ6" s="35"/>
      <c r="IBR6" s="35"/>
      <c r="IBS6" s="35"/>
      <c r="IBT6" s="35"/>
      <c r="IBU6" s="35"/>
      <c r="IBV6" s="35"/>
      <c r="IBW6" s="35"/>
      <c r="IBX6" s="35"/>
      <c r="IBY6" s="35"/>
      <c r="IBZ6" s="35"/>
      <c r="ICA6" s="35"/>
      <c r="ICB6" s="35"/>
      <c r="ICC6" s="35"/>
      <c r="ICD6" s="35"/>
      <c r="ICE6" s="35"/>
      <c r="ICF6" s="35"/>
      <c r="ICG6" s="35"/>
      <c r="ICH6" s="35"/>
      <c r="ICI6" s="35"/>
      <c r="ICJ6" s="35"/>
      <c r="ICK6" s="35"/>
      <c r="ICL6" s="35"/>
      <c r="ICM6" s="35"/>
      <c r="ICN6" s="35"/>
      <c r="ICO6" s="35"/>
      <c r="ICP6" s="35"/>
      <c r="ICQ6" s="35"/>
      <c r="ICR6" s="35"/>
      <c r="ICS6" s="35"/>
      <c r="ICT6" s="35"/>
      <c r="ICU6" s="35"/>
      <c r="ICV6" s="35"/>
      <c r="ICW6" s="35"/>
      <c r="ICX6" s="35"/>
      <c r="ICY6" s="35"/>
      <c r="ICZ6" s="35"/>
      <c r="IDA6" s="35"/>
      <c r="IDB6" s="35"/>
      <c r="IDC6" s="35"/>
      <c r="IDD6" s="35"/>
      <c r="IDE6" s="35"/>
      <c r="IDF6" s="35"/>
      <c r="IDG6" s="35"/>
      <c r="IDH6" s="35"/>
      <c r="IDI6" s="35"/>
      <c r="IDJ6" s="35"/>
      <c r="IDK6" s="35"/>
      <c r="IDL6" s="35"/>
      <c r="IDM6" s="35"/>
      <c r="IDN6" s="35"/>
      <c r="IDO6" s="35"/>
      <c r="IDP6" s="35"/>
      <c r="IDQ6" s="35"/>
      <c r="IDR6" s="35"/>
      <c r="IDS6" s="35"/>
      <c r="IDT6" s="35"/>
      <c r="IDU6" s="35"/>
      <c r="IDV6" s="35"/>
      <c r="IDW6" s="35"/>
      <c r="IDX6" s="35"/>
      <c r="IDY6" s="35"/>
      <c r="IDZ6" s="35"/>
      <c r="IEA6" s="35"/>
      <c r="IEB6" s="35"/>
      <c r="IEC6" s="35"/>
      <c r="IED6" s="35"/>
      <c r="IEE6" s="35"/>
      <c r="IEF6" s="35"/>
      <c r="IEG6" s="35"/>
      <c r="IEH6" s="35"/>
      <c r="IEI6" s="35"/>
      <c r="IEJ6" s="35"/>
      <c r="IEK6" s="35"/>
      <c r="IEL6" s="35"/>
      <c r="IEM6" s="35"/>
      <c r="IEN6" s="35"/>
      <c r="IEO6" s="35"/>
      <c r="IEP6" s="35"/>
      <c r="IEQ6" s="35"/>
      <c r="IER6" s="35"/>
      <c r="IES6" s="35"/>
      <c r="IET6" s="35"/>
      <c r="IEU6" s="35"/>
      <c r="IEV6" s="35"/>
      <c r="IEW6" s="35"/>
      <c r="IEX6" s="35"/>
      <c r="IEY6" s="35"/>
      <c r="IEZ6" s="35"/>
      <c r="IFA6" s="35"/>
      <c r="IFB6" s="35"/>
      <c r="IFC6" s="35"/>
      <c r="IFD6" s="35"/>
      <c r="IFE6" s="35"/>
      <c r="IFF6" s="35"/>
      <c r="IFG6" s="35"/>
      <c r="IFH6" s="35"/>
      <c r="IFI6" s="35"/>
      <c r="IFJ6" s="35"/>
      <c r="IFK6" s="35"/>
      <c r="IFL6" s="35"/>
      <c r="IFM6" s="35"/>
      <c r="IFN6" s="35"/>
      <c r="IFO6" s="35"/>
      <c r="IFP6" s="35"/>
      <c r="IFQ6" s="35"/>
      <c r="IFR6" s="35"/>
      <c r="IFS6" s="35"/>
      <c r="IFT6" s="35"/>
      <c r="IFU6" s="35"/>
      <c r="IFV6" s="35"/>
      <c r="IFW6" s="35"/>
      <c r="IFX6" s="35"/>
      <c r="IFY6" s="35"/>
      <c r="IFZ6" s="35"/>
      <c r="IGA6" s="35"/>
      <c r="IGB6" s="35"/>
      <c r="IGC6" s="35"/>
      <c r="IGD6" s="35"/>
      <c r="IGE6" s="35"/>
      <c r="IGF6" s="35"/>
      <c r="IGG6" s="35"/>
      <c r="IGH6" s="35"/>
      <c r="IGI6" s="35"/>
      <c r="IGJ6" s="35"/>
      <c r="IGK6" s="35"/>
      <c r="IGL6" s="35"/>
      <c r="IGM6" s="35"/>
      <c r="IGN6" s="35"/>
      <c r="IGO6" s="35"/>
      <c r="IGP6" s="35"/>
      <c r="IGQ6" s="35"/>
      <c r="IGR6" s="35"/>
      <c r="IGS6" s="35"/>
      <c r="IGT6" s="35"/>
      <c r="IGU6" s="35"/>
      <c r="IGV6" s="35"/>
      <c r="IGW6" s="35"/>
      <c r="IGX6" s="35"/>
      <c r="IGY6" s="35"/>
      <c r="IGZ6" s="35"/>
      <c r="IHA6" s="35"/>
      <c r="IHB6" s="35"/>
      <c r="IHC6" s="35"/>
      <c r="IHD6" s="35"/>
      <c r="IHE6" s="35"/>
      <c r="IHF6" s="35"/>
      <c r="IHG6" s="35"/>
      <c r="IHH6" s="35"/>
      <c r="IHI6" s="35"/>
      <c r="IHJ6" s="35"/>
      <c r="IHK6" s="35"/>
      <c r="IHL6" s="35"/>
      <c r="IHM6" s="35"/>
      <c r="IHN6" s="35"/>
      <c r="IHO6" s="35"/>
      <c r="IHP6" s="35"/>
      <c r="IHQ6" s="35"/>
      <c r="IHR6" s="35"/>
      <c r="IHS6" s="35"/>
      <c r="IHT6" s="35"/>
      <c r="IHU6" s="35"/>
      <c r="IHV6" s="35"/>
      <c r="IHW6" s="35"/>
      <c r="IHX6" s="35"/>
      <c r="IHY6" s="35"/>
      <c r="IHZ6" s="35"/>
      <c r="IIA6" s="35"/>
      <c r="IIB6" s="35"/>
      <c r="IIC6" s="35"/>
      <c r="IID6" s="35"/>
      <c r="IIE6" s="35"/>
      <c r="IIF6" s="35"/>
      <c r="IIG6" s="35"/>
      <c r="IIH6" s="35"/>
      <c r="III6" s="35"/>
      <c r="IIJ6" s="35"/>
      <c r="IIK6" s="35"/>
      <c r="IIL6" s="35"/>
      <c r="IIM6" s="35"/>
      <c r="IIN6" s="35"/>
      <c r="IIO6" s="35"/>
      <c r="IIP6" s="35"/>
      <c r="IIQ6" s="35"/>
      <c r="IIR6" s="35"/>
      <c r="IIS6" s="35"/>
      <c r="IIT6" s="35"/>
      <c r="IIU6" s="35"/>
      <c r="IIV6" s="35"/>
      <c r="IIW6" s="35"/>
      <c r="IIX6" s="35"/>
      <c r="IIY6" s="35"/>
      <c r="IIZ6" s="35"/>
      <c r="IJA6" s="35"/>
      <c r="IJB6" s="35"/>
      <c r="IJC6" s="35"/>
      <c r="IJD6" s="35"/>
      <c r="IJE6" s="35"/>
      <c r="IJF6" s="35"/>
      <c r="IJG6" s="35"/>
      <c r="IJH6" s="35"/>
      <c r="IJI6" s="35"/>
      <c r="IJJ6" s="35"/>
      <c r="IJK6" s="35"/>
      <c r="IJL6" s="35"/>
      <c r="IJM6" s="35"/>
      <c r="IJN6" s="35"/>
      <c r="IJO6" s="35"/>
      <c r="IJP6" s="35"/>
      <c r="IJQ6" s="35"/>
      <c r="IJR6" s="35"/>
      <c r="IJS6" s="35"/>
      <c r="IJT6" s="35"/>
      <c r="IJU6" s="35"/>
      <c r="IJV6" s="35"/>
      <c r="IJW6" s="35"/>
      <c r="IJX6" s="35"/>
      <c r="IJY6" s="35"/>
      <c r="IJZ6" s="35"/>
      <c r="IKA6" s="35"/>
      <c r="IKB6" s="35"/>
      <c r="IKC6" s="35"/>
      <c r="IKD6" s="35"/>
      <c r="IKE6" s="35"/>
      <c r="IKF6" s="35"/>
      <c r="IKG6" s="35"/>
      <c r="IKH6" s="35"/>
      <c r="IKI6" s="35"/>
      <c r="IKJ6" s="35"/>
      <c r="IKK6" s="35"/>
      <c r="IKL6" s="35"/>
      <c r="IKM6" s="35"/>
      <c r="IKN6" s="35"/>
      <c r="IKO6" s="35"/>
      <c r="IKP6" s="35"/>
      <c r="IKQ6" s="35"/>
      <c r="IKR6" s="35"/>
      <c r="IKS6" s="35"/>
      <c r="IKT6" s="35"/>
      <c r="IKU6" s="35"/>
      <c r="IKV6" s="35"/>
      <c r="IKW6" s="35"/>
      <c r="IKX6" s="35"/>
      <c r="IKY6" s="35"/>
      <c r="IKZ6" s="35"/>
      <c r="ILA6" s="35"/>
      <c r="ILB6" s="35"/>
      <c r="ILC6" s="35"/>
      <c r="ILD6" s="35"/>
      <c r="ILE6" s="35"/>
      <c r="ILF6" s="35"/>
      <c r="ILG6" s="35"/>
      <c r="ILH6" s="35"/>
      <c r="ILI6" s="35"/>
      <c r="ILJ6" s="35"/>
      <c r="ILK6" s="35"/>
      <c r="ILL6" s="35"/>
      <c r="ILM6" s="35"/>
      <c r="ILN6" s="35"/>
      <c r="ILO6" s="35"/>
      <c r="ILP6" s="35"/>
      <c r="ILQ6" s="35"/>
      <c r="ILR6" s="35"/>
      <c r="ILS6" s="35"/>
      <c r="ILT6" s="35"/>
      <c r="ILU6" s="35"/>
      <c r="ILV6" s="35"/>
      <c r="ILW6" s="35"/>
      <c r="ILX6" s="35"/>
      <c r="ILY6" s="35"/>
      <c r="ILZ6" s="35"/>
      <c r="IMA6" s="35"/>
      <c r="IMB6" s="35"/>
      <c r="IMC6" s="35"/>
      <c r="IMD6" s="35"/>
      <c r="IME6" s="35"/>
      <c r="IMF6" s="35"/>
      <c r="IMG6" s="35"/>
      <c r="IMH6" s="35"/>
      <c r="IMI6" s="35"/>
      <c r="IMJ6" s="35"/>
      <c r="IMK6" s="35"/>
      <c r="IML6" s="35"/>
      <c r="IMM6" s="35"/>
      <c r="IMN6" s="35"/>
      <c r="IMO6" s="35"/>
      <c r="IMP6" s="35"/>
      <c r="IMQ6" s="35"/>
      <c r="IMR6" s="35"/>
      <c r="IMS6" s="35"/>
      <c r="IMT6" s="35"/>
      <c r="IMU6" s="35"/>
      <c r="IMV6" s="35"/>
      <c r="IMW6" s="35"/>
      <c r="IMX6" s="35"/>
      <c r="IMY6" s="35"/>
      <c r="IMZ6" s="35"/>
      <c r="INA6" s="35"/>
      <c r="INB6" s="35"/>
      <c r="INC6" s="35"/>
      <c r="IND6" s="35"/>
      <c r="INE6" s="35"/>
      <c r="INF6" s="35"/>
      <c r="ING6" s="35"/>
      <c r="INH6" s="35"/>
      <c r="INI6" s="35"/>
      <c r="INJ6" s="35"/>
      <c r="INK6" s="35"/>
      <c r="INL6" s="35"/>
      <c r="INM6" s="35"/>
      <c r="INN6" s="35"/>
      <c r="INO6" s="35"/>
      <c r="INP6" s="35"/>
      <c r="INQ6" s="35"/>
      <c r="INR6" s="35"/>
      <c r="INS6" s="35"/>
      <c r="INT6" s="35"/>
      <c r="INU6" s="35"/>
      <c r="INV6" s="35"/>
      <c r="INW6" s="35"/>
      <c r="INX6" s="35"/>
      <c r="INY6" s="35"/>
      <c r="INZ6" s="35"/>
      <c r="IOA6" s="35"/>
      <c r="IOB6" s="35"/>
      <c r="IOC6" s="35"/>
      <c r="IOD6" s="35"/>
      <c r="IOE6" s="35"/>
      <c r="IOF6" s="35"/>
      <c r="IOG6" s="35"/>
      <c r="IOH6" s="35"/>
      <c r="IOI6" s="35"/>
      <c r="IOJ6" s="35"/>
      <c r="IOK6" s="35"/>
      <c r="IOL6" s="35"/>
      <c r="IOM6" s="35"/>
      <c r="ION6" s="35"/>
      <c r="IOO6" s="35"/>
      <c r="IOP6" s="35"/>
      <c r="IOQ6" s="35"/>
      <c r="IOR6" s="35"/>
      <c r="IOS6" s="35"/>
      <c r="IOT6" s="35"/>
      <c r="IOU6" s="35"/>
      <c r="IOV6" s="35"/>
      <c r="IOW6" s="35"/>
      <c r="IOX6" s="35"/>
      <c r="IOY6" s="35"/>
      <c r="IOZ6" s="35"/>
      <c r="IPA6" s="35"/>
      <c r="IPB6" s="35"/>
      <c r="IPC6" s="35"/>
      <c r="IPD6" s="35"/>
      <c r="IPE6" s="35"/>
      <c r="IPF6" s="35"/>
      <c r="IPG6" s="35"/>
      <c r="IPH6" s="35"/>
      <c r="IPI6" s="35"/>
      <c r="IPJ6" s="35"/>
      <c r="IPK6" s="35"/>
      <c r="IPL6" s="35"/>
      <c r="IPM6" s="35"/>
      <c r="IPN6" s="35"/>
      <c r="IPO6" s="35"/>
      <c r="IPP6" s="35"/>
      <c r="IPQ6" s="35"/>
      <c r="IPR6" s="35"/>
      <c r="IPS6" s="35"/>
      <c r="IPT6" s="35"/>
      <c r="IPU6" s="35"/>
      <c r="IPV6" s="35"/>
      <c r="IPW6" s="35"/>
      <c r="IPX6" s="35"/>
      <c r="IPY6" s="35"/>
      <c r="IPZ6" s="35"/>
      <c r="IQA6" s="35"/>
      <c r="IQB6" s="35"/>
      <c r="IQC6" s="35"/>
      <c r="IQD6" s="35"/>
      <c r="IQE6" s="35"/>
      <c r="IQF6" s="35"/>
      <c r="IQG6" s="35"/>
      <c r="IQH6" s="35"/>
      <c r="IQI6" s="35"/>
      <c r="IQJ6" s="35"/>
      <c r="IQK6" s="35"/>
      <c r="IQL6" s="35"/>
      <c r="IQM6" s="35"/>
      <c r="IQN6" s="35"/>
      <c r="IQO6" s="35"/>
      <c r="IQP6" s="35"/>
      <c r="IQQ6" s="35"/>
      <c r="IQR6" s="35"/>
      <c r="IQS6" s="35"/>
      <c r="IQT6" s="35"/>
      <c r="IQU6" s="35"/>
      <c r="IQV6" s="35"/>
      <c r="IQW6" s="35"/>
      <c r="IQX6" s="35"/>
      <c r="IQY6" s="35"/>
      <c r="IQZ6" s="35"/>
      <c r="IRA6" s="35"/>
      <c r="IRB6" s="35"/>
      <c r="IRC6" s="35"/>
      <c r="IRD6" s="35"/>
      <c r="IRE6" s="35"/>
      <c r="IRF6" s="35"/>
      <c r="IRG6" s="35"/>
      <c r="IRH6" s="35"/>
      <c r="IRI6" s="35"/>
      <c r="IRJ6" s="35"/>
      <c r="IRK6" s="35"/>
      <c r="IRL6" s="35"/>
      <c r="IRM6" s="35"/>
      <c r="IRN6" s="35"/>
      <c r="IRO6" s="35"/>
      <c r="IRP6" s="35"/>
      <c r="IRQ6" s="35"/>
      <c r="IRR6" s="35"/>
      <c r="IRS6" s="35"/>
      <c r="IRT6" s="35"/>
      <c r="IRU6" s="35"/>
      <c r="IRV6" s="35"/>
      <c r="IRW6" s="35"/>
      <c r="IRX6" s="35"/>
      <c r="IRY6" s="35"/>
      <c r="IRZ6" s="35"/>
      <c r="ISA6" s="35"/>
      <c r="ISB6" s="35"/>
      <c r="ISC6" s="35"/>
      <c r="ISD6" s="35"/>
      <c r="ISE6" s="35"/>
      <c r="ISF6" s="35"/>
      <c r="ISG6" s="35"/>
      <c r="ISH6" s="35"/>
      <c r="ISI6" s="35"/>
      <c r="ISJ6" s="35"/>
      <c r="ISK6" s="35"/>
      <c r="ISL6" s="35"/>
      <c r="ISM6" s="35"/>
      <c r="ISN6" s="35"/>
      <c r="ISO6" s="35"/>
      <c r="ISP6" s="35"/>
      <c r="ISQ6" s="35"/>
      <c r="ISR6" s="35"/>
      <c r="ISS6" s="35"/>
      <c r="IST6" s="35"/>
      <c r="ISU6" s="35"/>
      <c r="ISV6" s="35"/>
      <c r="ISW6" s="35"/>
      <c r="ISX6" s="35"/>
      <c r="ISY6" s="35"/>
      <c r="ISZ6" s="35"/>
      <c r="ITA6" s="35"/>
      <c r="ITB6" s="35"/>
      <c r="ITC6" s="35"/>
      <c r="ITD6" s="35"/>
      <c r="ITE6" s="35"/>
      <c r="ITF6" s="35"/>
      <c r="ITG6" s="35"/>
      <c r="ITH6" s="35"/>
      <c r="ITI6" s="35"/>
      <c r="ITJ6" s="35"/>
      <c r="ITK6" s="35"/>
      <c r="ITL6" s="35"/>
      <c r="ITM6" s="35"/>
      <c r="ITN6" s="35"/>
      <c r="ITO6" s="35"/>
      <c r="ITP6" s="35"/>
      <c r="ITQ6" s="35"/>
      <c r="ITR6" s="35"/>
      <c r="ITS6" s="35"/>
      <c r="ITT6" s="35"/>
      <c r="ITU6" s="35"/>
      <c r="ITV6" s="35"/>
      <c r="ITW6" s="35"/>
      <c r="ITX6" s="35"/>
      <c r="ITY6" s="35"/>
      <c r="ITZ6" s="35"/>
      <c r="IUA6" s="35"/>
      <c r="IUB6" s="35"/>
      <c r="IUC6" s="35"/>
      <c r="IUD6" s="35"/>
      <c r="IUE6" s="35"/>
      <c r="IUF6" s="35"/>
      <c r="IUG6" s="35"/>
      <c r="IUH6" s="35"/>
      <c r="IUI6" s="35"/>
      <c r="IUJ6" s="35"/>
      <c r="IUK6" s="35"/>
      <c r="IUL6" s="35"/>
      <c r="IUM6" s="35"/>
      <c r="IUN6" s="35"/>
      <c r="IUO6" s="35"/>
      <c r="IUP6" s="35"/>
      <c r="IUQ6" s="35"/>
      <c r="IUR6" s="35"/>
      <c r="IUS6" s="35"/>
      <c r="IUT6" s="35"/>
      <c r="IUU6" s="35"/>
      <c r="IUV6" s="35"/>
      <c r="IUW6" s="35"/>
      <c r="IUX6" s="35"/>
      <c r="IUY6" s="35"/>
      <c r="IUZ6" s="35"/>
      <c r="IVA6" s="35"/>
      <c r="IVB6" s="35"/>
      <c r="IVC6" s="35"/>
      <c r="IVD6" s="35"/>
      <c r="IVE6" s="35"/>
      <c r="IVF6" s="35"/>
      <c r="IVG6" s="35"/>
      <c r="IVH6" s="35"/>
      <c r="IVI6" s="35"/>
      <c r="IVJ6" s="35"/>
      <c r="IVK6" s="35"/>
      <c r="IVL6" s="35"/>
      <c r="IVM6" s="35"/>
      <c r="IVN6" s="35"/>
      <c r="IVO6" s="35"/>
      <c r="IVP6" s="35"/>
      <c r="IVQ6" s="35"/>
      <c r="IVR6" s="35"/>
      <c r="IVS6" s="35"/>
      <c r="IVT6" s="35"/>
      <c r="IVU6" s="35"/>
      <c r="IVV6" s="35"/>
      <c r="IVW6" s="35"/>
      <c r="IVX6" s="35"/>
      <c r="IVY6" s="35"/>
      <c r="IVZ6" s="35"/>
      <c r="IWA6" s="35"/>
      <c r="IWB6" s="35"/>
      <c r="IWC6" s="35"/>
      <c r="IWD6" s="35"/>
      <c r="IWE6" s="35"/>
      <c r="IWF6" s="35"/>
      <c r="IWG6" s="35"/>
      <c r="IWH6" s="35"/>
      <c r="IWI6" s="35"/>
      <c r="IWJ6" s="35"/>
      <c r="IWK6" s="35"/>
      <c r="IWL6" s="35"/>
      <c r="IWM6" s="35"/>
      <c r="IWN6" s="35"/>
      <c r="IWO6" s="35"/>
      <c r="IWP6" s="35"/>
      <c r="IWQ6" s="35"/>
      <c r="IWR6" s="35"/>
      <c r="IWS6" s="35"/>
      <c r="IWT6" s="35"/>
      <c r="IWU6" s="35"/>
      <c r="IWV6" s="35"/>
      <c r="IWW6" s="35"/>
      <c r="IWX6" s="35"/>
      <c r="IWY6" s="35"/>
      <c r="IWZ6" s="35"/>
      <c r="IXA6" s="35"/>
      <c r="IXB6" s="35"/>
      <c r="IXC6" s="35"/>
      <c r="IXD6" s="35"/>
      <c r="IXE6" s="35"/>
      <c r="IXF6" s="35"/>
      <c r="IXG6" s="35"/>
      <c r="IXH6" s="35"/>
      <c r="IXI6" s="35"/>
      <c r="IXJ6" s="35"/>
      <c r="IXK6" s="35"/>
      <c r="IXL6" s="35"/>
      <c r="IXM6" s="35"/>
      <c r="IXN6" s="35"/>
      <c r="IXO6" s="35"/>
      <c r="IXP6" s="35"/>
      <c r="IXQ6" s="35"/>
      <c r="IXR6" s="35"/>
      <c r="IXS6" s="35"/>
      <c r="IXT6" s="35"/>
      <c r="IXU6" s="35"/>
      <c r="IXV6" s="35"/>
      <c r="IXW6" s="35"/>
      <c r="IXX6" s="35"/>
      <c r="IXY6" s="35"/>
      <c r="IXZ6" s="35"/>
      <c r="IYA6" s="35"/>
      <c r="IYB6" s="35"/>
      <c r="IYC6" s="35"/>
      <c r="IYD6" s="35"/>
      <c r="IYE6" s="35"/>
      <c r="IYF6" s="35"/>
      <c r="IYG6" s="35"/>
      <c r="IYH6" s="35"/>
      <c r="IYI6" s="35"/>
      <c r="IYJ6" s="35"/>
      <c r="IYK6" s="35"/>
      <c r="IYL6" s="35"/>
      <c r="IYM6" s="35"/>
      <c r="IYN6" s="35"/>
      <c r="IYO6" s="35"/>
      <c r="IYP6" s="35"/>
      <c r="IYQ6" s="35"/>
      <c r="IYR6" s="35"/>
      <c r="IYS6" s="35"/>
      <c r="IYT6" s="35"/>
      <c r="IYU6" s="35"/>
      <c r="IYV6" s="35"/>
      <c r="IYW6" s="35"/>
      <c r="IYX6" s="35"/>
      <c r="IYY6" s="35"/>
      <c r="IYZ6" s="35"/>
      <c r="IZA6" s="35"/>
      <c r="IZB6" s="35"/>
      <c r="IZC6" s="35"/>
      <c r="IZD6" s="35"/>
      <c r="IZE6" s="35"/>
      <c r="IZF6" s="35"/>
      <c r="IZG6" s="35"/>
      <c r="IZH6" s="35"/>
      <c r="IZI6" s="35"/>
      <c r="IZJ6" s="35"/>
      <c r="IZK6" s="35"/>
      <c r="IZL6" s="35"/>
      <c r="IZM6" s="35"/>
      <c r="IZN6" s="35"/>
      <c r="IZO6" s="35"/>
      <c r="IZP6" s="35"/>
      <c r="IZQ6" s="35"/>
      <c r="IZR6" s="35"/>
      <c r="IZS6" s="35"/>
      <c r="IZT6" s="35"/>
      <c r="IZU6" s="35"/>
      <c r="IZV6" s="35"/>
      <c r="IZW6" s="35"/>
      <c r="IZX6" s="35"/>
      <c r="IZY6" s="35"/>
      <c r="IZZ6" s="35"/>
      <c r="JAA6" s="35"/>
      <c r="JAB6" s="35"/>
      <c r="JAC6" s="35"/>
      <c r="JAD6" s="35"/>
      <c r="JAE6" s="35"/>
      <c r="JAF6" s="35"/>
      <c r="JAG6" s="35"/>
      <c r="JAH6" s="35"/>
      <c r="JAI6" s="35"/>
      <c r="JAJ6" s="35"/>
      <c r="JAK6" s="35"/>
      <c r="JAL6" s="35"/>
      <c r="JAM6" s="35"/>
      <c r="JAN6" s="35"/>
      <c r="JAO6" s="35"/>
      <c r="JAP6" s="35"/>
      <c r="JAQ6" s="35"/>
      <c r="JAR6" s="35"/>
      <c r="JAS6" s="35"/>
      <c r="JAT6" s="35"/>
      <c r="JAU6" s="35"/>
      <c r="JAV6" s="35"/>
      <c r="JAW6" s="35"/>
      <c r="JAX6" s="35"/>
      <c r="JAY6" s="35"/>
      <c r="JAZ6" s="35"/>
      <c r="JBA6" s="35"/>
      <c r="JBB6" s="35"/>
      <c r="JBC6" s="35"/>
      <c r="JBD6" s="35"/>
      <c r="JBE6" s="35"/>
      <c r="JBF6" s="35"/>
      <c r="JBG6" s="35"/>
      <c r="JBH6" s="35"/>
      <c r="JBI6" s="35"/>
      <c r="JBJ6" s="35"/>
      <c r="JBK6" s="35"/>
      <c r="JBL6" s="35"/>
      <c r="JBM6" s="35"/>
      <c r="JBN6" s="35"/>
      <c r="JBO6" s="35"/>
      <c r="JBP6" s="35"/>
      <c r="JBQ6" s="35"/>
      <c r="JBR6" s="35"/>
      <c r="JBS6" s="35"/>
      <c r="JBT6" s="35"/>
      <c r="JBU6" s="35"/>
      <c r="JBV6" s="35"/>
      <c r="JBW6" s="35"/>
      <c r="JBX6" s="35"/>
      <c r="JBY6" s="35"/>
      <c r="JBZ6" s="35"/>
      <c r="JCA6" s="35"/>
      <c r="JCB6" s="35"/>
      <c r="JCC6" s="35"/>
      <c r="JCD6" s="35"/>
      <c r="JCE6" s="35"/>
      <c r="JCF6" s="35"/>
      <c r="JCG6" s="35"/>
      <c r="JCH6" s="35"/>
      <c r="JCI6" s="35"/>
      <c r="JCJ6" s="35"/>
      <c r="JCK6" s="35"/>
      <c r="JCL6" s="35"/>
      <c r="JCM6" s="35"/>
      <c r="JCN6" s="35"/>
      <c r="JCO6" s="35"/>
      <c r="JCP6" s="35"/>
      <c r="JCQ6" s="35"/>
      <c r="JCR6" s="35"/>
      <c r="JCS6" s="35"/>
      <c r="JCT6" s="35"/>
      <c r="JCU6" s="35"/>
      <c r="JCV6" s="35"/>
      <c r="JCW6" s="35"/>
      <c r="JCX6" s="35"/>
      <c r="JCY6" s="35"/>
      <c r="JCZ6" s="35"/>
      <c r="JDA6" s="35"/>
      <c r="JDB6" s="35"/>
      <c r="JDC6" s="35"/>
      <c r="JDD6" s="35"/>
      <c r="JDE6" s="35"/>
      <c r="JDF6" s="35"/>
      <c r="JDG6" s="35"/>
      <c r="JDH6" s="35"/>
      <c r="JDI6" s="35"/>
      <c r="JDJ6" s="35"/>
      <c r="JDK6" s="35"/>
      <c r="JDL6" s="35"/>
      <c r="JDM6" s="35"/>
      <c r="JDN6" s="35"/>
      <c r="JDO6" s="35"/>
      <c r="JDP6" s="35"/>
      <c r="JDQ6" s="35"/>
      <c r="JDR6" s="35"/>
      <c r="JDS6" s="35"/>
      <c r="JDT6" s="35"/>
      <c r="JDU6" s="35"/>
      <c r="JDV6" s="35"/>
      <c r="JDW6" s="35"/>
      <c r="JDX6" s="35"/>
      <c r="JDY6" s="35"/>
      <c r="JDZ6" s="35"/>
      <c r="JEA6" s="35"/>
      <c r="JEB6" s="35"/>
      <c r="JEC6" s="35"/>
      <c r="JED6" s="35"/>
      <c r="JEE6" s="35"/>
      <c r="JEF6" s="35"/>
      <c r="JEG6" s="35"/>
      <c r="JEH6" s="35"/>
      <c r="JEI6" s="35"/>
      <c r="JEJ6" s="35"/>
      <c r="JEK6" s="35"/>
      <c r="JEL6" s="35"/>
      <c r="JEM6" s="35"/>
      <c r="JEN6" s="35"/>
      <c r="JEO6" s="35"/>
      <c r="JEP6" s="35"/>
      <c r="JEQ6" s="35"/>
      <c r="JER6" s="35"/>
      <c r="JES6" s="35"/>
      <c r="JET6" s="35"/>
      <c r="JEU6" s="35"/>
      <c r="JEV6" s="35"/>
      <c r="JEW6" s="35"/>
      <c r="JEX6" s="35"/>
      <c r="JEY6" s="35"/>
      <c r="JEZ6" s="35"/>
      <c r="JFA6" s="35"/>
      <c r="JFB6" s="35"/>
      <c r="JFC6" s="35"/>
      <c r="JFD6" s="35"/>
      <c r="JFE6" s="35"/>
      <c r="JFF6" s="35"/>
      <c r="JFG6" s="35"/>
      <c r="JFH6" s="35"/>
      <c r="JFI6" s="35"/>
      <c r="JFJ6" s="35"/>
      <c r="JFK6" s="35"/>
      <c r="JFL6" s="35"/>
      <c r="JFM6" s="35"/>
      <c r="JFN6" s="35"/>
      <c r="JFO6" s="35"/>
      <c r="JFP6" s="35"/>
      <c r="JFQ6" s="35"/>
      <c r="JFR6" s="35"/>
      <c r="JFS6" s="35"/>
      <c r="JFT6" s="35"/>
      <c r="JFU6" s="35"/>
      <c r="JFV6" s="35"/>
      <c r="JFW6" s="35"/>
      <c r="JFX6" s="35"/>
      <c r="JFY6" s="35"/>
      <c r="JFZ6" s="35"/>
      <c r="JGA6" s="35"/>
      <c r="JGB6" s="35"/>
      <c r="JGC6" s="35"/>
      <c r="JGD6" s="35"/>
      <c r="JGE6" s="35"/>
      <c r="JGF6" s="35"/>
      <c r="JGG6" s="35"/>
      <c r="JGH6" s="35"/>
      <c r="JGI6" s="35"/>
      <c r="JGJ6" s="35"/>
      <c r="JGK6" s="35"/>
      <c r="JGL6" s="35"/>
      <c r="JGM6" s="35"/>
      <c r="JGN6" s="35"/>
      <c r="JGO6" s="35"/>
      <c r="JGP6" s="35"/>
      <c r="JGQ6" s="35"/>
      <c r="JGR6" s="35"/>
      <c r="JGS6" s="35"/>
      <c r="JGT6" s="35"/>
      <c r="JGU6" s="35"/>
      <c r="JGV6" s="35"/>
      <c r="JGW6" s="35"/>
      <c r="JGX6" s="35"/>
      <c r="JGY6" s="35"/>
      <c r="JGZ6" s="35"/>
      <c r="JHA6" s="35"/>
      <c r="JHB6" s="35"/>
      <c r="JHC6" s="35"/>
      <c r="JHD6" s="35"/>
      <c r="JHE6" s="35"/>
      <c r="JHF6" s="35"/>
      <c r="JHG6" s="35"/>
      <c r="JHH6" s="35"/>
      <c r="JHI6" s="35"/>
      <c r="JHJ6" s="35"/>
      <c r="JHK6" s="35"/>
      <c r="JHL6" s="35"/>
      <c r="JHM6" s="35"/>
      <c r="JHN6" s="35"/>
      <c r="JHO6" s="35"/>
      <c r="JHP6" s="35"/>
      <c r="JHQ6" s="35"/>
      <c r="JHR6" s="35"/>
      <c r="JHS6" s="35"/>
      <c r="JHT6" s="35"/>
      <c r="JHU6" s="35"/>
      <c r="JHV6" s="35"/>
      <c r="JHW6" s="35"/>
      <c r="JHX6" s="35"/>
      <c r="JHY6" s="35"/>
      <c r="JHZ6" s="35"/>
      <c r="JIA6" s="35"/>
      <c r="JIB6" s="35"/>
      <c r="JIC6" s="35"/>
      <c r="JID6" s="35"/>
      <c r="JIE6" s="35"/>
      <c r="JIF6" s="35"/>
      <c r="JIG6" s="35"/>
      <c r="JIH6" s="35"/>
      <c r="JII6" s="35"/>
      <c r="JIJ6" s="35"/>
      <c r="JIK6" s="35"/>
      <c r="JIL6" s="35"/>
      <c r="JIM6" s="35"/>
      <c r="JIN6" s="35"/>
      <c r="JIO6" s="35"/>
      <c r="JIP6" s="35"/>
      <c r="JIQ6" s="35"/>
      <c r="JIR6" s="35"/>
      <c r="JIS6" s="35"/>
      <c r="JIT6" s="35"/>
      <c r="JIU6" s="35"/>
      <c r="JIV6" s="35"/>
      <c r="JIW6" s="35"/>
      <c r="JIX6" s="35"/>
      <c r="JIY6" s="35"/>
      <c r="JIZ6" s="35"/>
      <c r="JJA6" s="35"/>
      <c r="JJB6" s="35"/>
      <c r="JJC6" s="35"/>
      <c r="JJD6" s="35"/>
      <c r="JJE6" s="35"/>
      <c r="JJF6" s="35"/>
      <c r="JJG6" s="35"/>
      <c r="JJH6" s="35"/>
      <c r="JJI6" s="35"/>
      <c r="JJJ6" s="35"/>
      <c r="JJK6" s="35"/>
      <c r="JJL6" s="35"/>
      <c r="JJM6" s="35"/>
      <c r="JJN6" s="35"/>
      <c r="JJO6" s="35"/>
      <c r="JJP6" s="35"/>
      <c r="JJQ6" s="35"/>
      <c r="JJR6" s="35"/>
      <c r="JJS6" s="35"/>
      <c r="JJT6" s="35"/>
      <c r="JJU6" s="35"/>
      <c r="JJV6" s="35"/>
      <c r="JJW6" s="35"/>
      <c r="JJX6" s="35"/>
      <c r="JJY6" s="35"/>
      <c r="JJZ6" s="35"/>
      <c r="JKA6" s="35"/>
      <c r="JKB6" s="35"/>
      <c r="JKC6" s="35"/>
      <c r="JKD6" s="35"/>
      <c r="JKE6" s="35"/>
      <c r="JKF6" s="35"/>
      <c r="JKG6" s="35"/>
      <c r="JKH6" s="35"/>
      <c r="JKI6" s="35"/>
      <c r="JKJ6" s="35"/>
      <c r="JKK6" s="35"/>
      <c r="JKL6" s="35"/>
      <c r="JKM6" s="35"/>
      <c r="JKN6" s="35"/>
      <c r="JKO6" s="35"/>
      <c r="JKP6" s="35"/>
      <c r="JKQ6" s="35"/>
      <c r="JKR6" s="35"/>
      <c r="JKS6" s="35"/>
      <c r="JKT6" s="35"/>
      <c r="JKU6" s="35"/>
      <c r="JKV6" s="35"/>
      <c r="JKW6" s="35"/>
      <c r="JKX6" s="35"/>
      <c r="JKY6" s="35"/>
      <c r="JKZ6" s="35"/>
      <c r="JLA6" s="35"/>
      <c r="JLB6" s="35"/>
      <c r="JLC6" s="35"/>
      <c r="JLD6" s="35"/>
      <c r="JLE6" s="35"/>
      <c r="JLF6" s="35"/>
      <c r="JLG6" s="35"/>
      <c r="JLH6" s="35"/>
      <c r="JLI6" s="35"/>
      <c r="JLJ6" s="35"/>
      <c r="JLK6" s="35"/>
      <c r="JLL6" s="35"/>
      <c r="JLM6" s="35"/>
      <c r="JLN6" s="35"/>
      <c r="JLO6" s="35"/>
      <c r="JLP6" s="35"/>
      <c r="JLQ6" s="35"/>
      <c r="JLR6" s="35"/>
      <c r="JLS6" s="35"/>
      <c r="JLT6" s="35"/>
      <c r="JLU6" s="35"/>
      <c r="JLV6" s="35"/>
      <c r="JLW6" s="35"/>
      <c r="JLX6" s="35"/>
      <c r="JLY6" s="35"/>
      <c r="JLZ6" s="35"/>
      <c r="JMA6" s="35"/>
      <c r="JMB6" s="35"/>
      <c r="JMC6" s="35"/>
      <c r="JMD6" s="35"/>
      <c r="JME6" s="35"/>
      <c r="JMF6" s="35"/>
      <c r="JMG6" s="35"/>
      <c r="JMH6" s="35"/>
      <c r="JMI6" s="35"/>
      <c r="JMJ6" s="35"/>
      <c r="JMK6" s="35"/>
      <c r="JML6" s="35"/>
      <c r="JMM6" s="35"/>
      <c r="JMN6" s="35"/>
      <c r="JMO6" s="35"/>
      <c r="JMP6" s="35"/>
      <c r="JMQ6" s="35"/>
      <c r="JMR6" s="35"/>
      <c r="JMS6" s="35"/>
      <c r="JMT6" s="35"/>
      <c r="JMU6" s="35"/>
      <c r="JMV6" s="35"/>
      <c r="JMW6" s="35"/>
      <c r="JMX6" s="35"/>
      <c r="JMY6" s="35"/>
      <c r="JMZ6" s="35"/>
      <c r="JNA6" s="35"/>
      <c r="JNB6" s="35"/>
      <c r="JNC6" s="35"/>
      <c r="JND6" s="35"/>
      <c r="JNE6" s="35"/>
      <c r="JNF6" s="35"/>
      <c r="JNG6" s="35"/>
      <c r="JNH6" s="35"/>
      <c r="JNI6" s="35"/>
      <c r="JNJ6" s="35"/>
      <c r="JNK6" s="35"/>
      <c r="JNL6" s="35"/>
      <c r="JNM6" s="35"/>
      <c r="JNN6" s="35"/>
      <c r="JNO6" s="35"/>
      <c r="JNP6" s="35"/>
      <c r="JNQ6" s="35"/>
      <c r="JNR6" s="35"/>
      <c r="JNS6" s="35"/>
      <c r="JNT6" s="35"/>
      <c r="JNU6" s="35"/>
      <c r="JNV6" s="35"/>
      <c r="JNW6" s="35"/>
      <c r="JNX6" s="35"/>
      <c r="JNY6" s="35"/>
      <c r="JNZ6" s="35"/>
      <c r="JOA6" s="35"/>
      <c r="JOB6" s="35"/>
      <c r="JOC6" s="35"/>
      <c r="JOD6" s="35"/>
      <c r="JOE6" s="35"/>
      <c r="JOF6" s="35"/>
      <c r="JOG6" s="35"/>
      <c r="JOH6" s="35"/>
      <c r="JOI6" s="35"/>
      <c r="JOJ6" s="35"/>
      <c r="JOK6" s="35"/>
      <c r="JOL6" s="35"/>
      <c r="JOM6" s="35"/>
      <c r="JON6" s="35"/>
      <c r="JOO6" s="35"/>
      <c r="JOP6" s="35"/>
      <c r="JOQ6" s="35"/>
      <c r="JOR6" s="35"/>
      <c r="JOS6" s="35"/>
      <c r="JOT6" s="35"/>
      <c r="JOU6" s="35"/>
      <c r="JOV6" s="35"/>
      <c r="JOW6" s="35"/>
      <c r="JOX6" s="35"/>
      <c r="JOY6" s="35"/>
      <c r="JOZ6" s="35"/>
      <c r="JPA6" s="35"/>
      <c r="JPB6" s="35"/>
      <c r="JPC6" s="35"/>
      <c r="JPD6" s="35"/>
      <c r="JPE6" s="35"/>
      <c r="JPF6" s="35"/>
      <c r="JPG6" s="35"/>
      <c r="JPH6" s="35"/>
      <c r="JPI6" s="35"/>
      <c r="JPJ6" s="35"/>
      <c r="JPK6" s="35"/>
      <c r="JPL6" s="35"/>
      <c r="JPM6" s="35"/>
      <c r="JPN6" s="35"/>
      <c r="JPO6" s="35"/>
      <c r="JPP6" s="35"/>
      <c r="JPQ6" s="35"/>
      <c r="JPR6" s="35"/>
      <c r="JPS6" s="35"/>
      <c r="JPT6" s="35"/>
      <c r="JPU6" s="35"/>
      <c r="JPV6" s="35"/>
      <c r="JPW6" s="35"/>
      <c r="JPX6" s="35"/>
      <c r="JPY6" s="35"/>
      <c r="JPZ6" s="35"/>
      <c r="JQA6" s="35"/>
      <c r="JQB6" s="35"/>
      <c r="JQC6" s="35"/>
      <c r="JQD6" s="35"/>
      <c r="JQE6" s="35"/>
      <c r="JQF6" s="35"/>
      <c r="JQG6" s="35"/>
      <c r="JQH6" s="35"/>
      <c r="JQI6" s="35"/>
      <c r="JQJ6" s="35"/>
      <c r="JQK6" s="35"/>
      <c r="JQL6" s="35"/>
      <c r="JQM6" s="35"/>
      <c r="JQN6" s="35"/>
      <c r="JQO6" s="35"/>
      <c r="JQP6" s="35"/>
      <c r="JQQ6" s="35"/>
      <c r="JQR6" s="35"/>
      <c r="JQS6" s="35"/>
      <c r="JQT6" s="35"/>
      <c r="JQU6" s="35"/>
      <c r="JQV6" s="35"/>
      <c r="JQW6" s="35"/>
      <c r="JQX6" s="35"/>
      <c r="JQY6" s="35"/>
      <c r="JQZ6" s="35"/>
      <c r="JRA6" s="35"/>
      <c r="JRB6" s="35"/>
      <c r="JRC6" s="35"/>
      <c r="JRD6" s="35"/>
      <c r="JRE6" s="35"/>
      <c r="JRF6" s="35"/>
      <c r="JRG6" s="35"/>
      <c r="JRH6" s="35"/>
      <c r="JRI6" s="35"/>
      <c r="JRJ6" s="35"/>
      <c r="JRK6" s="35"/>
      <c r="JRL6" s="35"/>
      <c r="JRM6" s="35"/>
      <c r="JRN6" s="35"/>
      <c r="JRO6" s="35"/>
      <c r="JRP6" s="35"/>
      <c r="JRQ6" s="35"/>
      <c r="JRR6" s="35"/>
      <c r="JRS6" s="35"/>
      <c r="JRT6" s="35"/>
      <c r="JRU6" s="35"/>
      <c r="JRV6" s="35"/>
      <c r="JRW6" s="35"/>
      <c r="JRX6" s="35"/>
      <c r="JRY6" s="35"/>
      <c r="JRZ6" s="35"/>
      <c r="JSA6" s="35"/>
      <c r="JSB6" s="35"/>
      <c r="JSC6" s="35"/>
      <c r="JSD6" s="35"/>
      <c r="JSE6" s="35"/>
      <c r="JSF6" s="35"/>
      <c r="JSG6" s="35"/>
      <c r="JSH6" s="35"/>
      <c r="JSI6" s="35"/>
      <c r="JSJ6" s="35"/>
      <c r="JSK6" s="35"/>
      <c r="JSL6" s="35"/>
      <c r="JSM6" s="35"/>
      <c r="JSN6" s="35"/>
      <c r="JSO6" s="35"/>
      <c r="JSP6" s="35"/>
      <c r="JSQ6" s="35"/>
      <c r="JSR6" s="35"/>
      <c r="JSS6" s="35"/>
      <c r="JST6" s="35"/>
      <c r="JSU6" s="35"/>
      <c r="JSV6" s="35"/>
      <c r="JSW6" s="35"/>
      <c r="JSX6" s="35"/>
      <c r="JSY6" s="35"/>
      <c r="JSZ6" s="35"/>
      <c r="JTA6" s="35"/>
      <c r="JTB6" s="35"/>
      <c r="JTC6" s="35"/>
      <c r="JTD6" s="35"/>
      <c r="JTE6" s="35"/>
      <c r="JTF6" s="35"/>
      <c r="JTG6" s="35"/>
      <c r="JTH6" s="35"/>
      <c r="JTI6" s="35"/>
      <c r="JTJ6" s="35"/>
      <c r="JTK6" s="35"/>
      <c r="JTL6" s="35"/>
      <c r="JTM6" s="35"/>
      <c r="JTN6" s="35"/>
      <c r="JTO6" s="35"/>
      <c r="JTP6" s="35"/>
      <c r="JTQ6" s="35"/>
      <c r="JTR6" s="35"/>
      <c r="JTS6" s="35"/>
      <c r="JTT6" s="35"/>
      <c r="JTU6" s="35"/>
      <c r="JTV6" s="35"/>
      <c r="JTW6" s="35"/>
      <c r="JTX6" s="35"/>
      <c r="JTY6" s="35"/>
      <c r="JTZ6" s="35"/>
      <c r="JUA6" s="35"/>
      <c r="JUB6" s="35"/>
      <c r="JUC6" s="35"/>
      <c r="JUD6" s="35"/>
      <c r="JUE6" s="35"/>
      <c r="JUF6" s="35"/>
      <c r="JUG6" s="35"/>
      <c r="JUH6" s="35"/>
      <c r="JUI6" s="35"/>
      <c r="JUJ6" s="35"/>
      <c r="JUK6" s="35"/>
      <c r="JUL6" s="35"/>
      <c r="JUM6" s="35"/>
      <c r="JUN6" s="35"/>
      <c r="JUO6" s="35"/>
      <c r="JUP6" s="35"/>
      <c r="JUQ6" s="35"/>
      <c r="JUR6" s="35"/>
      <c r="JUS6" s="35"/>
      <c r="JUT6" s="35"/>
      <c r="JUU6" s="35"/>
      <c r="JUV6" s="35"/>
      <c r="JUW6" s="35"/>
      <c r="JUX6" s="35"/>
      <c r="JUY6" s="35"/>
      <c r="JUZ6" s="35"/>
      <c r="JVA6" s="35"/>
      <c r="JVB6" s="35"/>
      <c r="JVC6" s="35"/>
      <c r="JVD6" s="35"/>
      <c r="JVE6" s="35"/>
      <c r="JVF6" s="35"/>
      <c r="JVG6" s="35"/>
      <c r="JVH6" s="35"/>
      <c r="JVI6" s="35"/>
      <c r="JVJ6" s="35"/>
      <c r="JVK6" s="35"/>
      <c r="JVL6" s="35"/>
      <c r="JVM6" s="35"/>
      <c r="JVN6" s="35"/>
      <c r="JVO6" s="35"/>
      <c r="JVP6" s="35"/>
      <c r="JVQ6" s="35"/>
      <c r="JVR6" s="35"/>
      <c r="JVS6" s="35"/>
      <c r="JVT6" s="35"/>
      <c r="JVU6" s="35"/>
      <c r="JVV6" s="35"/>
      <c r="JVW6" s="35"/>
      <c r="JVX6" s="35"/>
      <c r="JVY6" s="35"/>
      <c r="JVZ6" s="35"/>
      <c r="JWA6" s="35"/>
      <c r="JWB6" s="35"/>
      <c r="JWC6" s="35"/>
      <c r="JWD6" s="35"/>
      <c r="JWE6" s="35"/>
      <c r="JWF6" s="35"/>
      <c r="JWG6" s="35"/>
      <c r="JWH6" s="35"/>
      <c r="JWI6" s="35"/>
      <c r="JWJ6" s="35"/>
      <c r="JWK6" s="35"/>
      <c r="JWL6" s="35"/>
      <c r="JWM6" s="35"/>
      <c r="JWN6" s="35"/>
      <c r="JWO6" s="35"/>
      <c r="JWP6" s="35"/>
      <c r="JWQ6" s="35"/>
      <c r="JWR6" s="35"/>
      <c r="JWS6" s="35"/>
      <c r="JWT6" s="35"/>
      <c r="JWU6" s="35"/>
      <c r="JWV6" s="35"/>
      <c r="JWW6" s="35"/>
      <c r="JWX6" s="35"/>
      <c r="JWY6" s="35"/>
      <c r="JWZ6" s="35"/>
      <c r="JXA6" s="35"/>
      <c r="JXB6" s="35"/>
      <c r="JXC6" s="35"/>
      <c r="JXD6" s="35"/>
      <c r="JXE6" s="35"/>
      <c r="JXF6" s="35"/>
      <c r="JXG6" s="35"/>
      <c r="JXH6" s="35"/>
      <c r="JXI6" s="35"/>
      <c r="JXJ6" s="35"/>
      <c r="JXK6" s="35"/>
      <c r="JXL6" s="35"/>
      <c r="JXM6" s="35"/>
      <c r="JXN6" s="35"/>
      <c r="JXO6" s="35"/>
      <c r="JXP6" s="35"/>
      <c r="JXQ6" s="35"/>
      <c r="JXR6" s="35"/>
      <c r="JXS6" s="35"/>
      <c r="JXT6" s="35"/>
      <c r="JXU6" s="35"/>
      <c r="JXV6" s="35"/>
      <c r="JXW6" s="35"/>
      <c r="JXX6" s="35"/>
      <c r="JXY6" s="35"/>
      <c r="JXZ6" s="35"/>
      <c r="JYA6" s="35"/>
      <c r="JYB6" s="35"/>
      <c r="JYC6" s="35"/>
      <c r="JYD6" s="35"/>
      <c r="JYE6" s="35"/>
      <c r="JYF6" s="35"/>
      <c r="JYG6" s="35"/>
      <c r="JYH6" s="35"/>
      <c r="JYI6" s="35"/>
      <c r="JYJ6" s="35"/>
      <c r="JYK6" s="35"/>
      <c r="JYL6" s="35"/>
      <c r="JYM6" s="35"/>
      <c r="JYN6" s="35"/>
      <c r="JYO6" s="35"/>
      <c r="JYP6" s="35"/>
      <c r="JYQ6" s="35"/>
      <c r="JYR6" s="35"/>
      <c r="JYS6" s="35"/>
      <c r="JYT6" s="35"/>
      <c r="JYU6" s="35"/>
      <c r="JYV6" s="35"/>
      <c r="JYW6" s="35"/>
      <c r="JYX6" s="35"/>
      <c r="JYY6" s="35"/>
      <c r="JYZ6" s="35"/>
      <c r="JZA6" s="35"/>
      <c r="JZB6" s="35"/>
      <c r="JZC6" s="35"/>
      <c r="JZD6" s="35"/>
      <c r="JZE6" s="35"/>
      <c r="JZF6" s="35"/>
      <c r="JZG6" s="35"/>
      <c r="JZH6" s="35"/>
      <c r="JZI6" s="35"/>
      <c r="JZJ6" s="35"/>
      <c r="JZK6" s="35"/>
      <c r="JZL6" s="35"/>
      <c r="JZM6" s="35"/>
      <c r="JZN6" s="35"/>
      <c r="JZO6" s="35"/>
      <c r="JZP6" s="35"/>
      <c r="JZQ6" s="35"/>
      <c r="JZR6" s="35"/>
      <c r="JZS6" s="35"/>
      <c r="JZT6" s="35"/>
      <c r="JZU6" s="35"/>
      <c r="JZV6" s="35"/>
      <c r="JZW6" s="35"/>
      <c r="JZX6" s="35"/>
      <c r="JZY6" s="35"/>
      <c r="JZZ6" s="35"/>
      <c r="KAA6" s="35"/>
      <c r="KAB6" s="35"/>
      <c r="KAC6" s="35"/>
      <c r="KAD6" s="35"/>
      <c r="KAE6" s="35"/>
      <c r="KAF6" s="35"/>
      <c r="KAG6" s="35"/>
      <c r="KAH6" s="35"/>
      <c r="KAI6" s="35"/>
      <c r="KAJ6" s="35"/>
      <c r="KAK6" s="35"/>
      <c r="KAL6" s="35"/>
      <c r="KAM6" s="35"/>
      <c r="KAN6" s="35"/>
      <c r="KAO6" s="35"/>
      <c r="KAP6" s="35"/>
      <c r="KAQ6" s="35"/>
      <c r="KAR6" s="35"/>
      <c r="KAS6" s="35"/>
      <c r="KAT6" s="35"/>
      <c r="KAU6" s="35"/>
      <c r="KAV6" s="35"/>
      <c r="KAW6" s="35"/>
      <c r="KAX6" s="35"/>
      <c r="KAY6" s="35"/>
      <c r="KAZ6" s="35"/>
      <c r="KBA6" s="35"/>
      <c r="KBB6" s="35"/>
      <c r="KBC6" s="35"/>
      <c r="KBD6" s="35"/>
      <c r="KBE6" s="35"/>
      <c r="KBF6" s="35"/>
      <c r="KBG6" s="35"/>
      <c r="KBH6" s="35"/>
      <c r="KBI6" s="35"/>
      <c r="KBJ6" s="35"/>
      <c r="KBK6" s="35"/>
      <c r="KBL6" s="35"/>
      <c r="KBM6" s="35"/>
      <c r="KBN6" s="35"/>
      <c r="KBO6" s="35"/>
      <c r="KBP6" s="35"/>
      <c r="KBQ6" s="35"/>
      <c r="KBR6" s="35"/>
      <c r="KBS6" s="35"/>
      <c r="KBT6" s="35"/>
      <c r="KBU6" s="35"/>
      <c r="KBV6" s="35"/>
      <c r="KBW6" s="35"/>
      <c r="KBX6" s="35"/>
      <c r="KBY6" s="35"/>
      <c r="KBZ6" s="35"/>
      <c r="KCA6" s="35"/>
      <c r="KCB6" s="35"/>
      <c r="KCC6" s="35"/>
      <c r="KCD6" s="35"/>
      <c r="KCE6" s="35"/>
      <c r="KCF6" s="35"/>
      <c r="KCG6" s="35"/>
      <c r="KCH6" s="35"/>
      <c r="KCI6" s="35"/>
      <c r="KCJ6" s="35"/>
      <c r="KCK6" s="35"/>
      <c r="KCL6" s="35"/>
      <c r="KCM6" s="35"/>
      <c r="KCN6" s="35"/>
      <c r="KCO6" s="35"/>
      <c r="KCP6" s="35"/>
      <c r="KCQ6" s="35"/>
      <c r="KCR6" s="35"/>
      <c r="KCS6" s="35"/>
      <c r="KCT6" s="35"/>
      <c r="KCU6" s="35"/>
      <c r="KCV6" s="35"/>
      <c r="KCW6" s="35"/>
      <c r="KCX6" s="35"/>
      <c r="KCY6" s="35"/>
      <c r="KCZ6" s="35"/>
      <c r="KDA6" s="35"/>
      <c r="KDB6" s="35"/>
      <c r="KDC6" s="35"/>
      <c r="KDD6" s="35"/>
      <c r="KDE6" s="35"/>
      <c r="KDF6" s="35"/>
      <c r="KDG6" s="35"/>
      <c r="KDH6" s="35"/>
      <c r="KDI6" s="35"/>
      <c r="KDJ6" s="35"/>
      <c r="KDK6" s="35"/>
      <c r="KDL6" s="35"/>
      <c r="KDM6" s="35"/>
      <c r="KDN6" s="35"/>
      <c r="KDO6" s="35"/>
      <c r="KDP6" s="35"/>
      <c r="KDQ6" s="35"/>
      <c r="KDR6" s="35"/>
      <c r="KDS6" s="35"/>
      <c r="KDT6" s="35"/>
      <c r="KDU6" s="35"/>
      <c r="KDV6" s="35"/>
      <c r="KDW6" s="35"/>
      <c r="KDX6" s="35"/>
      <c r="KDY6" s="35"/>
      <c r="KDZ6" s="35"/>
      <c r="KEA6" s="35"/>
      <c r="KEB6" s="35"/>
      <c r="KEC6" s="35"/>
      <c r="KED6" s="35"/>
      <c r="KEE6" s="35"/>
      <c r="KEF6" s="35"/>
      <c r="KEG6" s="35"/>
      <c r="KEH6" s="35"/>
      <c r="KEI6" s="35"/>
      <c r="KEJ6" s="35"/>
      <c r="KEK6" s="35"/>
      <c r="KEL6" s="35"/>
      <c r="KEM6" s="35"/>
      <c r="KEN6" s="35"/>
      <c r="KEO6" s="35"/>
      <c r="KEP6" s="35"/>
      <c r="KEQ6" s="35"/>
      <c r="KER6" s="35"/>
      <c r="KES6" s="35"/>
      <c r="KET6" s="35"/>
      <c r="KEU6" s="35"/>
      <c r="KEV6" s="35"/>
      <c r="KEW6" s="35"/>
      <c r="KEX6" s="35"/>
      <c r="KEY6" s="35"/>
      <c r="KEZ6" s="35"/>
      <c r="KFA6" s="35"/>
      <c r="KFB6" s="35"/>
      <c r="KFC6" s="35"/>
      <c r="KFD6" s="35"/>
      <c r="KFE6" s="35"/>
      <c r="KFF6" s="35"/>
      <c r="KFG6" s="35"/>
      <c r="KFH6" s="35"/>
      <c r="KFI6" s="35"/>
      <c r="KFJ6" s="35"/>
      <c r="KFK6" s="35"/>
      <c r="KFL6" s="35"/>
      <c r="KFM6" s="35"/>
      <c r="KFN6" s="35"/>
      <c r="KFO6" s="35"/>
      <c r="KFP6" s="35"/>
      <c r="KFQ6" s="35"/>
      <c r="KFR6" s="35"/>
      <c r="KFS6" s="35"/>
      <c r="KFT6" s="35"/>
      <c r="KFU6" s="35"/>
      <c r="KFV6" s="35"/>
      <c r="KFW6" s="35"/>
      <c r="KFX6" s="35"/>
      <c r="KFY6" s="35"/>
      <c r="KFZ6" s="35"/>
      <c r="KGA6" s="35"/>
      <c r="KGB6" s="35"/>
      <c r="KGC6" s="35"/>
      <c r="KGD6" s="35"/>
      <c r="KGE6" s="35"/>
      <c r="KGF6" s="35"/>
      <c r="KGG6" s="35"/>
      <c r="KGH6" s="35"/>
      <c r="KGI6" s="35"/>
      <c r="KGJ6" s="35"/>
      <c r="KGK6" s="35"/>
      <c r="KGL6" s="35"/>
      <c r="KGM6" s="35"/>
      <c r="KGN6" s="35"/>
      <c r="KGO6" s="35"/>
      <c r="KGP6" s="35"/>
      <c r="KGQ6" s="35"/>
      <c r="KGR6" s="35"/>
      <c r="KGS6" s="35"/>
      <c r="KGT6" s="35"/>
      <c r="KGU6" s="35"/>
      <c r="KGV6" s="35"/>
      <c r="KGW6" s="35"/>
      <c r="KGX6" s="35"/>
      <c r="KGY6" s="35"/>
      <c r="KGZ6" s="35"/>
      <c r="KHA6" s="35"/>
      <c r="KHB6" s="35"/>
      <c r="KHC6" s="35"/>
      <c r="KHD6" s="35"/>
      <c r="KHE6" s="35"/>
      <c r="KHF6" s="35"/>
      <c r="KHG6" s="35"/>
      <c r="KHH6" s="35"/>
      <c r="KHI6" s="35"/>
      <c r="KHJ6" s="35"/>
      <c r="KHK6" s="35"/>
      <c r="KHL6" s="35"/>
      <c r="KHM6" s="35"/>
      <c r="KHN6" s="35"/>
      <c r="KHO6" s="35"/>
      <c r="KHP6" s="35"/>
      <c r="KHQ6" s="35"/>
      <c r="KHR6" s="35"/>
      <c r="KHS6" s="35"/>
      <c r="KHT6" s="35"/>
      <c r="KHU6" s="35"/>
      <c r="KHV6" s="35"/>
      <c r="KHW6" s="35"/>
      <c r="KHX6" s="35"/>
      <c r="KHY6" s="35"/>
      <c r="KHZ6" s="35"/>
      <c r="KIA6" s="35"/>
      <c r="KIB6" s="35"/>
      <c r="KIC6" s="35"/>
      <c r="KID6" s="35"/>
      <c r="KIE6" s="35"/>
      <c r="KIF6" s="35"/>
      <c r="KIG6" s="35"/>
      <c r="KIH6" s="35"/>
      <c r="KII6" s="35"/>
      <c r="KIJ6" s="35"/>
      <c r="KIK6" s="35"/>
      <c r="KIL6" s="35"/>
      <c r="KIM6" s="35"/>
      <c r="KIN6" s="35"/>
      <c r="KIO6" s="35"/>
      <c r="KIP6" s="35"/>
      <c r="KIQ6" s="35"/>
      <c r="KIR6" s="35"/>
      <c r="KIS6" s="35"/>
      <c r="KIT6" s="35"/>
      <c r="KIU6" s="35"/>
      <c r="KIV6" s="35"/>
      <c r="KIW6" s="35"/>
      <c r="KIX6" s="35"/>
      <c r="KIY6" s="35"/>
      <c r="KIZ6" s="35"/>
      <c r="KJA6" s="35"/>
      <c r="KJB6" s="35"/>
      <c r="KJC6" s="35"/>
      <c r="KJD6" s="35"/>
      <c r="KJE6" s="35"/>
      <c r="KJF6" s="35"/>
      <c r="KJG6" s="35"/>
      <c r="KJH6" s="35"/>
      <c r="KJI6" s="35"/>
      <c r="KJJ6" s="35"/>
      <c r="KJK6" s="35"/>
      <c r="KJL6" s="35"/>
      <c r="KJM6" s="35"/>
      <c r="KJN6" s="35"/>
      <c r="KJO6" s="35"/>
      <c r="KJP6" s="35"/>
      <c r="KJQ6" s="35"/>
      <c r="KJR6" s="35"/>
      <c r="KJS6" s="35"/>
      <c r="KJT6" s="35"/>
      <c r="KJU6" s="35"/>
      <c r="KJV6" s="35"/>
      <c r="KJW6" s="35"/>
      <c r="KJX6" s="35"/>
      <c r="KJY6" s="35"/>
      <c r="KJZ6" s="35"/>
      <c r="KKA6" s="35"/>
      <c r="KKB6" s="35"/>
      <c r="KKC6" s="35"/>
      <c r="KKD6" s="35"/>
      <c r="KKE6" s="35"/>
      <c r="KKF6" s="35"/>
      <c r="KKG6" s="35"/>
      <c r="KKH6" s="35"/>
      <c r="KKI6" s="35"/>
      <c r="KKJ6" s="35"/>
      <c r="KKK6" s="35"/>
      <c r="KKL6" s="35"/>
      <c r="KKM6" s="35"/>
      <c r="KKN6" s="35"/>
      <c r="KKO6" s="35"/>
      <c r="KKP6" s="35"/>
      <c r="KKQ6" s="35"/>
      <c r="KKR6" s="35"/>
      <c r="KKS6" s="35"/>
      <c r="KKT6" s="35"/>
      <c r="KKU6" s="35"/>
      <c r="KKV6" s="35"/>
      <c r="KKW6" s="35"/>
      <c r="KKX6" s="35"/>
      <c r="KKY6" s="35"/>
      <c r="KKZ6" s="35"/>
      <c r="KLA6" s="35"/>
      <c r="KLB6" s="35"/>
      <c r="KLC6" s="35"/>
      <c r="KLD6" s="35"/>
      <c r="KLE6" s="35"/>
      <c r="KLF6" s="35"/>
      <c r="KLG6" s="35"/>
      <c r="KLH6" s="35"/>
      <c r="KLI6" s="35"/>
      <c r="KLJ6" s="35"/>
      <c r="KLK6" s="35"/>
      <c r="KLL6" s="35"/>
      <c r="KLM6" s="35"/>
      <c r="KLN6" s="35"/>
      <c r="KLO6" s="35"/>
      <c r="KLP6" s="35"/>
      <c r="KLQ6" s="35"/>
      <c r="KLR6" s="35"/>
      <c r="KLS6" s="35"/>
      <c r="KLT6" s="35"/>
      <c r="KLU6" s="35"/>
      <c r="KLV6" s="35"/>
      <c r="KLW6" s="35"/>
      <c r="KLX6" s="35"/>
      <c r="KLY6" s="35"/>
      <c r="KLZ6" s="35"/>
      <c r="KMA6" s="35"/>
      <c r="KMB6" s="35"/>
      <c r="KMC6" s="35"/>
      <c r="KMD6" s="35"/>
      <c r="KME6" s="35"/>
      <c r="KMF6" s="35"/>
      <c r="KMG6" s="35"/>
      <c r="KMH6" s="35"/>
      <c r="KMI6" s="35"/>
      <c r="KMJ6" s="35"/>
      <c r="KMK6" s="35"/>
      <c r="KML6" s="35"/>
      <c r="KMM6" s="35"/>
      <c r="KMN6" s="35"/>
      <c r="KMO6" s="35"/>
      <c r="KMP6" s="35"/>
      <c r="KMQ6" s="35"/>
      <c r="KMR6" s="35"/>
      <c r="KMS6" s="35"/>
      <c r="KMT6" s="35"/>
      <c r="KMU6" s="35"/>
      <c r="KMV6" s="35"/>
      <c r="KMW6" s="35"/>
      <c r="KMX6" s="35"/>
      <c r="KMY6" s="35"/>
      <c r="KMZ6" s="35"/>
      <c r="KNA6" s="35"/>
      <c r="KNB6" s="35"/>
      <c r="KNC6" s="35"/>
      <c r="KND6" s="35"/>
      <c r="KNE6" s="35"/>
      <c r="KNF6" s="35"/>
      <c r="KNG6" s="35"/>
      <c r="KNH6" s="35"/>
      <c r="KNI6" s="35"/>
      <c r="KNJ6" s="35"/>
      <c r="KNK6" s="35"/>
      <c r="KNL6" s="35"/>
      <c r="KNM6" s="35"/>
      <c r="KNN6" s="35"/>
      <c r="KNO6" s="35"/>
      <c r="KNP6" s="35"/>
      <c r="KNQ6" s="35"/>
      <c r="KNR6" s="35"/>
      <c r="KNS6" s="35"/>
      <c r="KNT6" s="35"/>
      <c r="KNU6" s="35"/>
      <c r="KNV6" s="35"/>
      <c r="KNW6" s="35"/>
      <c r="KNX6" s="35"/>
      <c r="KNY6" s="35"/>
      <c r="KNZ6" s="35"/>
      <c r="KOA6" s="35"/>
      <c r="KOB6" s="35"/>
      <c r="KOC6" s="35"/>
      <c r="KOD6" s="35"/>
      <c r="KOE6" s="35"/>
      <c r="KOF6" s="35"/>
      <c r="KOG6" s="35"/>
      <c r="KOH6" s="35"/>
      <c r="KOI6" s="35"/>
      <c r="KOJ6" s="35"/>
      <c r="KOK6" s="35"/>
      <c r="KOL6" s="35"/>
      <c r="KOM6" s="35"/>
      <c r="KON6" s="35"/>
      <c r="KOO6" s="35"/>
      <c r="KOP6" s="35"/>
      <c r="KOQ6" s="35"/>
      <c r="KOR6" s="35"/>
      <c r="KOS6" s="35"/>
      <c r="KOT6" s="35"/>
      <c r="KOU6" s="35"/>
      <c r="KOV6" s="35"/>
      <c r="KOW6" s="35"/>
      <c r="KOX6" s="35"/>
      <c r="KOY6" s="35"/>
      <c r="KOZ6" s="35"/>
      <c r="KPA6" s="35"/>
      <c r="KPB6" s="35"/>
      <c r="KPC6" s="35"/>
      <c r="KPD6" s="35"/>
      <c r="KPE6" s="35"/>
      <c r="KPF6" s="35"/>
      <c r="KPG6" s="35"/>
      <c r="KPH6" s="35"/>
      <c r="KPI6" s="35"/>
      <c r="KPJ6" s="35"/>
      <c r="KPK6" s="35"/>
      <c r="KPL6" s="35"/>
      <c r="KPM6" s="35"/>
      <c r="KPN6" s="35"/>
      <c r="KPO6" s="35"/>
      <c r="KPP6" s="35"/>
      <c r="KPQ6" s="35"/>
      <c r="KPR6" s="35"/>
      <c r="KPS6" s="35"/>
      <c r="KPT6" s="35"/>
      <c r="KPU6" s="35"/>
      <c r="KPV6" s="35"/>
      <c r="KPW6" s="35"/>
      <c r="KPX6" s="35"/>
      <c r="KPY6" s="35"/>
      <c r="KPZ6" s="35"/>
      <c r="KQA6" s="35"/>
      <c r="KQB6" s="35"/>
      <c r="KQC6" s="35"/>
      <c r="KQD6" s="35"/>
      <c r="KQE6" s="35"/>
      <c r="KQF6" s="35"/>
      <c r="KQG6" s="35"/>
      <c r="KQH6" s="35"/>
      <c r="KQI6" s="35"/>
      <c r="KQJ6" s="35"/>
      <c r="KQK6" s="35"/>
      <c r="KQL6" s="35"/>
      <c r="KQM6" s="35"/>
      <c r="KQN6" s="35"/>
      <c r="KQO6" s="35"/>
      <c r="KQP6" s="35"/>
      <c r="KQQ6" s="35"/>
      <c r="KQR6" s="35"/>
      <c r="KQS6" s="35"/>
      <c r="KQT6" s="35"/>
      <c r="KQU6" s="35"/>
      <c r="KQV6" s="35"/>
      <c r="KQW6" s="35"/>
      <c r="KQX6" s="35"/>
      <c r="KQY6" s="35"/>
      <c r="KQZ6" s="35"/>
      <c r="KRA6" s="35"/>
      <c r="KRB6" s="35"/>
      <c r="KRC6" s="35"/>
      <c r="KRD6" s="35"/>
      <c r="KRE6" s="35"/>
      <c r="KRF6" s="35"/>
      <c r="KRG6" s="35"/>
      <c r="KRH6" s="35"/>
      <c r="KRI6" s="35"/>
      <c r="KRJ6" s="35"/>
      <c r="KRK6" s="35"/>
      <c r="KRL6" s="35"/>
      <c r="KRM6" s="35"/>
      <c r="KRN6" s="35"/>
      <c r="KRO6" s="35"/>
      <c r="KRP6" s="35"/>
      <c r="KRQ6" s="35"/>
      <c r="KRR6" s="35"/>
      <c r="KRS6" s="35"/>
      <c r="KRT6" s="35"/>
      <c r="KRU6" s="35"/>
      <c r="KRV6" s="35"/>
      <c r="KRW6" s="35"/>
      <c r="KRX6" s="35"/>
      <c r="KRY6" s="35"/>
      <c r="KRZ6" s="35"/>
      <c r="KSA6" s="35"/>
      <c r="KSB6" s="35"/>
      <c r="KSC6" s="35"/>
      <c r="KSD6" s="35"/>
      <c r="KSE6" s="35"/>
      <c r="KSF6" s="35"/>
      <c r="KSG6" s="35"/>
      <c r="KSH6" s="35"/>
      <c r="KSI6" s="35"/>
      <c r="KSJ6" s="35"/>
      <c r="KSK6" s="35"/>
      <c r="KSL6" s="35"/>
      <c r="KSM6" s="35"/>
      <c r="KSN6" s="35"/>
      <c r="KSO6" s="35"/>
      <c r="KSP6" s="35"/>
      <c r="KSQ6" s="35"/>
      <c r="KSR6" s="35"/>
      <c r="KSS6" s="35"/>
      <c r="KST6" s="35"/>
      <c r="KSU6" s="35"/>
      <c r="KSV6" s="35"/>
      <c r="KSW6" s="35"/>
      <c r="KSX6" s="35"/>
      <c r="KSY6" s="35"/>
      <c r="KSZ6" s="35"/>
      <c r="KTA6" s="35"/>
      <c r="KTB6" s="35"/>
      <c r="KTC6" s="35"/>
      <c r="KTD6" s="35"/>
      <c r="KTE6" s="35"/>
      <c r="KTF6" s="35"/>
      <c r="KTG6" s="35"/>
      <c r="KTH6" s="35"/>
      <c r="KTI6" s="35"/>
      <c r="KTJ6" s="35"/>
      <c r="KTK6" s="35"/>
      <c r="KTL6" s="35"/>
      <c r="KTM6" s="35"/>
      <c r="KTN6" s="35"/>
      <c r="KTO6" s="35"/>
      <c r="KTP6" s="35"/>
      <c r="KTQ6" s="35"/>
      <c r="KTR6" s="35"/>
      <c r="KTS6" s="35"/>
      <c r="KTT6" s="35"/>
      <c r="KTU6" s="35"/>
      <c r="KTV6" s="35"/>
      <c r="KTW6" s="35"/>
      <c r="KTX6" s="35"/>
      <c r="KTY6" s="35"/>
      <c r="KTZ6" s="35"/>
      <c r="KUA6" s="35"/>
      <c r="KUB6" s="35"/>
      <c r="KUC6" s="35"/>
      <c r="KUD6" s="35"/>
      <c r="KUE6" s="35"/>
      <c r="KUF6" s="35"/>
      <c r="KUG6" s="35"/>
      <c r="KUH6" s="35"/>
      <c r="KUI6" s="35"/>
      <c r="KUJ6" s="35"/>
      <c r="KUK6" s="35"/>
      <c r="KUL6" s="35"/>
      <c r="KUM6" s="35"/>
      <c r="KUN6" s="35"/>
      <c r="KUO6" s="35"/>
      <c r="KUP6" s="35"/>
      <c r="KUQ6" s="35"/>
      <c r="KUR6" s="35"/>
      <c r="KUS6" s="35"/>
      <c r="KUT6" s="35"/>
      <c r="KUU6" s="35"/>
      <c r="KUV6" s="35"/>
      <c r="KUW6" s="35"/>
      <c r="KUX6" s="35"/>
      <c r="KUY6" s="35"/>
      <c r="KUZ6" s="35"/>
      <c r="KVA6" s="35"/>
      <c r="KVB6" s="35"/>
      <c r="KVC6" s="35"/>
      <c r="KVD6" s="35"/>
      <c r="KVE6" s="35"/>
      <c r="KVF6" s="35"/>
      <c r="KVG6" s="35"/>
      <c r="KVH6" s="35"/>
      <c r="KVI6" s="35"/>
      <c r="KVJ6" s="35"/>
      <c r="KVK6" s="35"/>
      <c r="KVL6" s="35"/>
      <c r="KVM6" s="35"/>
      <c r="KVN6" s="35"/>
      <c r="KVO6" s="35"/>
      <c r="KVP6" s="35"/>
      <c r="KVQ6" s="35"/>
      <c r="KVR6" s="35"/>
      <c r="KVS6" s="35"/>
      <c r="KVT6" s="35"/>
      <c r="KVU6" s="35"/>
      <c r="KVV6" s="35"/>
      <c r="KVW6" s="35"/>
      <c r="KVX6" s="35"/>
      <c r="KVY6" s="35"/>
      <c r="KVZ6" s="35"/>
      <c r="KWA6" s="35"/>
      <c r="KWB6" s="35"/>
      <c r="KWC6" s="35"/>
      <c r="KWD6" s="35"/>
      <c r="KWE6" s="35"/>
      <c r="KWF6" s="35"/>
      <c r="KWG6" s="35"/>
      <c r="KWH6" s="35"/>
      <c r="KWI6" s="35"/>
      <c r="KWJ6" s="35"/>
      <c r="KWK6" s="35"/>
      <c r="KWL6" s="35"/>
      <c r="KWM6" s="35"/>
      <c r="KWN6" s="35"/>
      <c r="KWO6" s="35"/>
      <c r="KWP6" s="35"/>
      <c r="KWQ6" s="35"/>
      <c r="KWR6" s="35"/>
      <c r="KWS6" s="35"/>
      <c r="KWT6" s="35"/>
      <c r="KWU6" s="35"/>
      <c r="KWV6" s="35"/>
      <c r="KWW6" s="35"/>
      <c r="KWX6" s="35"/>
      <c r="KWY6" s="35"/>
      <c r="KWZ6" s="35"/>
      <c r="KXA6" s="35"/>
      <c r="KXB6" s="35"/>
      <c r="KXC6" s="35"/>
      <c r="KXD6" s="35"/>
      <c r="KXE6" s="35"/>
      <c r="KXF6" s="35"/>
      <c r="KXG6" s="35"/>
      <c r="KXH6" s="35"/>
      <c r="KXI6" s="35"/>
      <c r="KXJ6" s="35"/>
      <c r="KXK6" s="35"/>
      <c r="KXL6" s="35"/>
      <c r="KXM6" s="35"/>
      <c r="KXN6" s="35"/>
      <c r="KXO6" s="35"/>
      <c r="KXP6" s="35"/>
      <c r="KXQ6" s="35"/>
      <c r="KXR6" s="35"/>
      <c r="KXS6" s="35"/>
      <c r="KXT6" s="35"/>
      <c r="KXU6" s="35"/>
      <c r="KXV6" s="35"/>
      <c r="KXW6" s="35"/>
      <c r="KXX6" s="35"/>
      <c r="KXY6" s="35"/>
      <c r="KXZ6" s="35"/>
      <c r="KYA6" s="35"/>
      <c r="KYB6" s="35"/>
      <c r="KYC6" s="35"/>
      <c r="KYD6" s="35"/>
      <c r="KYE6" s="35"/>
      <c r="KYF6" s="35"/>
      <c r="KYG6" s="35"/>
      <c r="KYH6" s="35"/>
      <c r="KYI6" s="35"/>
      <c r="KYJ6" s="35"/>
      <c r="KYK6" s="35"/>
      <c r="KYL6" s="35"/>
      <c r="KYM6" s="35"/>
      <c r="KYN6" s="35"/>
      <c r="KYO6" s="35"/>
      <c r="KYP6" s="35"/>
      <c r="KYQ6" s="35"/>
      <c r="KYR6" s="35"/>
      <c r="KYS6" s="35"/>
      <c r="KYT6" s="35"/>
      <c r="KYU6" s="35"/>
      <c r="KYV6" s="35"/>
      <c r="KYW6" s="35"/>
      <c r="KYX6" s="35"/>
      <c r="KYY6" s="35"/>
      <c r="KYZ6" s="35"/>
      <c r="KZA6" s="35"/>
      <c r="KZB6" s="35"/>
      <c r="KZC6" s="35"/>
      <c r="KZD6" s="35"/>
      <c r="KZE6" s="35"/>
      <c r="KZF6" s="35"/>
      <c r="KZG6" s="35"/>
      <c r="KZH6" s="35"/>
      <c r="KZI6" s="35"/>
      <c r="KZJ6" s="35"/>
      <c r="KZK6" s="35"/>
      <c r="KZL6" s="35"/>
      <c r="KZM6" s="35"/>
      <c r="KZN6" s="35"/>
      <c r="KZO6" s="35"/>
      <c r="KZP6" s="35"/>
      <c r="KZQ6" s="35"/>
      <c r="KZR6" s="35"/>
      <c r="KZS6" s="35"/>
      <c r="KZT6" s="35"/>
      <c r="KZU6" s="35"/>
      <c r="KZV6" s="35"/>
      <c r="KZW6" s="35"/>
      <c r="KZX6" s="35"/>
      <c r="KZY6" s="35"/>
      <c r="KZZ6" s="35"/>
      <c r="LAA6" s="35"/>
      <c r="LAB6" s="35"/>
      <c r="LAC6" s="35"/>
      <c r="LAD6" s="35"/>
      <c r="LAE6" s="35"/>
      <c r="LAF6" s="35"/>
      <c r="LAG6" s="35"/>
      <c r="LAH6" s="35"/>
      <c r="LAI6" s="35"/>
      <c r="LAJ6" s="35"/>
      <c r="LAK6" s="35"/>
      <c r="LAL6" s="35"/>
      <c r="LAM6" s="35"/>
      <c r="LAN6" s="35"/>
      <c r="LAO6" s="35"/>
      <c r="LAP6" s="35"/>
      <c r="LAQ6" s="35"/>
      <c r="LAR6" s="35"/>
      <c r="LAS6" s="35"/>
      <c r="LAT6" s="35"/>
      <c r="LAU6" s="35"/>
      <c r="LAV6" s="35"/>
      <c r="LAW6" s="35"/>
      <c r="LAX6" s="35"/>
      <c r="LAY6" s="35"/>
      <c r="LAZ6" s="35"/>
      <c r="LBA6" s="35"/>
      <c r="LBB6" s="35"/>
      <c r="LBC6" s="35"/>
      <c r="LBD6" s="35"/>
      <c r="LBE6" s="35"/>
      <c r="LBF6" s="35"/>
      <c r="LBG6" s="35"/>
      <c r="LBH6" s="35"/>
      <c r="LBI6" s="35"/>
      <c r="LBJ6" s="35"/>
      <c r="LBK6" s="35"/>
      <c r="LBL6" s="35"/>
      <c r="LBM6" s="35"/>
      <c r="LBN6" s="35"/>
      <c r="LBO6" s="35"/>
      <c r="LBP6" s="35"/>
      <c r="LBQ6" s="35"/>
      <c r="LBR6" s="35"/>
      <c r="LBS6" s="35"/>
      <c r="LBT6" s="35"/>
      <c r="LBU6" s="35"/>
      <c r="LBV6" s="35"/>
      <c r="LBW6" s="35"/>
      <c r="LBX6" s="35"/>
      <c r="LBY6" s="35"/>
      <c r="LBZ6" s="35"/>
      <c r="LCA6" s="35"/>
      <c r="LCB6" s="35"/>
      <c r="LCC6" s="35"/>
      <c r="LCD6" s="35"/>
      <c r="LCE6" s="35"/>
      <c r="LCF6" s="35"/>
      <c r="LCG6" s="35"/>
      <c r="LCH6" s="35"/>
      <c r="LCI6" s="35"/>
      <c r="LCJ6" s="35"/>
      <c r="LCK6" s="35"/>
      <c r="LCL6" s="35"/>
      <c r="LCM6" s="35"/>
      <c r="LCN6" s="35"/>
      <c r="LCO6" s="35"/>
      <c r="LCP6" s="35"/>
      <c r="LCQ6" s="35"/>
      <c r="LCR6" s="35"/>
      <c r="LCS6" s="35"/>
      <c r="LCT6" s="35"/>
      <c r="LCU6" s="35"/>
      <c r="LCV6" s="35"/>
      <c r="LCW6" s="35"/>
      <c r="LCX6" s="35"/>
      <c r="LCY6" s="35"/>
      <c r="LCZ6" s="35"/>
      <c r="LDA6" s="35"/>
      <c r="LDB6" s="35"/>
      <c r="LDC6" s="35"/>
      <c r="LDD6" s="35"/>
      <c r="LDE6" s="35"/>
      <c r="LDF6" s="35"/>
      <c r="LDG6" s="35"/>
      <c r="LDH6" s="35"/>
      <c r="LDI6" s="35"/>
      <c r="LDJ6" s="35"/>
      <c r="LDK6" s="35"/>
      <c r="LDL6" s="35"/>
      <c r="LDM6" s="35"/>
      <c r="LDN6" s="35"/>
      <c r="LDO6" s="35"/>
      <c r="LDP6" s="35"/>
      <c r="LDQ6" s="35"/>
      <c r="LDR6" s="35"/>
      <c r="LDS6" s="35"/>
      <c r="LDT6" s="35"/>
      <c r="LDU6" s="35"/>
      <c r="LDV6" s="35"/>
      <c r="LDW6" s="35"/>
      <c r="LDX6" s="35"/>
      <c r="LDY6" s="35"/>
      <c r="LDZ6" s="35"/>
      <c r="LEA6" s="35"/>
      <c r="LEB6" s="35"/>
      <c r="LEC6" s="35"/>
      <c r="LED6" s="35"/>
      <c r="LEE6" s="35"/>
      <c r="LEF6" s="35"/>
      <c r="LEG6" s="35"/>
      <c r="LEH6" s="35"/>
      <c r="LEI6" s="35"/>
      <c r="LEJ6" s="35"/>
      <c r="LEK6" s="35"/>
      <c r="LEL6" s="35"/>
      <c r="LEM6" s="35"/>
      <c r="LEN6" s="35"/>
      <c r="LEO6" s="35"/>
      <c r="LEP6" s="35"/>
      <c r="LEQ6" s="35"/>
      <c r="LER6" s="35"/>
      <c r="LES6" s="35"/>
      <c r="LET6" s="35"/>
      <c r="LEU6" s="35"/>
      <c r="LEV6" s="35"/>
      <c r="LEW6" s="35"/>
      <c r="LEX6" s="35"/>
      <c r="LEY6" s="35"/>
      <c r="LEZ6" s="35"/>
      <c r="LFA6" s="35"/>
      <c r="LFB6" s="35"/>
      <c r="LFC6" s="35"/>
      <c r="LFD6" s="35"/>
      <c r="LFE6" s="35"/>
      <c r="LFF6" s="35"/>
      <c r="LFG6" s="35"/>
      <c r="LFH6" s="35"/>
      <c r="LFI6" s="35"/>
      <c r="LFJ6" s="35"/>
      <c r="LFK6" s="35"/>
      <c r="LFL6" s="35"/>
      <c r="LFM6" s="35"/>
      <c r="LFN6" s="35"/>
      <c r="LFO6" s="35"/>
      <c r="LFP6" s="35"/>
      <c r="LFQ6" s="35"/>
      <c r="LFR6" s="35"/>
      <c r="LFS6" s="35"/>
      <c r="LFT6" s="35"/>
      <c r="LFU6" s="35"/>
      <c r="LFV6" s="35"/>
      <c r="LFW6" s="35"/>
      <c r="LFX6" s="35"/>
      <c r="LFY6" s="35"/>
      <c r="LFZ6" s="35"/>
      <c r="LGA6" s="35"/>
      <c r="LGB6" s="35"/>
      <c r="LGC6" s="35"/>
      <c r="LGD6" s="35"/>
      <c r="LGE6" s="35"/>
      <c r="LGF6" s="35"/>
      <c r="LGG6" s="35"/>
      <c r="LGH6" s="35"/>
      <c r="LGI6" s="35"/>
      <c r="LGJ6" s="35"/>
      <c r="LGK6" s="35"/>
      <c r="LGL6" s="35"/>
      <c r="LGM6" s="35"/>
      <c r="LGN6" s="35"/>
      <c r="LGO6" s="35"/>
      <c r="LGP6" s="35"/>
      <c r="LGQ6" s="35"/>
      <c r="LGR6" s="35"/>
      <c r="LGS6" s="35"/>
      <c r="LGT6" s="35"/>
      <c r="LGU6" s="35"/>
      <c r="LGV6" s="35"/>
      <c r="LGW6" s="35"/>
      <c r="LGX6" s="35"/>
      <c r="LGY6" s="35"/>
      <c r="LGZ6" s="35"/>
      <c r="LHA6" s="35"/>
      <c r="LHB6" s="35"/>
      <c r="LHC6" s="35"/>
      <c r="LHD6" s="35"/>
      <c r="LHE6" s="35"/>
      <c r="LHF6" s="35"/>
      <c r="LHG6" s="35"/>
      <c r="LHH6" s="35"/>
      <c r="LHI6" s="35"/>
      <c r="LHJ6" s="35"/>
      <c r="LHK6" s="35"/>
      <c r="LHL6" s="35"/>
      <c r="LHM6" s="35"/>
      <c r="LHN6" s="35"/>
      <c r="LHO6" s="35"/>
      <c r="LHP6" s="35"/>
      <c r="LHQ6" s="35"/>
      <c r="LHR6" s="35"/>
      <c r="LHS6" s="35"/>
      <c r="LHT6" s="35"/>
      <c r="LHU6" s="35"/>
      <c r="LHV6" s="35"/>
      <c r="LHW6" s="35"/>
      <c r="LHX6" s="35"/>
      <c r="LHY6" s="35"/>
      <c r="LHZ6" s="35"/>
      <c r="LIA6" s="35"/>
      <c r="LIB6" s="35"/>
      <c r="LIC6" s="35"/>
      <c r="LID6" s="35"/>
      <c r="LIE6" s="35"/>
      <c r="LIF6" s="35"/>
      <c r="LIG6" s="35"/>
      <c r="LIH6" s="35"/>
      <c r="LII6" s="35"/>
      <c r="LIJ6" s="35"/>
      <c r="LIK6" s="35"/>
      <c r="LIL6" s="35"/>
      <c r="LIM6" s="35"/>
      <c r="LIN6" s="35"/>
      <c r="LIO6" s="35"/>
      <c r="LIP6" s="35"/>
      <c r="LIQ6" s="35"/>
      <c r="LIR6" s="35"/>
      <c r="LIS6" s="35"/>
      <c r="LIT6" s="35"/>
      <c r="LIU6" s="35"/>
      <c r="LIV6" s="35"/>
      <c r="LIW6" s="35"/>
      <c r="LIX6" s="35"/>
      <c r="LIY6" s="35"/>
      <c r="LIZ6" s="35"/>
      <c r="LJA6" s="35"/>
      <c r="LJB6" s="35"/>
      <c r="LJC6" s="35"/>
      <c r="LJD6" s="35"/>
      <c r="LJE6" s="35"/>
      <c r="LJF6" s="35"/>
      <c r="LJG6" s="35"/>
      <c r="LJH6" s="35"/>
      <c r="LJI6" s="35"/>
      <c r="LJJ6" s="35"/>
      <c r="LJK6" s="35"/>
      <c r="LJL6" s="35"/>
      <c r="LJM6" s="35"/>
      <c r="LJN6" s="35"/>
      <c r="LJO6" s="35"/>
      <c r="LJP6" s="35"/>
      <c r="LJQ6" s="35"/>
      <c r="LJR6" s="35"/>
      <c r="LJS6" s="35"/>
      <c r="LJT6" s="35"/>
      <c r="LJU6" s="35"/>
      <c r="LJV6" s="35"/>
      <c r="LJW6" s="35"/>
      <c r="LJX6" s="35"/>
      <c r="LJY6" s="35"/>
      <c r="LJZ6" s="35"/>
      <c r="LKA6" s="35"/>
      <c r="LKB6" s="35"/>
      <c r="LKC6" s="35"/>
      <c r="LKD6" s="35"/>
      <c r="LKE6" s="35"/>
      <c r="LKF6" s="35"/>
      <c r="LKG6" s="35"/>
      <c r="LKH6" s="35"/>
      <c r="LKI6" s="35"/>
      <c r="LKJ6" s="35"/>
      <c r="LKK6" s="35"/>
      <c r="LKL6" s="35"/>
      <c r="LKM6" s="35"/>
      <c r="LKN6" s="35"/>
      <c r="LKO6" s="35"/>
      <c r="LKP6" s="35"/>
      <c r="LKQ6" s="35"/>
      <c r="LKR6" s="35"/>
      <c r="LKS6" s="35"/>
      <c r="LKT6" s="35"/>
      <c r="LKU6" s="35"/>
      <c r="LKV6" s="35"/>
      <c r="LKW6" s="35"/>
      <c r="LKX6" s="35"/>
      <c r="LKY6" s="35"/>
      <c r="LKZ6" s="35"/>
      <c r="LLA6" s="35"/>
      <c r="LLB6" s="35"/>
      <c r="LLC6" s="35"/>
      <c r="LLD6" s="35"/>
      <c r="LLE6" s="35"/>
      <c r="LLF6" s="35"/>
      <c r="LLG6" s="35"/>
      <c r="LLH6" s="35"/>
      <c r="LLI6" s="35"/>
      <c r="LLJ6" s="35"/>
      <c r="LLK6" s="35"/>
      <c r="LLL6" s="35"/>
      <c r="LLM6" s="35"/>
      <c r="LLN6" s="35"/>
      <c r="LLO6" s="35"/>
      <c r="LLP6" s="35"/>
      <c r="LLQ6" s="35"/>
      <c r="LLR6" s="35"/>
      <c r="LLS6" s="35"/>
      <c r="LLT6" s="35"/>
      <c r="LLU6" s="35"/>
      <c r="LLV6" s="35"/>
      <c r="LLW6" s="35"/>
      <c r="LLX6" s="35"/>
      <c r="LLY6" s="35"/>
      <c r="LLZ6" s="35"/>
      <c r="LMA6" s="35"/>
      <c r="LMB6" s="35"/>
      <c r="LMC6" s="35"/>
      <c r="LMD6" s="35"/>
      <c r="LME6" s="35"/>
      <c r="LMF6" s="35"/>
      <c r="LMG6" s="35"/>
      <c r="LMH6" s="35"/>
      <c r="LMI6" s="35"/>
      <c r="LMJ6" s="35"/>
      <c r="LMK6" s="35"/>
      <c r="LML6" s="35"/>
      <c r="LMM6" s="35"/>
      <c r="LMN6" s="35"/>
      <c r="LMO6" s="35"/>
      <c r="LMP6" s="35"/>
      <c r="LMQ6" s="35"/>
      <c r="LMR6" s="35"/>
      <c r="LMS6" s="35"/>
      <c r="LMT6" s="35"/>
      <c r="LMU6" s="35"/>
      <c r="LMV6" s="35"/>
      <c r="LMW6" s="35"/>
      <c r="LMX6" s="35"/>
      <c r="LMY6" s="35"/>
      <c r="LMZ6" s="35"/>
      <c r="LNA6" s="35"/>
      <c r="LNB6" s="35"/>
      <c r="LNC6" s="35"/>
      <c r="LND6" s="35"/>
      <c r="LNE6" s="35"/>
      <c r="LNF6" s="35"/>
      <c r="LNG6" s="35"/>
      <c r="LNH6" s="35"/>
      <c r="LNI6" s="35"/>
      <c r="LNJ6" s="35"/>
      <c r="LNK6" s="35"/>
      <c r="LNL6" s="35"/>
      <c r="LNM6" s="35"/>
      <c r="LNN6" s="35"/>
      <c r="LNO6" s="35"/>
      <c r="LNP6" s="35"/>
      <c r="LNQ6" s="35"/>
      <c r="LNR6" s="35"/>
      <c r="LNS6" s="35"/>
      <c r="LNT6" s="35"/>
      <c r="LNU6" s="35"/>
      <c r="LNV6" s="35"/>
      <c r="LNW6" s="35"/>
      <c r="LNX6" s="35"/>
      <c r="LNY6" s="35"/>
      <c r="LNZ6" s="35"/>
      <c r="LOA6" s="35"/>
      <c r="LOB6" s="35"/>
      <c r="LOC6" s="35"/>
      <c r="LOD6" s="35"/>
      <c r="LOE6" s="35"/>
      <c r="LOF6" s="35"/>
      <c r="LOG6" s="35"/>
      <c r="LOH6" s="35"/>
      <c r="LOI6" s="35"/>
      <c r="LOJ6" s="35"/>
      <c r="LOK6" s="35"/>
      <c r="LOL6" s="35"/>
      <c r="LOM6" s="35"/>
      <c r="LON6" s="35"/>
      <c r="LOO6" s="35"/>
      <c r="LOP6" s="35"/>
      <c r="LOQ6" s="35"/>
      <c r="LOR6" s="35"/>
      <c r="LOS6" s="35"/>
      <c r="LOT6" s="35"/>
      <c r="LOU6" s="35"/>
      <c r="LOV6" s="35"/>
      <c r="LOW6" s="35"/>
      <c r="LOX6" s="35"/>
      <c r="LOY6" s="35"/>
      <c r="LOZ6" s="35"/>
      <c r="LPA6" s="35"/>
      <c r="LPB6" s="35"/>
      <c r="LPC6" s="35"/>
      <c r="LPD6" s="35"/>
      <c r="LPE6" s="35"/>
      <c r="LPF6" s="35"/>
      <c r="LPG6" s="35"/>
      <c r="LPH6" s="35"/>
      <c r="LPI6" s="35"/>
      <c r="LPJ6" s="35"/>
      <c r="LPK6" s="35"/>
      <c r="LPL6" s="35"/>
      <c r="LPM6" s="35"/>
      <c r="LPN6" s="35"/>
      <c r="LPO6" s="35"/>
      <c r="LPP6" s="35"/>
      <c r="LPQ6" s="35"/>
      <c r="LPR6" s="35"/>
      <c r="LPS6" s="35"/>
      <c r="LPT6" s="35"/>
      <c r="LPU6" s="35"/>
      <c r="LPV6" s="35"/>
      <c r="LPW6" s="35"/>
      <c r="LPX6" s="35"/>
      <c r="LPY6" s="35"/>
      <c r="LPZ6" s="35"/>
      <c r="LQA6" s="35"/>
      <c r="LQB6" s="35"/>
      <c r="LQC6" s="35"/>
      <c r="LQD6" s="35"/>
      <c r="LQE6" s="35"/>
      <c r="LQF6" s="35"/>
      <c r="LQG6" s="35"/>
      <c r="LQH6" s="35"/>
      <c r="LQI6" s="35"/>
      <c r="LQJ6" s="35"/>
      <c r="LQK6" s="35"/>
      <c r="LQL6" s="35"/>
      <c r="LQM6" s="35"/>
      <c r="LQN6" s="35"/>
      <c r="LQO6" s="35"/>
      <c r="LQP6" s="35"/>
      <c r="LQQ6" s="35"/>
      <c r="LQR6" s="35"/>
      <c r="LQS6" s="35"/>
      <c r="LQT6" s="35"/>
      <c r="LQU6" s="35"/>
      <c r="LQV6" s="35"/>
      <c r="LQW6" s="35"/>
      <c r="LQX6" s="35"/>
      <c r="LQY6" s="35"/>
      <c r="LQZ6" s="35"/>
      <c r="LRA6" s="35"/>
      <c r="LRB6" s="35"/>
      <c r="LRC6" s="35"/>
      <c r="LRD6" s="35"/>
      <c r="LRE6" s="35"/>
      <c r="LRF6" s="35"/>
      <c r="LRG6" s="35"/>
      <c r="LRH6" s="35"/>
      <c r="LRI6" s="35"/>
      <c r="LRJ6" s="35"/>
      <c r="LRK6" s="35"/>
      <c r="LRL6" s="35"/>
      <c r="LRM6" s="35"/>
      <c r="LRN6" s="35"/>
      <c r="LRO6" s="35"/>
      <c r="LRP6" s="35"/>
      <c r="LRQ6" s="35"/>
      <c r="LRR6" s="35"/>
      <c r="LRS6" s="35"/>
      <c r="LRT6" s="35"/>
      <c r="LRU6" s="35"/>
      <c r="LRV6" s="35"/>
      <c r="LRW6" s="35"/>
      <c r="LRX6" s="35"/>
      <c r="LRY6" s="35"/>
      <c r="LRZ6" s="35"/>
      <c r="LSA6" s="35"/>
      <c r="LSB6" s="35"/>
      <c r="LSC6" s="35"/>
      <c r="LSD6" s="35"/>
      <c r="LSE6" s="35"/>
      <c r="LSF6" s="35"/>
      <c r="LSG6" s="35"/>
      <c r="LSH6" s="35"/>
      <c r="LSI6" s="35"/>
      <c r="LSJ6" s="35"/>
      <c r="LSK6" s="35"/>
      <c r="LSL6" s="35"/>
      <c r="LSM6" s="35"/>
      <c r="LSN6" s="35"/>
      <c r="LSO6" s="35"/>
      <c r="LSP6" s="35"/>
      <c r="LSQ6" s="35"/>
      <c r="LSR6" s="35"/>
      <c r="LSS6" s="35"/>
      <c r="LST6" s="35"/>
      <c r="LSU6" s="35"/>
      <c r="LSV6" s="35"/>
      <c r="LSW6" s="35"/>
      <c r="LSX6" s="35"/>
      <c r="LSY6" s="35"/>
      <c r="LSZ6" s="35"/>
      <c r="LTA6" s="35"/>
      <c r="LTB6" s="35"/>
      <c r="LTC6" s="35"/>
      <c r="LTD6" s="35"/>
      <c r="LTE6" s="35"/>
      <c r="LTF6" s="35"/>
      <c r="LTG6" s="35"/>
      <c r="LTH6" s="35"/>
      <c r="LTI6" s="35"/>
      <c r="LTJ6" s="35"/>
      <c r="LTK6" s="35"/>
      <c r="LTL6" s="35"/>
      <c r="LTM6" s="35"/>
      <c r="LTN6" s="35"/>
      <c r="LTO6" s="35"/>
      <c r="LTP6" s="35"/>
      <c r="LTQ6" s="35"/>
      <c r="LTR6" s="35"/>
      <c r="LTS6" s="35"/>
      <c r="LTT6" s="35"/>
      <c r="LTU6" s="35"/>
      <c r="LTV6" s="35"/>
      <c r="LTW6" s="35"/>
      <c r="LTX6" s="35"/>
      <c r="LTY6" s="35"/>
      <c r="LTZ6" s="35"/>
      <c r="LUA6" s="35"/>
      <c r="LUB6" s="35"/>
      <c r="LUC6" s="35"/>
      <c r="LUD6" s="35"/>
      <c r="LUE6" s="35"/>
      <c r="LUF6" s="35"/>
      <c r="LUG6" s="35"/>
      <c r="LUH6" s="35"/>
      <c r="LUI6" s="35"/>
      <c r="LUJ6" s="35"/>
      <c r="LUK6" s="35"/>
      <c r="LUL6" s="35"/>
      <c r="LUM6" s="35"/>
      <c r="LUN6" s="35"/>
      <c r="LUO6" s="35"/>
      <c r="LUP6" s="35"/>
      <c r="LUQ6" s="35"/>
      <c r="LUR6" s="35"/>
      <c r="LUS6" s="35"/>
      <c r="LUT6" s="35"/>
      <c r="LUU6" s="35"/>
      <c r="LUV6" s="35"/>
      <c r="LUW6" s="35"/>
      <c r="LUX6" s="35"/>
      <c r="LUY6" s="35"/>
      <c r="LUZ6" s="35"/>
      <c r="LVA6" s="35"/>
      <c r="LVB6" s="35"/>
      <c r="LVC6" s="35"/>
      <c r="LVD6" s="35"/>
      <c r="LVE6" s="35"/>
      <c r="LVF6" s="35"/>
      <c r="LVG6" s="35"/>
      <c r="LVH6" s="35"/>
      <c r="LVI6" s="35"/>
      <c r="LVJ6" s="35"/>
      <c r="LVK6" s="35"/>
      <c r="LVL6" s="35"/>
      <c r="LVM6" s="35"/>
      <c r="LVN6" s="35"/>
      <c r="LVO6" s="35"/>
      <c r="LVP6" s="35"/>
      <c r="LVQ6" s="35"/>
      <c r="LVR6" s="35"/>
      <c r="LVS6" s="35"/>
      <c r="LVT6" s="35"/>
      <c r="LVU6" s="35"/>
      <c r="LVV6" s="35"/>
      <c r="LVW6" s="35"/>
      <c r="LVX6" s="35"/>
      <c r="LVY6" s="35"/>
      <c r="LVZ6" s="35"/>
      <c r="LWA6" s="35"/>
      <c r="LWB6" s="35"/>
      <c r="LWC6" s="35"/>
      <c r="LWD6" s="35"/>
      <c r="LWE6" s="35"/>
      <c r="LWF6" s="35"/>
      <c r="LWG6" s="35"/>
      <c r="LWH6" s="35"/>
      <c r="LWI6" s="35"/>
      <c r="LWJ6" s="35"/>
      <c r="LWK6" s="35"/>
      <c r="LWL6" s="35"/>
      <c r="LWM6" s="35"/>
      <c r="LWN6" s="35"/>
      <c r="LWO6" s="35"/>
      <c r="LWP6" s="35"/>
      <c r="LWQ6" s="35"/>
      <c r="LWR6" s="35"/>
      <c r="LWS6" s="35"/>
      <c r="LWT6" s="35"/>
      <c r="LWU6" s="35"/>
      <c r="LWV6" s="35"/>
      <c r="LWW6" s="35"/>
      <c r="LWX6" s="35"/>
      <c r="LWY6" s="35"/>
      <c r="LWZ6" s="35"/>
      <c r="LXA6" s="35"/>
      <c r="LXB6" s="35"/>
      <c r="LXC6" s="35"/>
      <c r="LXD6" s="35"/>
      <c r="LXE6" s="35"/>
      <c r="LXF6" s="35"/>
      <c r="LXG6" s="35"/>
      <c r="LXH6" s="35"/>
      <c r="LXI6" s="35"/>
      <c r="LXJ6" s="35"/>
      <c r="LXK6" s="35"/>
      <c r="LXL6" s="35"/>
      <c r="LXM6" s="35"/>
      <c r="LXN6" s="35"/>
      <c r="LXO6" s="35"/>
      <c r="LXP6" s="35"/>
      <c r="LXQ6" s="35"/>
      <c r="LXR6" s="35"/>
      <c r="LXS6" s="35"/>
      <c r="LXT6" s="35"/>
      <c r="LXU6" s="35"/>
      <c r="LXV6" s="35"/>
      <c r="LXW6" s="35"/>
      <c r="LXX6" s="35"/>
      <c r="LXY6" s="35"/>
      <c r="LXZ6" s="35"/>
      <c r="LYA6" s="35"/>
      <c r="LYB6" s="35"/>
      <c r="LYC6" s="35"/>
      <c r="LYD6" s="35"/>
      <c r="LYE6" s="35"/>
      <c r="LYF6" s="35"/>
      <c r="LYG6" s="35"/>
      <c r="LYH6" s="35"/>
      <c r="LYI6" s="35"/>
      <c r="LYJ6" s="35"/>
      <c r="LYK6" s="35"/>
      <c r="LYL6" s="35"/>
      <c r="LYM6" s="35"/>
      <c r="LYN6" s="35"/>
      <c r="LYO6" s="35"/>
      <c r="LYP6" s="35"/>
      <c r="LYQ6" s="35"/>
      <c r="LYR6" s="35"/>
      <c r="LYS6" s="35"/>
      <c r="LYT6" s="35"/>
      <c r="LYU6" s="35"/>
      <c r="LYV6" s="35"/>
      <c r="LYW6" s="35"/>
      <c r="LYX6" s="35"/>
      <c r="LYY6" s="35"/>
      <c r="LYZ6" s="35"/>
      <c r="LZA6" s="35"/>
      <c r="LZB6" s="35"/>
      <c r="LZC6" s="35"/>
      <c r="LZD6" s="35"/>
      <c r="LZE6" s="35"/>
      <c r="LZF6" s="35"/>
      <c r="LZG6" s="35"/>
      <c r="LZH6" s="35"/>
      <c r="LZI6" s="35"/>
      <c r="LZJ6" s="35"/>
      <c r="LZK6" s="35"/>
      <c r="LZL6" s="35"/>
      <c r="LZM6" s="35"/>
      <c r="LZN6" s="35"/>
      <c r="LZO6" s="35"/>
      <c r="LZP6" s="35"/>
      <c r="LZQ6" s="35"/>
      <c r="LZR6" s="35"/>
      <c r="LZS6" s="35"/>
      <c r="LZT6" s="35"/>
      <c r="LZU6" s="35"/>
      <c r="LZV6" s="35"/>
      <c r="LZW6" s="35"/>
      <c r="LZX6" s="35"/>
      <c r="LZY6" s="35"/>
      <c r="LZZ6" s="35"/>
      <c r="MAA6" s="35"/>
      <c r="MAB6" s="35"/>
      <c r="MAC6" s="35"/>
      <c r="MAD6" s="35"/>
      <c r="MAE6" s="35"/>
      <c r="MAF6" s="35"/>
      <c r="MAG6" s="35"/>
      <c r="MAH6" s="35"/>
      <c r="MAI6" s="35"/>
      <c r="MAJ6" s="35"/>
      <c r="MAK6" s="35"/>
      <c r="MAL6" s="35"/>
      <c r="MAM6" s="35"/>
      <c r="MAN6" s="35"/>
      <c r="MAO6" s="35"/>
      <c r="MAP6" s="35"/>
      <c r="MAQ6" s="35"/>
      <c r="MAR6" s="35"/>
      <c r="MAS6" s="35"/>
      <c r="MAT6" s="35"/>
      <c r="MAU6" s="35"/>
      <c r="MAV6" s="35"/>
      <c r="MAW6" s="35"/>
      <c r="MAX6" s="35"/>
      <c r="MAY6" s="35"/>
      <c r="MAZ6" s="35"/>
      <c r="MBA6" s="35"/>
      <c r="MBB6" s="35"/>
      <c r="MBC6" s="35"/>
      <c r="MBD6" s="35"/>
      <c r="MBE6" s="35"/>
      <c r="MBF6" s="35"/>
      <c r="MBG6" s="35"/>
      <c r="MBH6" s="35"/>
      <c r="MBI6" s="35"/>
      <c r="MBJ6" s="35"/>
      <c r="MBK6" s="35"/>
      <c r="MBL6" s="35"/>
      <c r="MBM6" s="35"/>
      <c r="MBN6" s="35"/>
      <c r="MBO6" s="35"/>
      <c r="MBP6" s="35"/>
      <c r="MBQ6" s="35"/>
      <c r="MBR6" s="35"/>
      <c r="MBS6" s="35"/>
      <c r="MBT6" s="35"/>
      <c r="MBU6" s="35"/>
      <c r="MBV6" s="35"/>
      <c r="MBW6" s="35"/>
      <c r="MBX6" s="35"/>
      <c r="MBY6" s="35"/>
      <c r="MBZ6" s="35"/>
      <c r="MCA6" s="35"/>
      <c r="MCB6" s="35"/>
      <c r="MCC6" s="35"/>
      <c r="MCD6" s="35"/>
      <c r="MCE6" s="35"/>
      <c r="MCF6" s="35"/>
      <c r="MCG6" s="35"/>
      <c r="MCH6" s="35"/>
      <c r="MCI6" s="35"/>
      <c r="MCJ6" s="35"/>
      <c r="MCK6" s="35"/>
      <c r="MCL6" s="35"/>
      <c r="MCM6" s="35"/>
      <c r="MCN6" s="35"/>
      <c r="MCO6" s="35"/>
      <c r="MCP6" s="35"/>
      <c r="MCQ6" s="35"/>
      <c r="MCR6" s="35"/>
      <c r="MCS6" s="35"/>
      <c r="MCT6" s="35"/>
      <c r="MCU6" s="35"/>
      <c r="MCV6" s="35"/>
      <c r="MCW6" s="35"/>
      <c r="MCX6" s="35"/>
      <c r="MCY6" s="35"/>
      <c r="MCZ6" s="35"/>
      <c r="MDA6" s="35"/>
      <c r="MDB6" s="35"/>
      <c r="MDC6" s="35"/>
      <c r="MDD6" s="35"/>
      <c r="MDE6" s="35"/>
      <c r="MDF6" s="35"/>
      <c r="MDG6" s="35"/>
      <c r="MDH6" s="35"/>
      <c r="MDI6" s="35"/>
      <c r="MDJ6" s="35"/>
      <c r="MDK6" s="35"/>
      <c r="MDL6" s="35"/>
      <c r="MDM6" s="35"/>
      <c r="MDN6" s="35"/>
      <c r="MDO6" s="35"/>
      <c r="MDP6" s="35"/>
      <c r="MDQ6" s="35"/>
      <c r="MDR6" s="35"/>
      <c r="MDS6" s="35"/>
      <c r="MDT6" s="35"/>
      <c r="MDU6" s="35"/>
      <c r="MDV6" s="35"/>
      <c r="MDW6" s="35"/>
      <c r="MDX6" s="35"/>
      <c r="MDY6" s="35"/>
      <c r="MDZ6" s="35"/>
      <c r="MEA6" s="35"/>
      <c r="MEB6" s="35"/>
      <c r="MEC6" s="35"/>
      <c r="MED6" s="35"/>
      <c r="MEE6" s="35"/>
      <c r="MEF6" s="35"/>
      <c r="MEG6" s="35"/>
      <c r="MEH6" s="35"/>
      <c r="MEI6" s="35"/>
      <c r="MEJ6" s="35"/>
      <c r="MEK6" s="35"/>
      <c r="MEL6" s="35"/>
      <c r="MEM6" s="35"/>
      <c r="MEN6" s="35"/>
      <c r="MEO6" s="35"/>
      <c r="MEP6" s="35"/>
      <c r="MEQ6" s="35"/>
      <c r="MER6" s="35"/>
      <c r="MES6" s="35"/>
      <c r="MET6" s="35"/>
      <c r="MEU6" s="35"/>
      <c r="MEV6" s="35"/>
      <c r="MEW6" s="35"/>
      <c r="MEX6" s="35"/>
      <c r="MEY6" s="35"/>
      <c r="MEZ6" s="35"/>
      <c r="MFA6" s="35"/>
      <c r="MFB6" s="35"/>
      <c r="MFC6" s="35"/>
      <c r="MFD6" s="35"/>
      <c r="MFE6" s="35"/>
      <c r="MFF6" s="35"/>
      <c r="MFG6" s="35"/>
      <c r="MFH6" s="35"/>
      <c r="MFI6" s="35"/>
      <c r="MFJ6" s="35"/>
      <c r="MFK6" s="35"/>
      <c r="MFL6" s="35"/>
      <c r="MFM6" s="35"/>
      <c r="MFN6" s="35"/>
      <c r="MFO6" s="35"/>
      <c r="MFP6" s="35"/>
      <c r="MFQ6" s="35"/>
      <c r="MFR6" s="35"/>
      <c r="MFS6" s="35"/>
      <c r="MFT6" s="35"/>
      <c r="MFU6" s="35"/>
      <c r="MFV6" s="35"/>
      <c r="MFW6" s="35"/>
      <c r="MFX6" s="35"/>
      <c r="MFY6" s="35"/>
      <c r="MFZ6" s="35"/>
      <c r="MGA6" s="35"/>
      <c r="MGB6" s="35"/>
      <c r="MGC6" s="35"/>
      <c r="MGD6" s="35"/>
      <c r="MGE6" s="35"/>
      <c r="MGF6" s="35"/>
      <c r="MGG6" s="35"/>
      <c r="MGH6" s="35"/>
      <c r="MGI6" s="35"/>
      <c r="MGJ6" s="35"/>
      <c r="MGK6" s="35"/>
      <c r="MGL6" s="35"/>
      <c r="MGM6" s="35"/>
      <c r="MGN6" s="35"/>
      <c r="MGO6" s="35"/>
      <c r="MGP6" s="35"/>
      <c r="MGQ6" s="35"/>
      <c r="MGR6" s="35"/>
      <c r="MGS6" s="35"/>
      <c r="MGT6" s="35"/>
      <c r="MGU6" s="35"/>
      <c r="MGV6" s="35"/>
      <c r="MGW6" s="35"/>
      <c r="MGX6" s="35"/>
      <c r="MGY6" s="35"/>
      <c r="MGZ6" s="35"/>
      <c r="MHA6" s="35"/>
      <c r="MHB6" s="35"/>
      <c r="MHC6" s="35"/>
      <c r="MHD6" s="35"/>
      <c r="MHE6" s="35"/>
      <c r="MHF6" s="35"/>
      <c r="MHG6" s="35"/>
      <c r="MHH6" s="35"/>
      <c r="MHI6" s="35"/>
      <c r="MHJ6" s="35"/>
      <c r="MHK6" s="35"/>
      <c r="MHL6" s="35"/>
      <c r="MHM6" s="35"/>
      <c r="MHN6" s="35"/>
      <c r="MHO6" s="35"/>
      <c r="MHP6" s="35"/>
      <c r="MHQ6" s="35"/>
      <c r="MHR6" s="35"/>
      <c r="MHS6" s="35"/>
      <c r="MHT6" s="35"/>
      <c r="MHU6" s="35"/>
      <c r="MHV6" s="35"/>
      <c r="MHW6" s="35"/>
      <c r="MHX6" s="35"/>
      <c r="MHY6" s="35"/>
      <c r="MHZ6" s="35"/>
      <c r="MIA6" s="35"/>
      <c r="MIB6" s="35"/>
      <c r="MIC6" s="35"/>
      <c r="MID6" s="35"/>
      <c r="MIE6" s="35"/>
      <c r="MIF6" s="35"/>
      <c r="MIG6" s="35"/>
      <c r="MIH6" s="35"/>
      <c r="MII6" s="35"/>
      <c r="MIJ6" s="35"/>
      <c r="MIK6" s="35"/>
      <c r="MIL6" s="35"/>
      <c r="MIM6" s="35"/>
      <c r="MIN6" s="35"/>
      <c r="MIO6" s="35"/>
      <c r="MIP6" s="35"/>
      <c r="MIQ6" s="35"/>
      <c r="MIR6" s="35"/>
      <c r="MIS6" s="35"/>
      <c r="MIT6" s="35"/>
      <c r="MIU6" s="35"/>
      <c r="MIV6" s="35"/>
      <c r="MIW6" s="35"/>
      <c r="MIX6" s="35"/>
      <c r="MIY6" s="35"/>
      <c r="MIZ6" s="35"/>
      <c r="MJA6" s="35"/>
      <c r="MJB6" s="35"/>
      <c r="MJC6" s="35"/>
      <c r="MJD6" s="35"/>
      <c r="MJE6" s="35"/>
      <c r="MJF6" s="35"/>
      <c r="MJG6" s="35"/>
      <c r="MJH6" s="35"/>
      <c r="MJI6" s="35"/>
      <c r="MJJ6" s="35"/>
      <c r="MJK6" s="35"/>
      <c r="MJL6" s="35"/>
      <c r="MJM6" s="35"/>
      <c r="MJN6" s="35"/>
      <c r="MJO6" s="35"/>
      <c r="MJP6" s="35"/>
      <c r="MJQ6" s="35"/>
      <c r="MJR6" s="35"/>
      <c r="MJS6" s="35"/>
      <c r="MJT6" s="35"/>
      <c r="MJU6" s="35"/>
      <c r="MJV6" s="35"/>
      <c r="MJW6" s="35"/>
      <c r="MJX6" s="35"/>
      <c r="MJY6" s="35"/>
      <c r="MJZ6" s="35"/>
      <c r="MKA6" s="35"/>
      <c r="MKB6" s="35"/>
      <c r="MKC6" s="35"/>
      <c r="MKD6" s="35"/>
      <c r="MKE6" s="35"/>
      <c r="MKF6" s="35"/>
      <c r="MKG6" s="35"/>
      <c r="MKH6" s="35"/>
      <c r="MKI6" s="35"/>
      <c r="MKJ6" s="35"/>
      <c r="MKK6" s="35"/>
      <c r="MKL6" s="35"/>
      <c r="MKM6" s="35"/>
      <c r="MKN6" s="35"/>
      <c r="MKO6" s="35"/>
      <c r="MKP6" s="35"/>
      <c r="MKQ6" s="35"/>
      <c r="MKR6" s="35"/>
      <c r="MKS6" s="35"/>
      <c r="MKT6" s="35"/>
      <c r="MKU6" s="35"/>
      <c r="MKV6" s="35"/>
      <c r="MKW6" s="35"/>
      <c r="MKX6" s="35"/>
      <c r="MKY6" s="35"/>
      <c r="MKZ6" s="35"/>
      <c r="MLA6" s="35"/>
      <c r="MLB6" s="35"/>
      <c r="MLC6" s="35"/>
      <c r="MLD6" s="35"/>
      <c r="MLE6" s="35"/>
      <c r="MLF6" s="35"/>
      <c r="MLG6" s="35"/>
      <c r="MLH6" s="35"/>
      <c r="MLI6" s="35"/>
      <c r="MLJ6" s="35"/>
      <c r="MLK6" s="35"/>
      <c r="MLL6" s="35"/>
      <c r="MLM6" s="35"/>
      <c r="MLN6" s="35"/>
      <c r="MLO6" s="35"/>
      <c r="MLP6" s="35"/>
      <c r="MLQ6" s="35"/>
      <c r="MLR6" s="35"/>
      <c r="MLS6" s="35"/>
      <c r="MLT6" s="35"/>
      <c r="MLU6" s="35"/>
      <c r="MLV6" s="35"/>
      <c r="MLW6" s="35"/>
      <c r="MLX6" s="35"/>
      <c r="MLY6" s="35"/>
      <c r="MLZ6" s="35"/>
      <c r="MMA6" s="35"/>
      <c r="MMB6" s="35"/>
      <c r="MMC6" s="35"/>
      <c r="MMD6" s="35"/>
      <c r="MME6" s="35"/>
      <c r="MMF6" s="35"/>
      <c r="MMG6" s="35"/>
      <c r="MMH6" s="35"/>
      <c r="MMI6" s="35"/>
      <c r="MMJ6" s="35"/>
      <c r="MMK6" s="35"/>
      <c r="MML6" s="35"/>
      <c r="MMM6" s="35"/>
      <c r="MMN6" s="35"/>
      <c r="MMO6" s="35"/>
      <c r="MMP6" s="35"/>
      <c r="MMQ6" s="35"/>
      <c r="MMR6" s="35"/>
      <c r="MMS6" s="35"/>
      <c r="MMT6" s="35"/>
      <c r="MMU6" s="35"/>
      <c r="MMV6" s="35"/>
      <c r="MMW6" s="35"/>
      <c r="MMX6" s="35"/>
      <c r="MMY6" s="35"/>
      <c r="MMZ6" s="35"/>
      <c r="MNA6" s="35"/>
      <c r="MNB6" s="35"/>
      <c r="MNC6" s="35"/>
      <c r="MND6" s="35"/>
      <c r="MNE6" s="35"/>
      <c r="MNF6" s="35"/>
      <c r="MNG6" s="35"/>
      <c r="MNH6" s="35"/>
      <c r="MNI6" s="35"/>
      <c r="MNJ6" s="35"/>
      <c r="MNK6" s="35"/>
      <c r="MNL6" s="35"/>
      <c r="MNM6" s="35"/>
      <c r="MNN6" s="35"/>
      <c r="MNO6" s="35"/>
      <c r="MNP6" s="35"/>
      <c r="MNQ6" s="35"/>
      <c r="MNR6" s="35"/>
      <c r="MNS6" s="35"/>
      <c r="MNT6" s="35"/>
      <c r="MNU6" s="35"/>
      <c r="MNV6" s="35"/>
      <c r="MNW6" s="35"/>
      <c r="MNX6" s="35"/>
      <c r="MNY6" s="35"/>
      <c r="MNZ6" s="35"/>
      <c r="MOA6" s="35"/>
      <c r="MOB6" s="35"/>
      <c r="MOC6" s="35"/>
      <c r="MOD6" s="35"/>
      <c r="MOE6" s="35"/>
      <c r="MOF6" s="35"/>
      <c r="MOG6" s="35"/>
      <c r="MOH6" s="35"/>
      <c r="MOI6" s="35"/>
      <c r="MOJ6" s="35"/>
      <c r="MOK6" s="35"/>
      <c r="MOL6" s="35"/>
      <c r="MOM6" s="35"/>
      <c r="MON6" s="35"/>
      <c r="MOO6" s="35"/>
      <c r="MOP6" s="35"/>
      <c r="MOQ6" s="35"/>
      <c r="MOR6" s="35"/>
      <c r="MOS6" s="35"/>
      <c r="MOT6" s="35"/>
      <c r="MOU6" s="35"/>
      <c r="MOV6" s="35"/>
      <c r="MOW6" s="35"/>
      <c r="MOX6" s="35"/>
      <c r="MOY6" s="35"/>
      <c r="MOZ6" s="35"/>
      <c r="MPA6" s="35"/>
      <c r="MPB6" s="35"/>
      <c r="MPC6" s="35"/>
      <c r="MPD6" s="35"/>
      <c r="MPE6" s="35"/>
      <c r="MPF6" s="35"/>
      <c r="MPG6" s="35"/>
      <c r="MPH6" s="35"/>
      <c r="MPI6" s="35"/>
      <c r="MPJ6" s="35"/>
      <c r="MPK6" s="35"/>
      <c r="MPL6" s="35"/>
      <c r="MPM6" s="35"/>
      <c r="MPN6" s="35"/>
      <c r="MPO6" s="35"/>
      <c r="MPP6" s="35"/>
      <c r="MPQ6" s="35"/>
      <c r="MPR6" s="35"/>
      <c r="MPS6" s="35"/>
      <c r="MPT6" s="35"/>
      <c r="MPU6" s="35"/>
      <c r="MPV6" s="35"/>
      <c r="MPW6" s="35"/>
      <c r="MPX6" s="35"/>
      <c r="MPY6" s="35"/>
      <c r="MPZ6" s="35"/>
      <c r="MQA6" s="35"/>
      <c r="MQB6" s="35"/>
      <c r="MQC6" s="35"/>
      <c r="MQD6" s="35"/>
      <c r="MQE6" s="35"/>
      <c r="MQF6" s="35"/>
      <c r="MQG6" s="35"/>
      <c r="MQH6" s="35"/>
      <c r="MQI6" s="35"/>
      <c r="MQJ6" s="35"/>
      <c r="MQK6" s="35"/>
      <c r="MQL6" s="35"/>
      <c r="MQM6" s="35"/>
      <c r="MQN6" s="35"/>
      <c r="MQO6" s="35"/>
      <c r="MQP6" s="35"/>
      <c r="MQQ6" s="35"/>
      <c r="MQR6" s="35"/>
      <c r="MQS6" s="35"/>
      <c r="MQT6" s="35"/>
      <c r="MQU6" s="35"/>
      <c r="MQV6" s="35"/>
      <c r="MQW6" s="35"/>
      <c r="MQX6" s="35"/>
      <c r="MQY6" s="35"/>
      <c r="MQZ6" s="35"/>
      <c r="MRA6" s="35"/>
      <c r="MRB6" s="35"/>
      <c r="MRC6" s="35"/>
      <c r="MRD6" s="35"/>
      <c r="MRE6" s="35"/>
      <c r="MRF6" s="35"/>
      <c r="MRG6" s="35"/>
      <c r="MRH6" s="35"/>
      <c r="MRI6" s="35"/>
      <c r="MRJ6" s="35"/>
      <c r="MRK6" s="35"/>
      <c r="MRL6" s="35"/>
      <c r="MRM6" s="35"/>
      <c r="MRN6" s="35"/>
      <c r="MRO6" s="35"/>
      <c r="MRP6" s="35"/>
      <c r="MRQ6" s="35"/>
      <c r="MRR6" s="35"/>
      <c r="MRS6" s="35"/>
      <c r="MRT6" s="35"/>
      <c r="MRU6" s="35"/>
      <c r="MRV6" s="35"/>
      <c r="MRW6" s="35"/>
      <c r="MRX6" s="35"/>
      <c r="MRY6" s="35"/>
      <c r="MRZ6" s="35"/>
      <c r="MSA6" s="35"/>
      <c r="MSB6" s="35"/>
      <c r="MSC6" s="35"/>
      <c r="MSD6" s="35"/>
      <c r="MSE6" s="35"/>
      <c r="MSF6" s="35"/>
      <c r="MSG6" s="35"/>
      <c r="MSH6" s="35"/>
      <c r="MSI6" s="35"/>
      <c r="MSJ6" s="35"/>
      <c r="MSK6" s="35"/>
      <c r="MSL6" s="35"/>
      <c r="MSM6" s="35"/>
      <c r="MSN6" s="35"/>
      <c r="MSO6" s="35"/>
      <c r="MSP6" s="35"/>
      <c r="MSQ6" s="35"/>
      <c r="MSR6" s="35"/>
      <c r="MSS6" s="35"/>
      <c r="MST6" s="35"/>
      <c r="MSU6" s="35"/>
      <c r="MSV6" s="35"/>
      <c r="MSW6" s="35"/>
      <c r="MSX6" s="35"/>
      <c r="MSY6" s="35"/>
      <c r="MSZ6" s="35"/>
      <c r="MTA6" s="35"/>
      <c r="MTB6" s="35"/>
      <c r="MTC6" s="35"/>
      <c r="MTD6" s="35"/>
      <c r="MTE6" s="35"/>
      <c r="MTF6" s="35"/>
      <c r="MTG6" s="35"/>
      <c r="MTH6" s="35"/>
      <c r="MTI6" s="35"/>
      <c r="MTJ6" s="35"/>
      <c r="MTK6" s="35"/>
      <c r="MTL6" s="35"/>
      <c r="MTM6" s="35"/>
      <c r="MTN6" s="35"/>
      <c r="MTO6" s="35"/>
      <c r="MTP6" s="35"/>
      <c r="MTQ6" s="35"/>
      <c r="MTR6" s="35"/>
      <c r="MTS6" s="35"/>
      <c r="MTT6" s="35"/>
      <c r="MTU6" s="35"/>
      <c r="MTV6" s="35"/>
      <c r="MTW6" s="35"/>
      <c r="MTX6" s="35"/>
      <c r="MTY6" s="35"/>
      <c r="MTZ6" s="35"/>
      <c r="MUA6" s="35"/>
      <c r="MUB6" s="35"/>
      <c r="MUC6" s="35"/>
      <c r="MUD6" s="35"/>
      <c r="MUE6" s="35"/>
      <c r="MUF6" s="35"/>
      <c r="MUG6" s="35"/>
      <c r="MUH6" s="35"/>
      <c r="MUI6" s="35"/>
      <c r="MUJ6" s="35"/>
      <c r="MUK6" s="35"/>
      <c r="MUL6" s="35"/>
      <c r="MUM6" s="35"/>
      <c r="MUN6" s="35"/>
      <c r="MUO6" s="35"/>
      <c r="MUP6" s="35"/>
      <c r="MUQ6" s="35"/>
      <c r="MUR6" s="35"/>
      <c r="MUS6" s="35"/>
      <c r="MUT6" s="35"/>
      <c r="MUU6" s="35"/>
      <c r="MUV6" s="35"/>
      <c r="MUW6" s="35"/>
      <c r="MUX6" s="35"/>
      <c r="MUY6" s="35"/>
      <c r="MUZ6" s="35"/>
      <c r="MVA6" s="35"/>
      <c r="MVB6" s="35"/>
      <c r="MVC6" s="35"/>
      <c r="MVD6" s="35"/>
      <c r="MVE6" s="35"/>
      <c r="MVF6" s="35"/>
      <c r="MVG6" s="35"/>
      <c r="MVH6" s="35"/>
      <c r="MVI6" s="35"/>
      <c r="MVJ6" s="35"/>
      <c r="MVK6" s="35"/>
      <c r="MVL6" s="35"/>
      <c r="MVM6" s="35"/>
      <c r="MVN6" s="35"/>
      <c r="MVO6" s="35"/>
      <c r="MVP6" s="35"/>
      <c r="MVQ6" s="35"/>
      <c r="MVR6" s="35"/>
      <c r="MVS6" s="35"/>
      <c r="MVT6" s="35"/>
      <c r="MVU6" s="35"/>
      <c r="MVV6" s="35"/>
      <c r="MVW6" s="35"/>
      <c r="MVX6" s="35"/>
      <c r="MVY6" s="35"/>
      <c r="MVZ6" s="35"/>
      <c r="MWA6" s="35"/>
      <c r="MWB6" s="35"/>
      <c r="MWC6" s="35"/>
      <c r="MWD6" s="35"/>
      <c r="MWE6" s="35"/>
      <c r="MWF6" s="35"/>
      <c r="MWG6" s="35"/>
      <c r="MWH6" s="35"/>
      <c r="MWI6" s="35"/>
      <c r="MWJ6" s="35"/>
      <c r="MWK6" s="35"/>
      <c r="MWL6" s="35"/>
      <c r="MWM6" s="35"/>
      <c r="MWN6" s="35"/>
      <c r="MWO6" s="35"/>
      <c r="MWP6" s="35"/>
      <c r="MWQ6" s="35"/>
      <c r="MWR6" s="35"/>
      <c r="MWS6" s="35"/>
      <c r="MWT6" s="35"/>
      <c r="MWU6" s="35"/>
      <c r="MWV6" s="35"/>
      <c r="MWW6" s="35"/>
      <c r="MWX6" s="35"/>
      <c r="MWY6" s="35"/>
      <c r="MWZ6" s="35"/>
      <c r="MXA6" s="35"/>
      <c r="MXB6" s="35"/>
      <c r="MXC6" s="35"/>
      <c r="MXD6" s="35"/>
      <c r="MXE6" s="35"/>
      <c r="MXF6" s="35"/>
      <c r="MXG6" s="35"/>
      <c r="MXH6" s="35"/>
      <c r="MXI6" s="35"/>
      <c r="MXJ6" s="35"/>
      <c r="MXK6" s="35"/>
      <c r="MXL6" s="35"/>
      <c r="MXM6" s="35"/>
      <c r="MXN6" s="35"/>
      <c r="MXO6" s="35"/>
      <c r="MXP6" s="35"/>
      <c r="MXQ6" s="35"/>
      <c r="MXR6" s="35"/>
      <c r="MXS6" s="35"/>
      <c r="MXT6" s="35"/>
      <c r="MXU6" s="35"/>
      <c r="MXV6" s="35"/>
      <c r="MXW6" s="35"/>
      <c r="MXX6" s="35"/>
      <c r="MXY6" s="35"/>
      <c r="MXZ6" s="35"/>
      <c r="MYA6" s="35"/>
      <c r="MYB6" s="35"/>
      <c r="MYC6" s="35"/>
      <c r="MYD6" s="35"/>
      <c r="MYE6" s="35"/>
      <c r="MYF6" s="35"/>
      <c r="MYG6" s="35"/>
      <c r="MYH6" s="35"/>
      <c r="MYI6" s="35"/>
      <c r="MYJ6" s="35"/>
      <c r="MYK6" s="35"/>
      <c r="MYL6" s="35"/>
      <c r="MYM6" s="35"/>
      <c r="MYN6" s="35"/>
      <c r="MYO6" s="35"/>
      <c r="MYP6" s="35"/>
      <c r="MYQ6" s="35"/>
      <c r="MYR6" s="35"/>
      <c r="MYS6" s="35"/>
      <c r="MYT6" s="35"/>
      <c r="MYU6" s="35"/>
      <c r="MYV6" s="35"/>
      <c r="MYW6" s="35"/>
      <c r="MYX6" s="35"/>
      <c r="MYY6" s="35"/>
      <c r="MYZ6" s="35"/>
      <c r="MZA6" s="35"/>
      <c r="MZB6" s="35"/>
      <c r="MZC6" s="35"/>
      <c r="MZD6" s="35"/>
      <c r="MZE6" s="35"/>
      <c r="MZF6" s="35"/>
      <c r="MZG6" s="35"/>
      <c r="MZH6" s="35"/>
      <c r="MZI6" s="35"/>
      <c r="MZJ6" s="35"/>
      <c r="MZK6" s="35"/>
      <c r="MZL6" s="35"/>
      <c r="MZM6" s="35"/>
      <c r="MZN6" s="35"/>
      <c r="MZO6" s="35"/>
      <c r="MZP6" s="35"/>
      <c r="MZQ6" s="35"/>
      <c r="MZR6" s="35"/>
      <c r="MZS6" s="35"/>
      <c r="MZT6" s="35"/>
      <c r="MZU6" s="35"/>
      <c r="MZV6" s="35"/>
      <c r="MZW6" s="35"/>
      <c r="MZX6" s="35"/>
      <c r="MZY6" s="35"/>
      <c r="MZZ6" s="35"/>
      <c r="NAA6" s="35"/>
      <c r="NAB6" s="35"/>
      <c r="NAC6" s="35"/>
      <c r="NAD6" s="35"/>
      <c r="NAE6" s="35"/>
      <c r="NAF6" s="35"/>
      <c r="NAG6" s="35"/>
      <c r="NAH6" s="35"/>
      <c r="NAI6" s="35"/>
      <c r="NAJ6" s="35"/>
      <c r="NAK6" s="35"/>
      <c r="NAL6" s="35"/>
      <c r="NAM6" s="35"/>
      <c r="NAN6" s="35"/>
      <c r="NAO6" s="35"/>
      <c r="NAP6" s="35"/>
      <c r="NAQ6" s="35"/>
      <c r="NAR6" s="35"/>
      <c r="NAS6" s="35"/>
      <c r="NAT6" s="35"/>
      <c r="NAU6" s="35"/>
      <c r="NAV6" s="35"/>
      <c r="NAW6" s="35"/>
      <c r="NAX6" s="35"/>
      <c r="NAY6" s="35"/>
      <c r="NAZ6" s="35"/>
      <c r="NBA6" s="35"/>
      <c r="NBB6" s="35"/>
      <c r="NBC6" s="35"/>
      <c r="NBD6" s="35"/>
      <c r="NBE6" s="35"/>
      <c r="NBF6" s="35"/>
      <c r="NBG6" s="35"/>
      <c r="NBH6" s="35"/>
      <c r="NBI6" s="35"/>
      <c r="NBJ6" s="35"/>
      <c r="NBK6" s="35"/>
      <c r="NBL6" s="35"/>
      <c r="NBM6" s="35"/>
      <c r="NBN6" s="35"/>
      <c r="NBO6" s="35"/>
      <c r="NBP6" s="35"/>
      <c r="NBQ6" s="35"/>
      <c r="NBR6" s="35"/>
      <c r="NBS6" s="35"/>
      <c r="NBT6" s="35"/>
      <c r="NBU6" s="35"/>
      <c r="NBV6" s="35"/>
      <c r="NBW6" s="35"/>
      <c r="NBX6" s="35"/>
      <c r="NBY6" s="35"/>
      <c r="NBZ6" s="35"/>
      <c r="NCA6" s="35"/>
      <c r="NCB6" s="35"/>
      <c r="NCC6" s="35"/>
      <c r="NCD6" s="35"/>
      <c r="NCE6" s="35"/>
      <c r="NCF6" s="35"/>
      <c r="NCG6" s="35"/>
      <c r="NCH6" s="35"/>
      <c r="NCI6" s="35"/>
      <c r="NCJ6" s="35"/>
      <c r="NCK6" s="35"/>
      <c r="NCL6" s="35"/>
      <c r="NCM6" s="35"/>
      <c r="NCN6" s="35"/>
      <c r="NCO6" s="35"/>
      <c r="NCP6" s="35"/>
      <c r="NCQ6" s="35"/>
      <c r="NCR6" s="35"/>
      <c r="NCS6" s="35"/>
      <c r="NCT6" s="35"/>
      <c r="NCU6" s="35"/>
      <c r="NCV6" s="35"/>
      <c r="NCW6" s="35"/>
      <c r="NCX6" s="35"/>
      <c r="NCY6" s="35"/>
      <c r="NCZ6" s="35"/>
      <c r="NDA6" s="35"/>
      <c r="NDB6" s="35"/>
      <c r="NDC6" s="35"/>
      <c r="NDD6" s="35"/>
      <c r="NDE6" s="35"/>
      <c r="NDF6" s="35"/>
      <c r="NDG6" s="35"/>
      <c r="NDH6" s="35"/>
      <c r="NDI6" s="35"/>
      <c r="NDJ6" s="35"/>
      <c r="NDK6" s="35"/>
      <c r="NDL6" s="35"/>
      <c r="NDM6" s="35"/>
      <c r="NDN6" s="35"/>
      <c r="NDO6" s="35"/>
      <c r="NDP6" s="35"/>
      <c r="NDQ6" s="35"/>
      <c r="NDR6" s="35"/>
      <c r="NDS6" s="35"/>
      <c r="NDT6" s="35"/>
      <c r="NDU6" s="35"/>
      <c r="NDV6" s="35"/>
      <c r="NDW6" s="35"/>
      <c r="NDX6" s="35"/>
      <c r="NDY6" s="35"/>
      <c r="NDZ6" s="35"/>
      <c r="NEA6" s="35"/>
      <c r="NEB6" s="35"/>
      <c r="NEC6" s="35"/>
      <c r="NED6" s="35"/>
      <c r="NEE6" s="35"/>
      <c r="NEF6" s="35"/>
      <c r="NEG6" s="35"/>
      <c r="NEH6" s="35"/>
      <c r="NEI6" s="35"/>
      <c r="NEJ6" s="35"/>
      <c r="NEK6" s="35"/>
      <c r="NEL6" s="35"/>
      <c r="NEM6" s="35"/>
      <c r="NEN6" s="35"/>
      <c r="NEO6" s="35"/>
      <c r="NEP6" s="35"/>
      <c r="NEQ6" s="35"/>
      <c r="NER6" s="35"/>
      <c r="NES6" s="35"/>
      <c r="NET6" s="35"/>
      <c r="NEU6" s="35"/>
      <c r="NEV6" s="35"/>
      <c r="NEW6" s="35"/>
      <c r="NEX6" s="35"/>
      <c r="NEY6" s="35"/>
      <c r="NEZ6" s="35"/>
      <c r="NFA6" s="35"/>
      <c r="NFB6" s="35"/>
      <c r="NFC6" s="35"/>
      <c r="NFD6" s="35"/>
      <c r="NFE6" s="35"/>
      <c r="NFF6" s="35"/>
      <c r="NFG6" s="35"/>
      <c r="NFH6" s="35"/>
      <c r="NFI6" s="35"/>
      <c r="NFJ6" s="35"/>
      <c r="NFK6" s="35"/>
      <c r="NFL6" s="35"/>
      <c r="NFM6" s="35"/>
      <c r="NFN6" s="35"/>
      <c r="NFO6" s="35"/>
      <c r="NFP6" s="35"/>
      <c r="NFQ6" s="35"/>
      <c r="NFR6" s="35"/>
      <c r="NFS6" s="35"/>
      <c r="NFT6" s="35"/>
      <c r="NFU6" s="35"/>
      <c r="NFV6" s="35"/>
      <c r="NFW6" s="35"/>
      <c r="NFX6" s="35"/>
      <c r="NFY6" s="35"/>
      <c r="NFZ6" s="35"/>
      <c r="NGA6" s="35"/>
      <c r="NGB6" s="35"/>
      <c r="NGC6" s="35"/>
      <c r="NGD6" s="35"/>
      <c r="NGE6" s="35"/>
      <c r="NGF6" s="35"/>
      <c r="NGG6" s="35"/>
      <c r="NGH6" s="35"/>
      <c r="NGI6" s="35"/>
      <c r="NGJ6" s="35"/>
      <c r="NGK6" s="35"/>
      <c r="NGL6" s="35"/>
      <c r="NGM6" s="35"/>
      <c r="NGN6" s="35"/>
      <c r="NGO6" s="35"/>
      <c r="NGP6" s="35"/>
      <c r="NGQ6" s="35"/>
      <c r="NGR6" s="35"/>
      <c r="NGS6" s="35"/>
      <c r="NGT6" s="35"/>
      <c r="NGU6" s="35"/>
      <c r="NGV6" s="35"/>
      <c r="NGW6" s="35"/>
      <c r="NGX6" s="35"/>
      <c r="NGY6" s="35"/>
      <c r="NGZ6" s="35"/>
      <c r="NHA6" s="35"/>
      <c r="NHB6" s="35"/>
      <c r="NHC6" s="35"/>
      <c r="NHD6" s="35"/>
      <c r="NHE6" s="35"/>
      <c r="NHF6" s="35"/>
      <c r="NHG6" s="35"/>
      <c r="NHH6" s="35"/>
      <c r="NHI6" s="35"/>
      <c r="NHJ6" s="35"/>
      <c r="NHK6" s="35"/>
      <c r="NHL6" s="35"/>
      <c r="NHM6" s="35"/>
      <c r="NHN6" s="35"/>
      <c r="NHO6" s="35"/>
      <c r="NHP6" s="35"/>
      <c r="NHQ6" s="35"/>
      <c r="NHR6" s="35"/>
      <c r="NHS6" s="35"/>
      <c r="NHT6" s="35"/>
      <c r="NHU6" s="35"/>
      <c r="NHV6" s="35"/>
      <c r="NHW6" s="35"/>
      <c r="NHX6" s="35"/>
      <c r="NHY6" s="35"/>
      <c r="NHZ6" s="35"/>
      <c r="NIA6" s="35"/>
      <c r="NIB6" s="35"/>
      <c r="NIC6" s="35"/>
      <c r="NID6" s="35"/>
      <c r="NIE6" s="35"/>
      <c r="NIF6" s="35"/>
      <c r="NIG6" s="35"/>
      <c r="NIH6" s="35"/>
      <c r="NII6" s="35"/>
      <c r="NIJ6" s="35"/>
      <c r="NIK6" s="35"/>
      <c r="NIL6" s="35"/>
      <c r="NIM6" s="35"/>
      <c r="NIN6" s="35"/>
      <c r="NIO6" s="35"/>
      <c r="NIP6" s="35"/>
      <c r="NIQ6" s="35"/>
      <c r="NIR6" s="35"/>
      <c r="NIS6" s="35"/>
      <c r="NIT6" s="35"/>
      <c r="NIU6" s="35"/>
      <c r="NIV6" s="35"/>
      <c r="NIW6" s="35"/>
      <c r="NIX6" s="35"/>
      <c r="NIY6" s="35"/>
      <c r="NIZ6" s="35"/>
      <c r="NJA6" s="35"/>
      <c r="NJB6" s="35"/>
      <c r="NJC6" s="35"/>
      <c r="NJD6" s="35"/>
      <c r="NJE6" s="35"/>
      <c r="NJF6" s="35"/>
      <c r="NJG6" s="35"/>
      <c r="NJH6" s="35"/>
      <c r="NJI6" s="35"/>
      <c r="NJJ6" s="35"/>
      <c r="NJK6" s="35"/>
      <c r="NJL6" s="35"/>
      <c r="NJM6" s="35"/>
      <c r="NJN6" s="35"/>
      <c r="NJO6" s="35"/>
      <c r="NJP6" s="35"/>
      <c r="NJQ6" s="35"/>
      <c r="NJR6" s="35"/>
      <c r="NJS6" s="35"/>
      <c r="NJT6" s="35"/>
      <c r="NJU6" s="35"/>
      <c r="NJV6" s="35"/>
      <c r="NJW6" s="35"/>
      <c r="NJX6" s="35"/>
      <c r="NJY6" s="35"/>
      <c r="NJZ6" s="35"/>
      <c r="NKA6" s="35"/>
      <c r="NKB6" s="35"/>
      <c r="NKC6" s="35"/>
      <c r="NKD6" s="35"/>
      <c r="NKE6" s="35"/>
      <c r="NKF6" s="35"/>
      <c r="NKG6" s="35"/>
      <c r="NKH6" s="35"/>
      <c r="NKI6" s="35"/>
      <c r="NKJ6" s="35"/>
      <c r="NKK6" s="35"/>
      <c r="NKL6" s="35"/>
      <c r="NKM6" s="35"/>
      <c r="NKN6" s="35"/>
      <c r="NKO6" s="35"/>
      <c r="NKP6" s="35"/>
      <c r="NKQ6" s="35"/>
      <c r="NKR6" s="35"/>
      <c r="NKS6" s="35"/>
      <c r="NKT6" s="35"/>
      <c r="NKU6" s="35"/>
      <c r="NKV6" s="35"/>
      <c r="NKW6" s="35"/>
      <c r="NKX6" s="35"/>
      <c r="NKY6" s="35"/>
      <c r="NKZ6" s="35"/>
      <c r="NLA6" s="35"/>
      <c r="NLB6" s="35"/>
      <c r="NLC6" s="35"/>
      <c r="NLD6" s="35"/>
      <c r="NLE6" s="35"/>
      <c r="NLF6" s="35"/>
      <c r="NLG6" s="35"/>
      <c r="NLH6" s="35"/>
      <c r="NLI6" s="35"/>
      <c r="NLJ6" s="35"/>
      <c r="NLK6" s="35"/>
      <c r="NLL6" s="35"/>
      <c r="NLM6" s="35"/>
      <c r="NLN6" s="35"/>
      <c r="NLO6" s="35"/>
      <c r="NLP6" s="35"/>
      <c r="NLQ6" s="35"/>
      <c r="NLR6" s="35"/>
      <c r="NLS6" s="35"/>
      <c r="NLT6" s="35"/>
      <c r="NLU6" s="35"/>
      <c r="NLV6" s="35"/>
      <c r="NLW6" s="35"/>
      <c r="NLX6" s="35"/>
      <c r="NLY6" s="35"/>
      <c r="NLZ6" s="35"/>
      <c r="NMA6" s="35"/>
      <c r="NMB6" s="35"/>
      <c r="NMC6" s="35"/>
      <c r="NMD6" s="35"/>
      <c r="NME6" s="35"/>
      <c r="NMF6" s="35"/>
      <c r="NMG6" s="35"/>
      <c r="NMH6" s="35"/>
      <c r="NMI6" s="35"/>
      <c r="NMJ6" s="35"/>
      <c r="NMK6" s="35"/>
      <c r="NML6" s="35"/>
      <c r="NMM6" s="35"/>
      <c r="NMN6" s="35"/>
      <c r="NMO6" s="35"/>
      <c r="NMP6" s="35"/>
      <c r="NMQ6" s="35"/>
      <c r="NMR6" s="35"/>
      <c r="NMS6" s="35"/>
      <c r="NMT6" s="35"/>
      <c r="NMU6" s="35"/>
      <c r="NMV6" s="35"/>
      <c r="NMW6" s="35"/>
      <c r="NMX6" s="35"/>
      <c r="NMY6" s="35"/>
      <c r="NMZ6" s="35"/>
      <c r="NNA6" s="35"/>
      <c r="NNB6" s="35"/>
      <c r="NNC6" s="35"/>
      <c r="NND6" s="35"/>
      <c r="NNE6" s="35"/>
      <c r="NNF6" s="35"/>
      <c r="NNG6" s="35"/>
      <c r="NNH6" s="35"/>
      <c r="NNI6" s="35"/>
      <c r="NNJ6" s="35"/>
      <c r="NNK6" s="35"/>
      <c r="NNL6" s="35"/>
      <c r="NNM6" s="35"/>
      <c r="NNN6" s="35"/>
      <c r="NNO6" s="35"/>
      <c r="NNP6" s="35"/>
      <c r="NNQ6" s="35"/>
      <c r="NNR6" s="35"/>
      <c r="NNS6" s="35"/>
      <c r="NNT6" s="35"/>
      <c r="NNU6" s="35"/>
      <c r="NNV6" s="35"/>
      <c r="NNW6" s="35"/>
      <c r="NNX6" s="35"/>
      <c r="NNY6" s="35"/>
      <c r="NNZ6" s="35"/>
      <c r="NOA6" s="35"/>
      <c r="NOB6" s="35"/>
      <c r="NOC6" s="35"/>
      <c r="NOD6" s="35"/>
      <c r="NOE6" s="35"/>
      <c r="NOF6" s="35"/>
      <c r="NOG6" s="35"/>
      <c r="NOH6" s="35"/>
      <c r="NOI6" s="35"/>
      <c r="NOJ6" s="35"/>
      <c r="NOK6" s="35"/>
      <c r="NOL6" s="35"/>
      <c r="NOM6" s="35"/>
      <c r="NON6" s="35"/>
      <c r="NOO6" s="35"/>
      <c r="NOP6" s="35"/>
      <c r="NOQ6" s="35"/>
      <c r="NOR6" s="35"/>
      <c r="NOS6" s="35"/>
      <c r="NOT6" s="35"/>
      <c r="NOU6" s="35"/>
      <c r="NOV6" s="35"/>
      <c r="NOW6" s="35"/>
      <c r="NOX6" s="35"/>
      <c r="NOY6" s="35"/>
      <c r="NOZ6" s="35"/>
      <c r="NPA6" s="35"/>
      <c r="NPB6" s="35"/>
      <c r="NPC6" s="35"/>
      <c r="NPD6" s="35"/>
      <c r="NPE6" s="35"/>
      <c r="NPF6" s="35"/>
      <c r="NPG6" s="35"/>
      <c r="NPH6" s="35"/>
      <c r="NPI6" s="35"/>
      <c r="NPJ6" s="35"/>
      <c r="NPK6" s="35"/>
      <c r="NPL6" s="35"/>
      <c r="NPM6" s="35"/>
      <c r="NPN6" s="35"/>
      <c r="NPO6" s="35"/>
      <c r="NPP6" s="35"/>
      <c r="NPQ6" s="35"/>
      <c r="NPR6" s="35"/>
      <c r="NPS6" s="35"/>
      <c r="NPT6" s="35"/>
      <c r="NPU6" s="35"/>
      <c r="NPV6" s="35"/>
      <c r="NPW6" s="35"/>
      <c r="NPX6" s="35"/>
      <c r="NPY6" s="35"/>
      <c r="NPZ6" s="35"/>
      <c r="NQA6" s="35"/>
      <c r="NQB6" s="35"/>
      <c r="NQC6" s="35"/>
      <c r="NQD6" s="35"/>
      <c r="NQE6" s="35"/>
      <c r="NQF6" s="35"/>
      <c r="NQG6" s="35"/>
      <c r="NQH6" s="35"/>
      <c r="NQI6" s="35"/>
      <c r="NQJ6" s="35"/>
      <c r="NQK6" s="35"/>
      <c r="NQL6" s="35"/>
      <c r="NQM6" s="35"/>
      <c r="NQN6" s="35"/>
      <c r="NQO6" s="35"/>
      <c r="NQP6" s="35"/>
      <c r="NQQ6" s="35"/>
      <c r="NQR6" s="35"/>
      <c r="NQS6" s="35"/>
      <c r="NQT6" s="35"/>
      <c r="NQU6" s="35"/>
      <c r="NQV6" s="35"/>
      <c r="NQW6" s="35"/>
      <c r="NQX6" s="35"/>
      <c r="NQY6" s="35"/>
      <c r="NQZ6" s="35"/>
      <c r="NRA6" s="35"/>
      <c r="NRB6" s="35"/>
      <c r="NRC6" s="35"/>
      <c r="NRD6" s="35"/>
      <c r="NRE6" s="35"/>
      <c r="NRF6" s="35"/>
      <c r="NRG6" s="35"/>
      <c r="NRH6" s="35"/>
      <c r="NRI6" s="35"/>
      <c r="NRJ6" s="35"/>
      <c r="NRK6" s="35"/>
      <c r="NRL6" s="35"/>
      <c r="NRM6" s="35"/>
      <c r="NRN6" s="35"/>
      <c r="NRO6" s="35"/>
      <c r="NRP6" s="35"/>
      <c r="NRQ6" s="35"/>
      <c r="NRR6" s="35"/>
      <c r="NRS6" s="35"/>
      <c r="NRT6" s="35"/>
      <c r="NRU6" s="35"/>
      <c r="NRV6" s="35"/>
      <c r="NRW6" s="35"/>
      <c r="NRX6" s="35"/>
      <c r="NRY6" s="35"/>
      <c r="NRZ6" s="35"/>
      <c r="NSA6" s="35"/>
      <c r="NSB6" s="35"/>
      <c r="NSC6" s="35"/>
      <c r="NSD6" s="35"/>
      <c r="NSE6" s="35"/>
      <c r="NSF6" s="35"/>
      <c r="NSG6" s="35"/>
      <c r="NSH6" s="35"/>
      <c r="NSI6" s="35"/>
      <c r="NSJ6" s="35"/>
      <c r="NSK6" s="35"/>
      <c r="NSL6" s="35"/>
      <c r="NSM6" s="35"/>
      <c r="NSN6" s="35"/>
      <c r="NSO6" s="35"/>
      <c r="NSP6" s="35"/>
      <c r="NSQ6" s="35"/>
      <c r="NSR6" s="35"/>
      <c r="NSS6" s="35"/>
      <c r="NST6" s="35"/>
      <c r="NSU6" s="35"/>
      <c r="NSV6" s="35"/>
      <c r="NSW6" s="35"/>
      <c r="NSX6" s="35"/>
      <c r="NSY6" s="35"/>
      <c r="NSZ6" s="35"/>
      <c r="NTA6" s="35"/>
      <c r="NTB6" s="35"/>
      <c r="NTC6" s="35"/>
      <c r="NTD6" s="35"/>
      <c r="NTE6" s="35"/>
      <c r="NTF6" s="35"/>
      <c r="NTG6" s="35"/>
      <c r="NTH6" s="35"/>
      <c r="NTI6" s="35"/>
      <c r="NTJ6" s="35"/>
      <c r="NTK6" s="35"/>
      <c r="NTL6" s="35"/>
      <c r="NTM6" s="35"/>
      <c r="NTN6" s="35"/>
      <c r="NTO6" s="35"/>
      <c r="NTP6" s="35"/>
      <c r="NTQ6" s="35"/>
      <c r="NTR6" s="35"/>
      <c r="NTS6" s="35"/>
      <c r="NTT6" s="35"/>
      <c r="NTU6" s="35"/>
      <c r="NTV6" s="35"/>
      <c r="NTW6" s="35"/>
      <c r="NTX6" s="35"/>
      <c r="NTY6" s="35"/>
      <c r="NTZ6" s="35"/>
      <c r="NUA6" s="35"/>
      <c r="NUB6" s="35"/>
      <c r="NUC6" s="35"/>
      <c r="NUD6" s="35"/>
      <c r="NUE6" s="35"/>
      <c r="NUF6" s="35"/>
      <c r="NUG6" s="35"/>
      <c r="NUH6" s="35"/>
      <c r="NUI6" s="35"/>
      <c r="NUJ6" s="35"/>
      <c r="NUK6" s="35"/>
      <c r="NUL6" s="35"/>
      <c r="NUM6" s="35"/>
      <c r="NUN6" s="35"/>
      <c r="NUO6" s="35"/>
      <c r="NUP6" s="35"/>
      <c r="NUQ6" s="35"/>
      <c r="NUR6" s="35"/>
      <c r="NUS6" s="35"/>
      <c r="NUT6" s="35"/>
      <c r="NUU6" s="35"/>
      <c r="NUV6" s="35"/>
      <c r="NUW6" s="35"/>
      <c r="NUX6" s="35"/>
      <c r="NUY6" s="35"/>
      <c r="NUZ6" s="35"/>
      <c r="NVA6" s="35"/>
      <c r="NVB6" s="35"/>
      <c r="NVC6" s="35"/>
      <c r="NVD6" s="35"/>
      <c r="NVE6" s="35"/>
      <c r="NVF6" s="35"/>
      <c r="NVG6" s="35"/>
      <c r="NVH6" s="35"/>
      <c r="NVI6" s="35"/>
      <c r="NVJ6" s="35"/>
      <c r="NVK6" s="35"/>
      <c r="NVL6" s="35"/>
      <c r="NVM6" s="35"/>
      <c r="NVN6" s="35"/>
      <c r="NVO6" s="35"/>
      <c r="NVP6" s="35"/>
      <c r="NVQ6" s="35"/>
      <c r="NVR6" s="35"/>
      <c r="NVS6" s="35"/>
      <c r="NVT6" s="35"/>
      <c r="NVU6" s="35"/>
      <c r="NVV6" s="35"/>
      <c r="NVW6" s="35"/>
      <c r="NVX6" s="35"/>
      <c r="NVY6" s="35"/>
      <c r="NVZ6" s="35"/>
      <c r="NWA6" s="35"/>
      <c r="NWB6" s="35"/>
      <c r="NWC6" s="35"/>
      <c r="NWD6" s="35"/>
      <c r="NWE6" s="35"/>
      <c r="NWF6" s="35"/>
      <c r="NWG6" s="35"/>
      <c r="NWH6" s="35"/>
      <c r="NWI6" s="35"/>
      <c r="NWJ6" s="35"/>
      <c r="NWK6" s="35"/>
      <c r="NWL6" s="35"/>
      <c r="NWM6" s="35"/>
      <c r="NWN6" s="35"/>
      <c r="NWO6" s="35"/>
      <c r="NWP6" s="35"/>
      <c r="NWQ6" s="35"/>
      <c r="NWR6" s="35"/>
      <c r="NWS6" s="35"/>
      <c r="NWT6" s="35"/>
      <c r="NWU6" s="35"/>
      <c r="NWV6" s="35"/>
      <c r="NWW6" s="35"/>
      <c r="NWX6" s="35"/>
      <c r="NWY6" s="35"/>
      <c r="NWZ6" s="35"/>
      <c r="NXA6" s="35"/>
      <c r="NXB6" s="35"/>
      <c r="NXC6" s="35"/>
      <c r="NXD6" s="35"/>
      <c r="NXE6" s="35"/>
      <c r="NXF6" s="35"/>
      <c r="NXG6" s="35"/>
      <c r="NXH6" s="35"/>
      <c r="NXI6" s="35"/>
      <c r="NXJ6" s="35"/>
      <c r="NXK6" s="35"/>
      <c r="NXL6" s="35"/>
      <c r="NXM6" s="35"/>
      <c r="NXN6" s="35"/>
      <c r="NXO6" s="35"/>
      <c r="NXP6" s="35"/>
      <c r="NXQ6" s="35"/>
      <c r="NXR6" s="35"/>
      <c r="NXS6" s="35"/>
      <c r="NXT6" s="35"/>
      <c r="NXU6" s="35"/>
      <c r="NXV6" s="35"/>
      <c r="NXW6" s="35"/>
      <c r="NXX6" s="35"/>
      <c r="NXY6" s="35"/>
      <c r="NXZ6" s="35"/>
      <c r="NYA6" s="35"/>
      <c r="NYB6" s="35"/>
      <c r="NYC6" s="35"/>
      <c r="NYD6" s="35"/>
      <c r="NYE6" s="35"/>
      <c r="NYF6" s="35"/>
      <c r="NYG6" s="35"/>
      <c r="NYH6" s="35"/>
      <c r="NYI6" s="35"/>
      <c r="NYJ6" s="35"/>
      <c r="NYK6" s="35"/>
      <c r="NYL6" s="35"/>
      <c r="NYM6" s="35"/>
      <c r="NYN6" s="35"/>
      <c r="NYO6" s="35"/>
      <c r="NYP6" s="35"/>
      <c r="NYQ6" s="35"/>
      <c r="NYR6" s="35"/>
      <c r="NYS6" s="35"/>
      <c r="NYT6" s="35"/>
      <c r="NYU6" s="35"/>
      <c r="NYV6" s="35"/>
      <c r="NYW6" s="35"/>
      <c r="NYX6" s="35"/>
      <c r="NYY6" s="35"/>
      <c r="NYZ6" s="35"/>
      <c r="NZA6" s="35"/>
      <c r="NZB6" s="35"/>
      <c r="NZC6" s="35"/>
      <c r="NZD6" s="35"/>
      <c r="NZE6" s="35"/>
      <c r="NZF6" s="35"/>
      <c r="NZG6" s="35"/>
      <c r="NZH6" s="35"/>
      <c r="NZI6" s="35"/>
      <c r="NZJ6" s="35"/>
      <c r="NZK6" s="35"/>
      <c r="NZL6" s="35"/>
      <c r="NZM6" s="35"/>
      <c r="NZN6" s="35"/>
      <c r="NZO6" s="35"/>
      <c r="NZP6" s="35"/>
      <c r="NZQ6" s="35"/>
      <c r="NZR6" s="35"/>
      <c r="NZS6" s="35"/>
      <c r="NZT6" s="35"/>
      <c r="NZU6" s="35"/>
      <c r="NZV6" s="35"/>
      <c r="NZW6" s="35"/>
      <c r="NZX6" s="35"/>
      <c r="NZY6" s="35"/>
      <c r="NZZ6" s="35"/>
      <c r="OAA6" s="35"/>
      <c r="OAB6" s="35"/>
      <c r="OAC6" s="35"/>
      <c r="OAD6" s="35"/>
      <c r="OAE6" s="35"/>
      <c r="OAF6" s="35"/>
      <c r="OAG6" s="35"/>
      <c r="OAH6" s="35"/>
      <c r="OAI6" s="35"/>
      <c r="OAJ6" s="35"/>
      <c r="OAK6" s="35"/>
      <c r="OAL6" s="35"/>
      <c r="OAM6" s="35"/>
      <c r="OAN6" s="35"/>
      <c r="OAO6" s="35"/>
      <c r="OAP6" s="35"/>
      <c r="OAQ6" s="35"/>
      <c r="OAR6" s="35"/>
      <c r="OAS6" s="35"/>
      <c r="OAT6" s="35"/>
      <c r="OAU6" s="35"/>
      <c r="OAV6" s="35"/>
      <c r="OAW6" s="35"/>
      <c r="OAX6" s="35"/>
      <c r="OAY6" s="35"/>
      <c r="OAZ6" s="35"/>
      <c r="OBA6" s="35"/>
      <c r="OBB6" s="35"/>
      <c r="OBC6" s="35"/>
      <c r="OBD6" s="35"/>
      <c r="OBE6" s="35"/>
      <c r="OBF6" s="35"/>
      <c r="OBG6" s="35"/>
      <c r="OBH6" s="35"/>
      <c r="OBI6" s="35"/>
      <c r="OBJ6" s="35"/>
      <c r="OBK6" s="35"/>
      <c r="OBL6" s="35"/>
      <c r="OBM6" s="35"/>
      <c r="OBN6" s="35"/>
      <c r="OBO6" s="35"/>
      <c r="OBP6" s="35"/>
      <c r="OBQ6" s="35"/>
      <c r="OBR6" s="35"/>
      <c r="OBS6" s="35"/>
      <c r="OBT6" s="35"/>
      <c r="OBU6" s="35"/>
      <c r="OBV6" s="35"/>
      <c r="OBW6" s="35"/>
      <c r="OBX6" s="35"/>
      <c r="OBY6" s="35"/>
      <c r="OBZ6" s="35"/>
      <c r="OCA6" s="35"/>
      <c r="OCB6" s="35"/>
      <c r="OCC6" s="35"/>
      <c r="OCD6" s="35"/>
      <c r="OCE6" s="35"/>
      <c r="OCF6" s="35"/>
      <c r="OCG6" s="35"/>
      <c r="OCH6" s="35"/>
      <c r="OCI6" s="35"/>
      <c r="OCJ6" s="35"/>
      <c r="OCK6" s="35"/>
      <c r="OCL6" s="35"/>
      <c r="OCM6" s="35"/>
      <c r="OCN6" s="35"/>
      <c r="OCO6" s="35"/>
      <c r="OCP6" s="35"/>
      <c r="OCQ6" s="35"/>
      <c r="OCR6" s="35"/>
      <c r="OCS6" s="35"/>
      <c r="OCT6" s="35"/>
      <c r="OCU6" s="35"/>
      <c r="OCV6" s="35"/>
      <c r="OCW6" s="35"/>
      <c r="OCX6" s="35"/>
      <c r="OCY6" s="35"/>
      <c r="OCZ6" s="35"/>
      <c r="ODA6" s="35"/>
      <c r="ODB6" s="35"/>
      <c r="ODC6" s="35"/>
      <c r="ODD6" s="35"/>
      <c r="ODE6" s="35"/>
      <c r="ODF6" s="35"/>
      <c r="ODG6" s="35"/>
      <c r="ODH6" s="35"/>
      <c r="ODI6" s="35"/>
      <c r="ODJ6" s="35"/>
      <c r="ODK6" s="35"/>
      <c r="ODL6" s="35"/>
      <c r="ODM6" s="35"/>
      <c r="ODN6" s="35"/>
      <c r="ODO6" s="35"/>
      <c r="ODP6" s="35"/>
      <c r="ODQ6" s="35"/>
      <c r="ODR6" s="35"/>
      <c r="ODS6" s="35"/>
      <c r="ODT6" s="35"/>
      <c r="ODU6" s="35"/>
      <c r="ODV6" s="35"/>
      <c r="ODW6" s="35"/>
      <c r="ODX6" s="35"/>
      <c r="ODY6" s="35"/>
      <c r="ODZ6" s="35"/>
      <c r="OEA6" s="35"/>
      <c r="OEB6" s="35"/>
      <c r="OEC6" s="35"/>
      <c r="OED6" s="35"/>
      <c r="OEE6" s="35"/>
      <c r="OEF6" s="35"/>
      <c r="OEG6" s="35"/>
      <c r="OEH6" s="35"/>
      <c r="OEI6" s="35"/>
      <c r="OEJ6" s="35"/>
      <c r="OEK6" s="35"/>
      <c r="OEL6" s="35"/>
      <c r="OEM6" s="35"/>
      <c r="OEN6" s="35"/>
      <c r="OEO6" s="35"/>
      <c r="OEP6" s="35"/>
      <c r="OEQ6" s="35"/>
      <c r="OER6" s="35"/>
      <c r="OES6" s="35"/>
      <c r="OET6" s="35"/>
      <c r="OEU6" s="35"/>
      <c r="OEV6" s="35"/>
      <c r="OEW6" s="35"/>
      <c r="OEX6" s="35"/>
      <c r="OEY6" s="35"/>
      <c r="OEZ6" s="35"/>
      <c r="OFA6" s="35"/>
      <c r="OFB6" s="35"/>
      <c r="OFC6" s="35"/>
      <c r="OFD6" s="35"/>
      <c r="OFE6" s="35"/>
      <c r="OFF6" s="35"/>
      <c r="OFG6" s="35"/>
      <c r="OFH6" s="35"/>
      <c r="OFI6" s="35"/>
      <c r="OFJ6" s="35"/>
      <c r="OFK6" s="35"/>
      <c r="OFL6" s="35"/>
      <c r="OFM6" s="35"/>
      <c r="OFN6" s="35"/>
      <c r="OFO6" s="35"/>
      <c r="OFP6" s="35"/>
      <c r="OFQ6" s="35"/>
      <c r="OFR6" s="35"/>
      <c r="OFS6" s="35"/>
      <c r="OFT6" s="35"/>
      <c r="OFU6" s="35"/>
      <c r="OFV6" s="35"/>
      <c r="OFW6" s="35"/>
      <c r="OFX6" s="35"/>
      <c r="OFY6" s="35"/>
      <c r="OFZ6" s="35"/>
      <c r="OGA6" s="35"/>
      <c r="OGB6" s="35"/>
      <c r="OGC6" s="35"/>
      <c r="OGD6" s="35"/>
      <c r="OGE6" s="35"/>
      <c r="OGF6" s="35"/>
      <c r="OGG6" s="35"/>
      <c r="OGH6" s="35"/>
      <c r="OGI6" s="35"/>
      <c r="OGJ6" s="35"/>
      <c r="OGK6" s="35"/>
      <c r="OGL6" s="35"/>
      <c r="OGM6" s="35"/>
      <c r="OGN6" s="35"/>
      <c r="OGO6" s="35"/>
      <c r="OGP6" s="35"/>
      <c r="OGQ6" s="35"/>
      <c r="OGR6" s="35"/>
      <c r="OGS6" s="35"/>
      <c r="OGT6" s="35"/>
      <c r="OGU6" s="35"/>
      <c r="OGV6" s="35"/>
      <c r="OGW6" s="35"/>
      <c r="OGX6" s="35"/>
      <c r="OGY6" s="35"/>
      <c r="OGZ6" s="35"/>
      <c r="OHA6" s="35"/>
      <c r="OHB6" s="35"/>
      <c r="OHC6" s="35"/>
      <c r="OHD6" s="35"/>
      <c r="OHE6" s="35"/>
      <c r="OHF6" s="35"/>
      <c r="OHG6" s="35"/>
      <c r="OHH6" s="35"/>
      <c r="OHI6" s="35"/>
      <c r="OHJ6" s="35"/>
      <c r="OHK6" s="35"/>
      <c r="OHL6" s="35"/>
      <c r="OHM6" s="35"/>
      <c r="OHN6" s="35"/>
      <c r="OHO6" s="35"/>
      <c r="OHP6" s="35"/>
      <c r="OHQ6" s="35"/>
      <c r="OHR6" s="35"/>
      <c r="OHS6" s="35"/>
      <c r="OHT6" s="35"/>
      <c r="OHU6" s="35"/>
      <c r="OHV6" s="35"/>
      <c r="OHW6" s="35"/>
      <c r="OHX6" s="35"/>
      <c r="OHY6" s="35"/>
      <c r="OHZ6" s="35"/>
      <c r="OIA6" s="35"/>
      <c r="OIB6" s="35"/>
      <c r="OIC6" s="35"/>
      <c r="OID6" s="35"/>
      <c r="OIE6" s="35"/>
      <c r="OIF6" s="35"/>
      <c r="OIG6" s="35"/>
      <c r="OIH6" s="35"/>
      <c r="OII6" s="35"/>
      <c r="OIJ6" s="35"/>
      <c r="OIK6" s="35"/>
      <c r="OIL6" s="35"/>
      <c r="OIM6" s="35"/>
      <c r="OIN6" s="35"/>
      <c r="OIO6" s="35"/>
      <c r="OIP6" s="35"/>
      <c r="OIQ6" s="35"/>
      <c r="OIR6" s="35"/>
      <c r="OIS6" s="35"/>
      <c r="OIT6" s="35"/>
      <c r="OIU6" s="35"/>
      <c r="OIV6" s="35"/>
      <c r="OIW6" s="35"/>
      <c r="OIX6" s="35"/>
      <c r="OIY6" s="35"/>
      <c r="OIZ6" s="35"/>
      <c r="OJA6" s="35"/>
      <c r="OJB6" s="35"/>
      <c r="OJC6" s="35"/>
      <c r="OJD6" s="35"/>
      <c r="OJE6" s="35"/>
      <c r="OJF6" s="35"/>
      <c r="OJG6" s="35"/>
      <c r="OJH6" s="35"/>
      <c r="OJI6" s="35"/>
      <c r="OJJ6" s="35"/>
      <c r="OJK6" s="35"/>
      <c r="OJL6" s="35"/>
      <c r="OJM6" s="35"/>
      <c r="OJN6" s="35"/>
      <c r="OJO6" s="35"/>
      <c r="OJP6" s="35"/>
      <c r="OJQ6" s="35"/>
      <c r="OJR6" s="35"/>
      <c r="OJS6" s="35"/>
      <c r="OJT6" s="35"/>
      <c r="OJU6" s="35"/>
      <c r="OJV6" s="35"/>
      <c r="OJW6" s="35"/>
      <c r="OJX6" s="35"/>
      <c r="OJY6" s="35"/>
      <c r="OJZ6" s="35"/>
      <c r="OKA6" s="35"/>
      <c r="OKB6" s="35"/>
      <c r="OKC6" s="35"/>
      <c r="OKD6" s="35"/>
      <c r="OKE6" s="35"/>
      <c r="OKF6" s="35"/>
      <c r="OKG6" s="35"/>
      <c r="OKH6" s="35"/>
      <c r="OKI6" s="35"/>
      <c r="OKJ6" s="35"/>
      <c r="OKK6" s="35"/>
      <c r="OKL6" s="35"/>
      <c r="OKM6" s="35"/>
      <c r="OKN6" s="35"/>
      <c r="OKO6" s="35"/>
      <c r="OKP6" s="35"/>
      <c r="OKQ6" s="35"/>
      <c r="OKR6" s="35"/>
      <c r="OKS6" s="35"/>
      <c r="OKT6" s="35"/>
      <c r="OKU6" s="35"/>
      <c r="OKV6" s="35"/>
      <c r="OKW6" s="35"/>
      <c r="OKX6" s="35"/>
      <c r="OKY6" s="35"/>
      <c r="OKZ6" s="35"/>
      <c r="OLA6" s="35"/>
      <c r="OLB6" s="35"/>
      <c r="OLC6" s="35"/>
      <c r="OLD6" s="35"/>
      <c r="OLE6" s="35"/>
      <c r="OLF6" s="35"/>
      <c r="OLG6" s="35"/>
      <c r="OLH6" s="35"/>
      <c r="OLI6" s="35"/>
      <c r="OLJ6" s="35"/>
      <c r="OLK6" s="35"/>
      <c r="OLL6" s="35"/>
      <c r="OLM6" s="35"/>
      <c r="OLN6" s="35"/>
      <c r="OLO6" s="35"/>
      <c r="OLP6" s="35"/>
      <c r="OLQ6" s="35"/>
      <c r="OLR6" s="35"/>
      <c r="OLS6" s="35"/>
      <c r="OLT6" s="35"/>
      <c r="OLU6" s="35"/>
      <c r="OLV6" s="35"/>
      <c r="OLW6" s="35"/>
      <c r="OLX6" s="35"/>
      <c r="OLY6" s="35"/>
      <c r="OLZ6" s="35"/>
      <c r="OMA6" s="35"/>
      <c r="OMB6" s="35"/>
      <c r="OMC6" s="35"/>
      <c r="OMD6" s="35"/>
      <c r="OME6" s="35"/>
      <c r="OMF6" s="35"/>
      <c r="OMG6" s="35"/>
      <c r="OMH6" s="35"/>
      <c r="OMI6" s="35"/>
      <c r="OMJ6" s="35"/>
      <c r="OMK6" s="35"/>
      <c r="OML6" s="35"/>
      <c r="OMM6" s="35"/>
      <c r="OMN6" s="35"/>
      <c r="OMO6" s="35"/>
      <c r="OMP6" s="35"/>
      <c r="OMQ6" s="35"/>
      <c r="OMR6" s="35"/>
      <c r="OMS6" s="35"/>
      <c r="OMT6" s="35"/>
      <c r="OMU6" s="35"/>
      <c r="OMV6" s="35"/>
      <c r="OMW6" s="35"/>
      <c r="OMX6" s="35"/>
      <c r="OMY6" s="35"/>
      <c r="OMZ6" s="35"/>
      <c r="ONA6" s="35"/>
      <c r="ONB6" s="35"/>
      <c r="ONC6" s="35"/>
      <c r="OND6" s="35"/>
      <c r="ONE6" s="35"/>
      <c r="ONF6" s="35"/>
      <c r="ONG6" s="35"/>
      <c r="ONH6" s="35"/>
      <c r="ONI6" s="35"/>
      <c r="ONJ6" s="35"/>
      <c r="ONK6" s="35"/>
      <c r="ONL6" s="35"/>
      <c r="ONM6" s="35"/>
      <c r="ONN6" s="35"/>
      <c r="ONO6" s="35"/>
      <c r="ONP6" s="35"/>
      <c r="ONQ6" s="35"/>
      <c r="ONR6" s="35"/>
      <c r="ONS6" s="35"/>
      <c r="ONT6" s="35"/>
      <c r="ONU6" s="35"/>
      <c r="ONV6" s="35"/>
      <c r="ONW6" s="35"/>
      <c r="ONX6" s="35"/>
      <c r="ONY6" s="35"/>
      <c r="ONZ6" s="35"/>
      <c r="OOA6" s="35"/>
      <c r="OOB6" s="35"/>
      <c r="OOC6" s="35"/>
      <c r="OOD6" s="35"/>
      <c r="OOE6" s="35"/>
      <c r="OOF6" s="35"/>
      <c r="OOG6" s="35"/>
      <c r="OOH6" s="35"/>
      <c r="OOI6" s="35"/>
      <c r="OOJ6" s="35"/>
      <c r="OOK6" s="35"/>
      <c r="OOL6" s="35"/>
      <c r="OOM6" s="35"/>
      <c r="OON6" s="35"/>
      <c r="OOO6" s="35"/>
      <c r="OOP6" s="35"/>
      <c r="OOQ6" s="35"/>
      <c r="OOR6" s="35"/>
      <c r="OOS6" s="35"/>
      <c r="OOT6" s="35"/>
      <c r="OOU6" s="35"/>
      <c r="OOV6" s="35"/>
      <c r="OOW6" s="35"/>
      <c r="OOX6" s="35"/>
      <c r="OOY6" s="35"/>
      <c r="OOZ6" s="35"/>
      <c r="OPA6" s="35"/>
      <c r="OPB6" s="35"/>
      <c r="OPC6" s="35"/>
      <c r="OPD6" s="35"/>
      <c r="OPE6" s="35"/>
      <c r="OPF6" s="35"/>
      <c r="OPG6" s="35"/>
      <c r="OPH6" s="35"/>
      <c r="OPI6" s="35"/>
      <c r="OPJ6" s="35"/>
      <c r="OPK6" s="35"/>
      <c r="OPL6" s="35"/>
      <c r="OPM6" s="35"/>
      <c r="OPN6" s="35"/>
      <c r="OPO6" s="35"/>
      <c r="OPP6" s="35"/>
      <c r="OPQ6" s="35"/>
      <c r="OPR6" s="35"/>
      <c r="OPS6" s="35"/>
      <c r="OPT6" s="35"/>
      <c r="OPU6" s="35"/>
      <c r="OPV6" s="35"/>
      <c r="OPW6" s="35"/>
      <c r="OPX6" s="35"/>
      <c r="OPY6" s="35"/>
      <c r="OPZ6" s="35"/>
      <c r="OQA6" s="35"/>
      <c r="OQB6" s="35"/>
      <c r="OQC6" s="35"/>
      <c r="OQD6" s="35"/>
      <c r="OQE6" s="35"/>
      <c r="OQF6" s="35"/>
      <c r="OQG6" s="35"/>
      <c r="OQH6" s="35"/>
      <c r="OQI6" s="35"/>
      <c r="OQJ6" s="35"/>
      <c r="OQK6" s="35"/>
      <c r="OQL6" s="35"/>
      <c r="OQM6" s="35"/>
      <c r="OQN6" s="35"/>
      <c r="OQO6" s="35"/>
      <c r="OQP6" s="35"/>
      <c r="OQQ6" s="35"/>
      <c r="OQR6" s="35"/>
      <c r="OQS6" s="35"/>
      <c r="OQT6" s="35"/>
      <c r="OQU6" s="35"/>
      <c r="OQV6" s="35"/>
      <c r="OQW6" s="35"/>
      <c r="OQX6" s="35"/>
      <c r="OQY6" s="35"/>
      <c r="OQZ6" s="35"/>
      <c r="ORA6" s="35"/>
      <c r="ORB6" s="35"/>
      <c r="ORC6" s="35"/>
      <c r="ORD6" s="35"/>
      <c r="ORE6" s="35"/>
      <c r="ORF6" s="35"/>
      <c r="ORG6" s="35"/>
      <c r="ORH6" s="35"/>
      <c r="ORI6" s="35"/>
      <c r="ORJ6" s="35"/>
      <c r="ORK6" s="35"/>
      <c r="ORL6" s="35"/>
      <c r="ORM6" s="35"/>
      <c r="ORN6" s="35"/>
      <c r="ORO6" s="35"/>
      <c r="ORP6" s="35"/>
      <c r="ORQ6" s="35"/>
      <c r="ORR6" s="35"/>
      <c r="ORS6" s="35"/>
      <c r="ORT6" s="35"/>
      <c r="ORU6" s="35"/>
      <c r="ORV6" s="35"/>
      <c r="ORW6" s="35"/>
      <c r="ORX6" s="35"/>
      <c r="ORY6" s="35"/>
      <c r="ORZ6" s="35"/>
      <c r="OSA6" s="35"/>
      <c r="OSB6" s="35"/>
      <c r="OSC6" s="35"/>
      <c r="OSD6" s="35"/>
      <c r="OSE6" s="35"/>
      <c r="OSF6" s="35"/>
      <c r="OSG6" s="35"/>
      <c r="OSH6" s="35"/>
      <c r="OSI6" s="35"/>
      <c r="OSJ6" s="35"/>
      <c r="OSK6" s="35"/>
      <c r="OSL6" s="35"/>
      <c r="OSM6" s="35"/>
      <c r="OSN6" s="35"/>
      <c r="OSO6" s="35"/>
      <c r="OSP6" s="35"/>
      <c r="OSQ6" s="35"/>
      <c r="OSR6" s="35"/>
      <c r="OSS6" s="35"/>
      <c r="OST6" s="35"/>
      <c r="OSU6" s="35"/>
      <c r="OSV6" s="35"/>
      <c r="OSW6" s="35"/>
      <c r="OSX6" s="35"/>
      <c r="OSY6" s="35"/>
      <c r="OSZ6" s="35"/>
      <c r="OTA6" s="35"/>
      <c r="OTB6" s="35"/>
      <c r="OTC6" s="35"/>
      <c r="OTD6" s="35"/>
      <c r="OTE6" s="35"/>
      <c r="OTF6" s="35"/>
      <c r="OTG6" s="35"/>
      <c r="OTH6" s="35"/>
      <c r="OTI6" s="35"/>
      <c r="OTJ6" s="35"/>
      <c r="OTK6" s="35"/>
      <c r="OTL6" s="35"/>
      <c r="OTM6" s="35"/>
      <c r="OTN6" s="35"/>
      <c r="OTO6" s="35"/>
      <c r="OTP6" s="35"/>
      <c r="OTQ6" s="35"/>
      <c r="OTR6" s="35"/>
      <c r="OTS6" s="35"/>
      <c r="OTT6" s="35"/>
      <c r="OTU6" s="35"/>
      <c r="OTV6" s="35"/>
      <c r="OTW6" s="35"/>
      <c r="OTX6" s="35"/>
      <c r="OTY6" s="35"/>
      <c r="OTZ6" s="35"/>
      <c r="OUA6" s="35"/>
      <c r="OUB6" s="35"/>
      <c r="OUC6" s="35"/>
      <c r="OUD6" s="35"/>
      <c r="OUE6" s="35"/>
      <c r="OUF6" s="35"/>
      <c r="OUG6" s="35"/>
      <c r="OUH6" s="35"/>
      <c r="OUI6" s="35"/>
      <c r="OUJ6" s="35"/>
      <c r="OUK6" s="35"/>
      <c r="OUL6" s="35"/>
      <c r="OUM6" s="35"/>
      <c r="OUN6" s="35"/>
      <c r="OUO6" s="35"/>
      <c r="OUP6" s="35"/>
      <c r="OUQ6" s="35"/>
      <c r="OUR6" s="35"/>
      <c r="OUS6" s="35"/>
      <c r="OUT6" s="35"/>
      <c r="OUU6" s="35"/>
      <c r="OUV6" s="35"/>
      <c r="OUW6" s="35"/>
      <c r="OUX6" s="35"/>
      <c r="OUY6" s="35"/>
      <c r="OUZ6" s="35"/>
      <c r="OVA6" s="35"/>
      <c r="OVB6" s="35"/>
      <c r="OVC6" s="35"/>
      <c r="OVD6" s="35"/>
      <c r="OVE6" s="35"/>
      <c r="OVF6" s="35"/>
      <c r="OVG6" s="35"/>
      <c r="OVH6" s="35"/>
      <c r="OVI6" s="35"/>
      <c r="OVJ6" s="35"/>
      <c r="OVK6" s="35"/>
      <c r="OVL6" s="35"/>
      <c r="OVM6" s="35"/>
      <c r="OVN6" s="35"/>
      <c r="OVO6" s="35"/>
      <c r="OVP6" s="35"/>
      <c r="OVQ6" s="35"/>
      <c r="OVR6" s="35"/>
      <c r="OVS6" s="35"/>
      <c r="OVT6" s="35"/>
      <c r="OVU6" s="35"/>
      <c r="OVV6" s="35"/>
      <c r="OVW6" s="35"/>
      <c r="OVX6" s="35"/>
      <c r="OVY6" s="35"/>
      <c r="OVZ6" s="35"/>
      <c r="OWA6" s="35"/>
      <c r="OWB6" s="35"/>
      <c r="OWC6" s="35"/>
      <c r="OWD6" s="35"/>
      <c r="OWE6" s="35"/>
      <c r="OWF6" s="35"/>
      <c r="OWG6" s="35"/>
      <c r="OWH6" s="35"/>
      <c r="OWI6" s="35"/>
      <c r="OWJ6" s="35"/>
      <c r="OWK6" s="35"/>
      <c r="OWL6" s="35"/>
      <c r="OWM6" s="35"/>
      <c r="OWN6" s="35"/>
      <c r="OWO6" s="35"/>
      <c r="OWP6" s="35"/>
      <c r="OWQ6" s="35"/>
      <c r="OWR6" s="35"/>
      <c r="OWS6" s="35"/>
      <c r="OWT6" s="35"/>
      <c r="OWU6" s="35"/>
      <c r="OWV6" s="35"/>
      <c r="OWW6" s="35"/>
      <c r="OWX6" s="35"/>
      <c r="OWY6" s="35"/>
      <c r="OWZ6" s="35"/>
      <c r="OXA6" s="35"/>
      <c r="OXB6" s="35"/>
      <c r="OXC6" s="35"/>
      <c r="OXD6" s="35"/>
      <c r="OXE6" s="35"/>
      <c r="OXF6" s="35"/>
      <c r="OXG6" s="35"/>
      <c r="OXH6" s="35"/>
      <c r="OXI6" s="35"/>
      <c r="OXJ6" s="35"/>
      <c r="OXK6" s="35"/>
      <c r="OXL6" s="35"/>
      <c r="OXM6" s="35"/>
      <c r="OXN6" s="35"/>
      <c r="OXO6" s="35"/>
      <c r="OXP6" s="35"/>
      <c r="OXQ6" s="35"/>
      <c r="OXR6" s="35"/>
      <c r="OXS6" s="35"/>
      <c r="OXT6" s="35"/>
      <c r="OXU6" s="35"/>
      <c r="OXV6" s="35"/>
      <c r="OXW6" s="35"/>
      <c r="OXX6" s="35"/>
      <c r="OXY6" s="35"/>
      <c r="OXZ6" s="35"/>
      <c r="OYA6" s="35"/>
      <c r="OYB6" s="35"/>
      <c r="OYC6" s="35"/>
      <c r="OYD6" s="35"/>
      <c r="OYE6" s="35"/>
      <c r="OYF6" s="35"/>
      <c r="OYG6" s="35"/>
      <c r="OYH6" s="35"/>
      <c r="OYI6" s="35"/>
      <c r="OYJ6" s="35"/>
      <c r="OYK6" s="35"/>
      <c r="OYL6" s="35"/>
      <c r="OYM6" s="35"/>
      <c r="OYN6" s="35"/>
      <c r="OYO6" s="35"/>
      <c r="OYP6" s="35"/>
      <c r="OYQ6" s="35"/>
      <c r="OYR6" s="35"/>
      <c r="OYS6" s="35"/>
      <c r="OYT6" s="35"/>
      <c r="OYU6" s="35"/>
      <c r="OYV6" s="35"/>
      <c r="OYW6" s="35"/>
      <c r="OYX6" s="35"/>
      <c r="OYY6" s="35"/>
      <c r="OYZ6" s="35"/>
      <c r="OZA6" s="35"/>
      <c r="OZB6" s="35"/>
      <c r="OZC6" s="35"/>
      <c r="OZD6" s="35"/>
      <c r="OZE6" s="35"/>
      <c r="OZF6" s="35"/>
      <c r="OZG6" s="35"/>
      <c r="OZH6" s="35"/>
      <c r="OZI6" s="35"/>
      <c r="OZJ6" s="35"/>
      <c r="OZK6" s="35"/>
      <c r="OZL6" s="35"/>
      <c r="OZM6" s="35"/>
      <c r="OZN6" s="35"/>
      <c r="OZO6" s="35"/>
      <c r="OZP6" s="35"/>
      <c r="OZQ6" s="35"/>
      <c r="OZR6" s="35"/>
      <c r="OZS6" s="35"/>
      <c r="OZT6" s="35"/>
      <c r="OZU6" s="35"/>
      <c r="OZV6" s="35"/>
      <c r="OZW6" s="35"/>
      <c r="OZX6" s="35"/>
      <c r="OZY6" s="35"/>
      <c r="OZZ6" s="35"/>
      <c r="PAA6" s="35"/>
      <c r="PAB6" s="35"/>
      <c r="PAC6" s="35"/>
      <c r="PAD6" s="35"/>
      <c r="PAE6" s="35"/>
      <c r="PAF6" s="35"/>
      <c r="PAG6" s="35"/>
      <c r="PAH6" s="35"/>
      <c r="PAI6" s="35"/>
      <c r="PAJ6" s="35"/>
      <c r="PAK6" s="35"/>
      <c r="PAL6" s="35"/>
      <c r="PAM6" s="35"/>
      <c r="PAN6" s="35"/>
      <c r="PAO6" s="35"/>
      <c r="PAP6" s="35"/>
      <c r="PAQ6" s="35"/>
      <c r="PAR6" s="35"/>
      <c r="PAS6" s="35"/>
      <c r="PAT6" s="35"/>
      <c r="PAU6" s="35"/>
      <c r="PAV6" s="35"/>
      <c r="PAW6" s="35"/>
      <c r="PAX6" s="35"/>
      <c r="PAY6" s="35"/>
      <c r="PAZ6" s="35"/>
      <c r="PBA6" s="35"/>
      <c r="PBB6" s="35"/>
      <c r="PBC6" s="35"/>
      <c r="PBD6" s="35"/>
      <c r="PBE6" s="35"/>
      <c r="PBF6" s="35"/>
      <c r="PBG6" s="35"/>
      <c r="PBH6" s="35"/>
      <c r="PBI6" s="35"/>
      <c r="PBJ6" s="35"/>
      <c r="PBK6" s="35"/>
      <c r="PBL6" s="35"/>
      <c r="PBM6" s="35"/>
      <c r="PBN6" s="35"/>
      <c r="PBO6" s="35"/>
      <c r="PBP6" s="35"/>
      <c r="PBQ6" s="35"/>
      <c r="PBR6" s="35"/>
      <c r="PBS6" s="35"/>
      <c r="PBT6" s="35"/>
      <c r="PBU6" s="35"/>
      <c r="PBV6" s="35"/>
      <c r="PBW6" s="35"/>
      <c r="PBX6" s="35"/>
      <c r="PBY6" s="35"/>
      <c r="PBZ6" s="35"/>
      <c r="PCA6" s="35"/>
      <c r="PCB6" s="35"/>
      <c r="PCC6" s="35"/>
      <c r="PCD6" s="35"/>
      <c r="PCE6" s="35"/>
      <c r="PCF6" s="35"/>
      <c r="PCG6" s="35"/>
      <c r="PCH6" s="35"/>
      <c r="PCI6" s="35"/>
      <c r="PCJ6" s="35"/>
      <c r="PCK6" s="35"/>
      <c r="PCL6" s="35"/>
      <c r="PCM6" s="35"/>
      <c r="PCN6" s="35"/>
      <c r="PCO6" s="35"/>
      <c r="PCP6" s="35"/>
      <c r="PCQ6" s="35"/>
      <c r="PCR6" s="35"/>
      <c r="PCS6" s="35"/>
      <c r="PCT6" s="35"/>
      <c r="PCU6" s="35"/>
      <c r="PCV6" s="35"/>
      <c r="PCW6" s="35"/>
      <c r="PCX6" s="35"/>
      <c r="PCY6" s="35"/>
      <c r="PCZ6" s="35"/>
      <c r="PDA6" s="35"/>
      <c r="PDB6" s="35"/>
      <c r="PDC6" s="35"/>
      <c r="PDD6" s="35"/>
      <c r="PDE6" s="35"/>
      <c r="PDF6" s="35"/>
      <c r="PDG6" s="35"/>
      <c r="PDH6" s="35"/>
      <c r="PDI6" s="35"/>
      <c r="PDJ6" s="35"/>
      <c r="PDK6" s="35"/>
      <c r="PDL6" s="35"/>
      <c r="PDM6" s="35"/>
      <c r="PDN6" s="35"/>
      <c r="PDO6" s="35"/>
      <c r="PDP6" s="35"/>
      <c r="PDQ6" s="35"/>
      <c r="PDR6" s="35"/>
      <c r="PDS6" s="35"/>
      <c r="PDT6" s="35"/>
      <c r="PDU6" s="35"/>
      <c r="PDV6" s="35"/>
      <c r="PDW6" s="35"/>
      <c r="PDX6" s="35"/>
      <c r="PDY6" s="35"/>
      <c r="PDZ6" s="35"/>
      <c r="PEA6" s="35"/>
      <c r="PEB6" s="35"/>
      <c r="PEC6" s="35"/>
      <c r="PED6" s="35"/>
      <c r="PEE6" s="35"/>
      <c r="PEF6" s="35"/>
      <c r="PEG6" s="35"/>
      <c r="PEH6" s="35"/>
      <c r="PEI6" s="35"/>
      <c r="PEJ6" s="35"/>
      <c r="PEK6" s="35"/>
      <c r="PEL6" s="35"/>
      <c r="PEM6" s="35"/>
      <c r="PEN6" s="35"/>
      <c r="PEO6" s="35"/>
      <c r="PEP6" s="35"/>
      <c r="PEQ6" s="35"/>
      <c r="PER6" s="35"/>
      <c r="PES6" s="35"/>
      <c r="PET6" s="35"/>
      <c r="PEU6" s="35"/>
      <c r="PEV6" s="35"/>
      <c r="PEW6" s="35"/>
      <c r="PEX6" s="35"/>
      <c r="PEY6" s="35"/>
      <c r="PEZ6" s="35"/>
      <c r="PFA6" s="35"/>
      <c r="PFB6" s="35"/>
      <c r="PFC6" s="35"/>
      <c r="PFD6" s="35"/>
      <c r="PFE6" s="35"/>
      <c r="PFF6" s="35"/>
      <c r="PFG6" s="35"/>
      <c r="PFH6" s="35"/>
      <c r="PFI6" s="35"/>
      <c r="PFJ6" s="35"/>
      <c r="PFK6" s="35"/>
      <c r="PFL6" s="35"/>
      <c r="PFM6" s="35"/>
      <c r="PFN6" s="35"/>
      <c r="PFO6" s="35"/>
      <c r="PFP6" s="35"/>
      <c r="PFQ6" s="35"/>
      <c r="PFR6" s="35"/>
      <c r="PFS6" s="35"/>
      <c r="PFT6" s="35"/>
      <c r="PFU6" s="35"/>
      <c r="PFV6" s="35"/>
      <c r="PFW6" s="35"/>
      <c r="PFX6" s="35"/>
      <c r="PFY6" s="35"/>
      <c r="PFZ6" s="35"/>
      <c r="PGA6" s="35"/>
      <c r="PGB6" s="35"/>
      <c r="PGC6" s="35"/>
      <c r="PGD6" s="35"/>
      <c r="PGE6" s="35"/>
      <c r="PGF6" s="35"/>
      <c r="PGG6" s="35"/>
      <c r="PGH6" s="35"/>
      <c r="PGI6" s="35"/>
      <c r="PGJ6" s="35"/>
      <c r="PGK6" s="35"/>
      <c r="PGL6" s="35"/>
      <c r="PGM6" s="35"/>
      <c r="PGN6" s="35"/>
      <c r="PGO6" s="35"/>
      <c r="PGP6" s="35"/>
      <c r="PGQ6" s="35"/>
      <c r="PGR6" s="35"/>
      <c r="PGS6" s="35"/>
      <c r="PGT6" s="35"/>
      <c r="PGU6" s="35"/>
      <c r="PGV6" s="35"/>
      <c r="PGW6" s="35"/>
      <c r="PGX6" s="35"/>
      <c r="PGY6" s="35"/>
      <c r="PGZ6" s="35"/>
      <c r="PHA6" s="35"/>
      <c r="PHB6" s="35"/>
      <c r="PHC6" s="35"/>
      <c r="PHD6" s="35"/>
      <c r="PHE6" s="35"/>
      <c r="PHF6" s="35"/>
      <c r="PHG6" s="35"/>
      <c r="PHH6" s="35"/>
      <c r="PHI6" s="35"/>
      <c r="PHJ6" s="35"/>
      <c r="PHK6" s="35"/>
      <c r="PHL6" s="35"/>
      <c r="PHM6" s="35"/>
      <c r="PHN6" s="35"/>
      <c r="PHO6" s="35"/>
      <c r="PHP6" s="35"/>
      <c r="PHQ6" s="35"/>
      <c r="PHR6" s="35"/>
      <c r="PHS6" s="35"/>
      <c r="PHT6" s="35"/>
      <c r="PHU6" s="35"/>
      <c r="PHV6" s="35"/>
      <c r="PHW6" s="35"/>
      <c r="PHX6" s="35"/>
      <c r="PHY6" s="35"/>
      <c r="PHZ6" s="35"/>
      <c r="PIA6" s="35"/>
      <c r="PIB6" s="35"/>
      <c r="PIC6" s="35"/>
      <c r="PID6" s="35"/>
      <c r="PIE6" s="35"/>
      <c r="PIF6" s="35"/>
      <c r="PIG6" s="35"/>
      <c r="PIH6" s="35"/>
      <c r="PII6" s="35"/>
      <c r="PIJ6" s="35"/>
      <c r="PIK6" s="35"/>
      <c r="PIL6" s="35"/>
      <c r="PIM6" s="35"/>
      <c r="PIN6" s="35"/>
      <c r="PIO6" s="35"/>
      <c r="PIP6" s="35"/>
      <c r="PIQ6" s="35"/>
      <c r="PIR6" s="35"/>
      <c r="PIS6" s="35"/>
      <c r="PIT6" s="35"/>
      <c r="PIU6" s="35"/>
      <c r="PIV6" s="35"/>
      <c r="PIW6" s="35"/>
      <c r="PIX6" s="35"/>
      <c r="PIY6" s="35"/>
      <c r="PIZ6" s="35"/>
      <c r="PJA6" s="35"/>
      <c r="PJB6" s="35"/>
      <c r="PJC6" s="35"/>
      <c r="PJD6" s="35"/>
      <c r="PJE6" s="35"/>
      <c r="PJF6" s="35"/>
      <c r="PJG6" s="35"/>
      <c r="PJH6" s="35"/>
      <c r="PJI6" s="35"/>
      <c r="PJJ6" s="35"/>
      <c r="PJK6" s="35"/>
      <c r="PJL6" s="35"/>
      <c r="PJM6" s="35"/>
      <c r="PJN6" s="35"/>
      <c r="PJO6" s="35"/>
      <c r="PJP6" s="35"/>
      <c r="PJQ6" s="35"/>
      <c r="PJR6" s="35"/>
      <c r="PJS6" s="35"/>
      <c r="PJT6" s="35"/>
      <c r="PJU6" s="35"/>
      <c r="PJV6" s="35"/>
      <c r="PJW6" s="35"/>
      <c r="PJX6" s="35"/>
      <c r="PJY6" s="35"/>
      <c r="PJZ6" s="35"/>
      <c r="PKA6" s="35"/>
      <c r="PKB6" s="35"/>
      <c r="PKC6" s="35"/>
      <c r="PKD6" s="35"/>
      <c r="PKE6" s="35"/>
      <c r="PKF6" s="35"/>
      <c r="PKG6" s="35"/>
      <c r="PKH6" s="35"/>
      <c r="PKI6" s="35"/>
      <c r="PKJ6" s="35"/>
      <c r="PKK6" s="35"/>
      <c r="PKL6" s="35"/>
      <c r="PKM6" s="35"/>
      <c r="PKN6" s="35"/>
      <c r="PKO6" s="35"/>
      <c r="PKP6" s="35"/>
      <c r="PKQ6" s="35"/>
      <c r="PKR6" s="35"/>
      <c r="PKS6" s="35"/>
      <c r="PKT6" s="35"/>
      <c r="PKU6" s="35"/>
      <c r="PKV6" s="35"/>
      <c r="PKW6" s="35"/>
      <c r="PKX6" s="35"/>
      <c r="PKY6" s="35"/>
      <c r="PKZ6" s="35"/>
      <c r="PLA6" s="35"/>
      <c r="PLB6" s="35"/>
      <c r="PLC6" s="35"/>
      <c r="PLD6" s="35"/>
      <c r="PLE6" s="35"/>
      <c r="PLF6" s="35"/>
      <c r="PLG6" s="35"/>
      <c r="PLH6" s="35"/>
      <c r="PLI6" s="35"/>
      <c r="PLJ6" s="35"/>
      <c r="PLK6" s="35"/>
      <c r="PLL6" s="35"/>
      <c r="PLM6" s="35"/>
      <c r="PLN6" s="35"/>
      <c r="PLO6" s="35"/>
      <c r="PLP6" s="35"/>
      <c r="PLQ6" s="35"/>
      <c r="PLR6" s="35"/>
      <c r="PLS6" s="35"/>
      <c r="PLT6" s="35"/>
      <c r="PLU6" s="35"/>
      <c r="PLV6" s="35"/>
      <c r="PLW6" s="35"/>
      <c r="PLX6" s="35"/>
      <c r="PLY6" s="35"/>
      <c r="PLZ6" s="35"/>
      <c r="PMA6" s="35"/>
      <c r="PMB6" s="35"/>
      <c r="PMC6" s="35"/>
      <c r="PMD6" s="35"/>
      <c r="PME6" s="35"/>
      <c r="PMF6" s="35"/>
      <c r="PMG6" s="35"/>
      <c r="PMH6" s="35"/>
      <c r="PMI6" s="35"/>
      <c r="PMJ6" s="35"/>
      <c r="PMK6" s="35"/>
      <c r="PML6" s="35"/>
      <c r="PMM6" s="35"/>
      <c r="PMN6" s="35"/>
      <c r="PMO6" s="35"/>
      <c r="PMP6" s="35"/>
      <c r="PMQ6" s="35"/>
      <c r="PMR6" s="35"/>
      <c r="PMS6" s="35"/>
      <c r="PMT6" s="35"/>
      <c r="PMU6" s="35"/>
      <c r="PMV6" s="35"/>
      <c r="PMW6" s="35"/>
      <c r="PMX6" s="35"/>
      <c r="PMY6" s="35"/>
      <c r="PMZ6" s="35"/>
      <c r="PNA6" s="35"/>
      <c r="PNB6" s="35"/>
      <c r="PNC6" s="35"/>
      <c r="PND6" s="35"/>
      <c r="PNE6" s="35"/>
      <c r="PNF6" s="35"/>
      <c r="PNG6" s="35"/>
      <c r="PNH6" s="35"/>
      <c r="PNI6" s="35"/>
      <c r="PNJ6" s="35"/>
      <c r="PNK6" s="35"/>
      <c r="PNL6" s="35"/>
      <c r="PNM6" s="35"/>
      <c r="PNN6" s="35"/>
      <c r="PNO6" s="35"/>
      <c r="PNP6" s="35"/>
      <c r="PNQ6" s="35"/>
      <c r="PNR6" s="35"/>
      <c r="PNS6" s="35"/>
      <c r="PNT6" s="35"/>
      <c r="PNU6" s="35"/>
      <c r="PNV6" s="35"/>
      <c r="PNW6" s="35"/>
      <c r="PNX6" s="35"/>
      <c r="PNY6" s="35"/>
      <c r="PNZ6" s="35"/>
      <c r="POA6" s="35"/>
      <c r="POB6" s="35"/>
      <c r="POC6" s="35"/>
      <c r="POD6" s="35"/>
      <c r="POE6" s="35"/>
      <c r="POF6" s="35"/>
      <c r="POG6" s="35"/>
      <c r="POH6" s="35"/>
      <c r="POI6" s="35"/>
      <c r="POJ6" s="35"/>
      <c r="POK6" s="35"/>
      <c r="POL6" s="35"/>
      <c r="POM6" s="35"/>
      <c r="PON6" s="35"/>
      <c r="POO6" s="35"/>
      <c r="POP6" s="35"/>
      <c r="POQ6" s="35"/>
      <c r="POR6" s="35"/>
      <c r="POS6" s="35"/>
      <c r="POT6" s="35"/>
      <c r="POU6" s="35"/>
      <c r="POV6" s="35"/>
      <c r="POW6" s="35"/>
      <c r="POX6" s="35"/>
      <c r="POY6" s="35"/>
      <c r="POZ6" s="35"/>
      <c r="PPA6" s="35"/>
      <c r="PPB6" s="35"/>
      <c r="PPC6" s="35"/>
      <c r="PPD6" s="35"/>
      <c r="PPE6" s="35"/>
      <c r="PPF6" s="35"/>
      <c r="PPG6" s="35"/>
      <c r="PPH6" s="35"/>
      <c r="PPI6" s="35"/>
      <c r="PPJ6" s="35"/>
      <c r="PPK6" s="35"/>
      <c r="PPL6" s="35"/>
      <c r="PPM6" s="35"/>
      <c r="PPN6" s="35"/>
      <c r="PPO6" s="35"/>
      <c r="PPP6" s="35"/>
      <c r="PPQ6" s="35"/>
      <c r="PPR6" s="35"/>
      <c r="PPS6" s="35"/>
      <c r="PPT6" s="35"/>
      <c r="PPU6" s="35"/>
      <c r="PPV6" s="35"/>
      <c r="PPW6" s="35"/>
      <c r="PPX6" s="35"/>
      <c r="PPY6" s="35"/>
      <c r="PPZ6" s="35"/>
      <c r="PQA6" s="35"/>
      <c r="PQB6" s="35"/>
      <c r="PQC6" s="35"/>
      <c r="PQD6" s="35"/>
      <c r="PQE6" s="35"/>
      <c r="PQF6" s="35"/>
      <c r="PQG6" s="35"/>
      <c r="PQH6" s="35"/>
      <c r="PQI6" s="35"/>
      <c r="PQJ6" s="35"/>
      <c r="PQK6" s="35"/>
      <c r="PQL6" s="35"/>
      <c r="PQM6" s="35"/>
      <c r="PQN6" s="35"/>
      <c r="PQO6" s="35"/>
      <c r="PQP6" s="35"/>
      <c r="PQQ6" s="35"/>
      <c r="PQR6" s="35"/>
      <c r="PQS6" s="35"/>
      <c r="PQT6" s="35"/>
      <c r="PQU6" s="35"/>
      <c r="PQV6" s="35"/>
      <c r="PQW6" s="35"/>
      <c r="PQX6" s="35"/>
      <c r="PQY6" s="35"/>
      <c r="PQZ6" s="35"/>
      <c r="PRA6" s="35"/>
      <c r="PRB6" s="35"/>
      <c r="PRC6" s="35"/>
      <c r="PRD6" s="35"/>
      <c r="PRE6" s="35"/>
      <c r="PRF6" s="35"/>
      <c r="PRG6" s="35"/>
      <c r="PRH6" s="35"/>
      <c r="PRI6" s="35"/>
      <c r="PRJ6" s="35"/>
      <c r="PRK6" s="35"/>
      <c r="PRL6" s="35"/>
      <c r="PRM6" s="35"/>
      <c r="PRN6" s="35"/>
      <c r="PRO6" s="35"/>
      <c r="PRP6" s="35"/>
      <c r="PRQ6" s="35"/>
      <c r="PRR6" s="35"/>
      <c r="PRS6" s="35"/>
      <c r="PRT6" s="35"/>
      <c r="PRU6" s="35"/>
      <c r="PRV6" s="35"/>
      <c r="PRW6" s="35"/>
      <c r="PRX6" s="35"/>
      <c r="PRY6" s="35"/>
      <c r="PRZ6" s="35"/>
      <c r="PSA6" s="35"/>
      <c r="PSB6" s="35"/>
      <c r="PSC6" s="35"/>
      <c r="PSD6" s="35"/>
      <c r="PSE6" s="35"/>
      <c r="PSF6" s="35"/>
      <c r="PSG6" s="35"/>
      <c r="PSH6" s="35"/>
      <c r="PSI6" s="35"/>
      <c r="PSJ6" s="35"/>
      <c r="PSK6" s="35"/>
      <c r="PSL6" s="35"/>
      <c r="PSM6" s="35"/>
      <c r="PSN6" s="35"/>
      <c r="PSO6" s="35"/>
      <c r="PSP6" s="35"/>
      <c r="PSQ6" s="35"/>
      <c r="PSR6" s="35"/>
      <c r="PSS6" s="35"/>
      <c r="PST6" s="35"/>
      <c r="PSU6" s="35"/>
      <c r="PSV6" s="35"/>
      <c r="PSW6" s="35"/>
      <c r="PSX6" s="35"/>
      <c r="PSY6" s="35"/>
      <c r="PSZ6" s="35"/>
      <c r="PTA6" s="35"/>
      <c r="PTB6" s="35"/>
      <c r="PTC6" s="35"/>
      <c r="PTD6" s="35"/>
      <c r="PTE6" s="35"/>
      <c r="PTF6" s="35"/>
      <c r="PTG6" s="35"/>
      <c r="PTH6" s="35"/>
      <c r="PTI6" s="35"/>
      <c r="PTJ6" s="35"/>
      <c r="PTK6" s="35"/>
      <c r="PTL6" s="35"/>
      <c r="PTM6" s="35"/>
      <c r="PTN6" s="35"/>
      <c r="PTO6" s="35"/>
      <c r="PTP6" s="35"/>
      <c r="PTQ6" s="35"/>
      <c r="PTR6" s="35"/>
      <c r="PTS6" s="35"/>
      <c r="PTT6" s="35"/>
      <c r="PTU6" s="35"/>
      <c r="PTV6" s="35"/>
      <c r="PTW6" s="35"/>
      <c r="PTX6" s="35"/>
      <c r="PTY6" s="35"/>
      <c r="PTZ6" s="35"/>
      <c r="PUA6" s="35"/>
      <c r="PUB6" s="35"/>
      <c r="PUC6" s="35"/>
      <c r="PUD6" s="35"/>
      <c r="PUE6" s="35"/>
      <c r="PUF6" s="35"/>
      <c r="PUG6" s="35"/>
      <c r="PUH6" s="35"/>
      <c r="PUI6" s="35"/>
      <c r="PUJ6" s="35"/>
      <c r="PUK6" s="35"/>
      <c r="PUL6" s="35"/>
      <c r="PUM6" s="35"/>
      <c r="PUN6" s="35"/>
      <c r="PUO6" s="35"/>
      <c r="PUP6" s="35"/>
      <c r="PUQ6" s="35"/>
      <c r="PUR6" s="35"/>
      <c r="PUS6" s="35"/>
      <c r="PUT6" s="35"/>
      <c r="PUU6" s="35"/>
      <c r="PUV6" s="35"/>
      <c r="PUW6" s="35"/>
      <c r="PUX6" s="35"/>
      <c r="PUY6" s="35"/>
      <c r="PUZ6" s="35"/>
      <c r="PVA6" s="35"/>
      <c r="PVB6" s="35"/>
      <c r="PVC6" s="35"/>
      <c r="PVD6" s="35"/>
      <c r="PVE6" s="35"/>
      <c r="PVF6" s="35"/>
      <c r="PVG6" s="35"/>
      <c r="PVH6" s="35"/>
      <c r="PVI6" s="35"/>
      <c r="PVJ6" s="35"/>
      <c r="PVK6" s="35"/>
      <c r="PVL6" s="35"/>
      <c r="PVM6" s="35"/>
      <c r="PVN6" s="35"/>
      <c r="PVO6" s="35"/>
      <c r="PVP6" s="35"/>
      <c r="PVQ6" s="35"/>
      <c r="PVR6" s="35"/>
      <c r="PVS6" s="35"/>
      <c r="PVT6" s="35"/>
      <c r="PVU6" s="35"/>
      <c r="PVV6" s="35"/>
      <c r="PVW6" s="35"/>
      <c r="PVX6" s="35"/>
      <c r="PVY6" s="35"/>
      <c r="PVZ6" s="35"/>
      <c r="PWA6" s="35"/>
      <c r="PWB6" s="35"/>
      <c r="PWC6" s="35"/>
      <c r="PWD6" s="35"/>
      <c r="PWE6" s="35"/>
      <c r="PWF6" s="35"/>
      <c r="PWG6" s="35"/>
      <c r="PWH6" s="35"/>
      <c r="PWI6" s="35"/>
      <c r="PWJ6" s="35"/>
      <c r="PWK6" s="35"/>
      <c r="PWL6" s="35"/>
      <c r="PWM6" s="35"/>
      <c r="PWN6" s="35"/>
      <c r="PWO6" s="35"/>
      <c r="PWP6" s="35"/>
      <c r="PWQ6" s="35"/>
      <c r="PWR6" s="35"/>
      <c r="PWS6" s="35"/>
      <c r="PWT6" s="35"/>
      <c r="PWU6" s="35"/>
      <c r="PWV6" s="35"/>
      <c r="PWW6" s="35"/>
      <c r="PWX6" s="35"/>
      <c r="PWY6" s="35"/>
      <c r="PWZ6" s="35"/>
      <c r="PXA6" s="35"/>
      <c r="PXB6" s="35"/>
      <c r="PXC6" s="35"/>
      <c r="PXD6" s="35"/>
      <c r="PXE6" s="35"/>
      <c r="PXF6" s="35"/>
      <c r="PXG6" s="35"/>
      <c r="PXH6" s="35"/>
      <c r="PXI6" s="35"/>
      <c r="PXJ6" s="35"/>
      <c r="PXK6" s="35"/>
      <c r="PXL6" s="35"/>
      <c r="PXM6" s="35"/>
      <c r="PXN6" s="35"/>
      <c r="PXO6" s="35"/>
      <c r="PXP6" s="35"/>
      <c r="PXQ6" s="35"/>
      <c r="PXR6" s="35"/>
      <c r="PXS6" s="35"/>
      <c r="PXT6" s="35"/>
      <c r="PXU6" s="35"/>
      <c r="PXV6" s="35"/>
      <c r="PXW6" s="35"/>
      <c r="PXX6" s="35"/>
      <c r="PXY6" s="35"/>
      <c r="PXZ6" s="35"/>
      <c r="PYA6" s="35"/>
      <c r="PYB6" s="35"/>
      <c r="PYC6" s="35"/>
      <c r="PYD6" s="35"/>
      <c r="PYE6" s="35"/>
      <c r="PYF6" s="35"/>
      <c r="PYG6" s="35"/>
      <c r="PYH6" s="35"/>
      <c r="PYI6" s="35"/>
      <c r="PYJ6" s="35"/>
      <c r="PYK6" s="35"/>
      <c r="PYL6" s="35"/>
      <c r="PYM6" s="35"/>
      <c r="PYN6" s="35"/>
      <c r="PYO6" s="35"/>
      <c r="PYP6" s="35"/>
      <c r="PYQ6" s="35"/>
      <c r="PYR6" s="35"/>
      <c r="PYS6" s="35"/>
      <c r="PYT6" s="35"/>
      <c r="PYU6" s="35"/>
      <c r="PYV6" s="35"/>
      <c r="PYW6" s="35"/>
      <c r="PYX6" s="35"/>
      <c r="PYY6" s="35"/>
      <c r="PYZ6" s="35"/>
      <c r="PZA6" s="35"/>
      <c r="PZB6" s="35"/>
      <c r="PZC6" s="35"/>
      <c r="PZD6" s="35"/>
      <c r="PZE6" s="35"/>
      <c r="PZF6" s="35"/>
      <c r="PZG6" s="35"/>
      <c r="PZH6" s="35"/>
      <c r="PZI6" s="35"/>
      <c r="PZJ6" s="35"/>
      <c r="PZK6" s="35"/>
      <c r="PZL6" s="35"/>
      <c r="PZM6" s="35"/>
      <c r="PZN6" s="35"/>
      <c r="PZO6" s="35"/>
      <c r="PZP6" s="35"/>
      <c r="PZQ6" s="35"/>
      <c r="PZR6" s="35"/>
      <c r="PZS6" s="35"/>
      <c r="PZT6" s="35"/>
      <c r="PZU6" s="35"/>
      <c r="PZV6" s="35"/>
      <c r="PZW6" s="35"/>
      <c r="PZX6" s="35"/>
      <c r="PZY6" s="35"/>
      <c r="PZZ6" s="35"/>
      <c r="QAA6" s="35"/>
      <c r="QAB6" s="35"/>
      <c r="QAC6" s="35"/>
      <c r="QAD6" s="35"/>
      <c r="QAE6" s="35"/>
      <c r="QAF6" s="35"/>
      <c r="QAG6" s="35"/>
      <c r="QAH6" s="35"/>
      <c r="QAI6" s="35"/>
      <c r="QAJ6" s="35"/>
      <c r="QAK6" s="35"/>
      <c r="QAL6" s="35"/>
      <c r="QAM6" s="35"/>
      <c r="QAN6" s="35"/>
      <c r="QAO6" s="35"/>
      <c r="QAP6" s="35"/>
      <c r="QAQ6" s="35"/>
      <c r="QAR6" s="35"/>
      <c r="QAS6" s="35"/>
      <c r="QAT6" s="35"/>
      <c r="QAU6" s="35"/>
      <c r="QAV6" s="35"/>
      <c r="QAW6" s="35"/>
      <c r="QAX6" s="35"/>
      <c r="QAY6" s="35"/>
      <c r="QAZ6" s="35"/>
      <c r="QBA6" s="35"/>
      <c r="QBB6" s="35"/>
      <c r="QBC6" s="35"/>
      <c r="QBD6" s="35"/>
      <c r="QBE6" s="35"/>
      <c r="QBF6" s="35"/>
      <c r="QBG6" s="35"/>
      <c r="QBH6" s="35"/>
      <c r="QBI6" s="35"/>
      <c r="QBJ6" s="35"/>
      <c r="QBK6" s="35"/>
      <c r="QBL6" s="35"/>
      <c r="QBM6" s="35"/>
      <c r="QBN6" s="35"/>
      <c r="QBO6" s="35"/>
      <c r="QBP6" s="35"/>
      <c r="QBQ6" s="35"/>
      <c r="QBR6" s="35"/>
      <c r="QBS6" s="35"/>
      <c r="QBT6" s="35"/>
      <c r="QBU6" s="35"/>
      <c r="QBV6" s="35"/>
      <c r="QBW6" s="35"/>
      <c r="QBX6" s="35"/>
      <c r="QBY6" s="35"/>
      <c r="QBZ6" s="35"/>
      <c r="QCA6" s="35"/>
      <c r="QCB6" s="35"/>
      <c r="QCC6" s="35"/>
      <c r="QCD6" s="35"/>
      <c r="QCE6" s="35"/>
      <c r="QCF6" s="35"/>
      <c r="QCG6" s="35"/>
      <c r="QCH6" s="35"/>
      <c r="QCI6" s="35"/>
      <c r="QCJ6" s="35"/>
      <c r="QCK6" s="35"/>
      <c r="QCL6" s="35"/>
      <c r="QCM6" s="35"/>
      <c r="QCN6" s="35"/>
      <c r="QCO6" s="35"/>
      <c r="QCP6" s="35"/>
      <c r="QCQ6" s="35"/>
      <c r="QCR6" s="35"/>
      <c r="QCS6" s="35"/>
      <c r="QCT6" s="35"/>
      <c r="QCU6" s="35"/>
      <c r="QCV6" s="35"/>
      <c r="QCW6" s="35"/>
      <c r="QCX6" s="35"/>
      <c r="QCY6" s="35"/>
      <c r="QCZ6" s="35"/>
      <c r="QDA6" s="35"/>
      <c r="QDB6" s="35"/>
      <c r="QDC6" s="35"/>
      <c r="QDD6" s="35"/>
      <c r="QDE6" s="35"/>
      <c r="QDF6" s="35"/>
      <c r="QDG6" s="35"/>
      <c r="QDH6" s="35"/>
      <c r="QDI6" s="35"/>
      <c r="QDJ6" s="35"/>
      <c r="QDK6" s="35"/>
      <c r="QDL6" s="35"/>
      <c r="QDM6" s="35"/>
      <c r="QDN6" s="35"/>
      <c r="QDO6" s="35"/>
      <c r="QDP6" s="35"/>
      <c r="QDQ6" s="35"/>
      <c r="QDR6" s="35"/>
      <c r="QDS6" s="35"/>
      <c r="QDT6" s="35"/>
      <c r="QDU6" s="35"/>
      <c r="QDV6" s="35"/>
      <c r="QDW6" s="35"/>
      <c r="QDX6" s="35"/>
      <c r="QDY6" s="35"/>
      <c r="QDZ6" s="35"/>
      <c r="QEA6" s="35"/>
      <c r="QEB6" s="35"/>
      <c r="QEC6" s="35"/>
      <c r="QED6" s="35"/>
      <c r="QEE6" s="35"/>
      <c r="QEF6" s="35"/>
      <c r="QEG6" s="35"/>
      <c r="QEH6" s="35"/>
      <c r="QEI6" s="35"/>
      <c r="QEJ6" s="35"/>
      <c r="QEK6" s="35"/>
      <c r="QEL6" s="35"/>
      <c r="QEM6" s="35"/>
      <c r="QEN6" s="35"/>
      <c r="QEO6" s="35"/>
      <c r="QEP6" s="35"/>
      <c r="QEQ6" s="35"/>
      <c r="QER6" s="35"/>
      <c r="QES6" s="35"/>
      <c r="QET6" s="35"/>
      <c r="QEU6" s="35"/>
      <c r="QEV6" s="35"/>
      <c r="QEW6" s="35"/>
      <c r="QEX6" s="35"/>
      <c r="QEY6" s="35"/>
      <c r="QEZ6" s="35"/>
      <c r="QFA6" s="35"/>
      <c r="QFB6" s="35"/>
      <c r="QFC6" s="35"/>
      <c r="QFD6" s="35"/>
      <c r="QFE6" s="35"/>
      <c r="QFF6" s="35"/>
      <c r="QFG6" s="35"/>
      <c r="QFH6" s="35"/>
      <c r="QFI6" s="35"/>
      <c r="QFJ6" s="35"/>
      <c r="QFK6" s="35"/>
      <c r="QFL6" s="35"/>
      <c r="QFM6" s="35"/>
      <c r="QFN6" s="35"/>
      <c r="QFO6" s="35"/>
      <c r="QFP6" s="35"/>
      <c r="QFQ6" s="35"/>
      <c r="QFR6" s="35"/>
      <c r="QFS6" s="35"/>
      <c r="QFT6" s="35"/>
      <c r="QFU6" s="35"/>
      <c r="QFV6" s="35"/>
      <c r="QFW6" s="35"/>
      <c r="QFX6" s="35"/>
      <c r="QFY6" s="35"/>
      <c r="QFZ6" s="35"/>
      <c r="QGA6" s="35"/>
      <c r="QGB6" s="35"/>
      <c r="QGC6" s="35"/>
      <c r="QGD6" s="35"/>
      <c r="QGE6" s="35"/>
      <c r="QGF6" s="35"/>
      <c r="QGG6" s="35"/>
      <c r="QGH6" s="35"/>
      <c r="QGI6" s="35"/>
      <c r="QGJ6" s="35"/>
      <c r="QGK6" s="35"/>
      <c r="QGL6" s="35"/>
      <c r="QGM6" s="35"/>
      <c r="QGN6" s="35"/>
      <c r="QGO6" s="35"/>
      <c r="QGP6" s="35"/>
      <c r="QGQ6" s="35"/>
      <c r="QGR6" s="35"/>
      <c r="QGS6" s="35"/>
      <c r="QGT6" s="35"/>
      <c r="QGU6" s="35"/>
      <c r="QGV6" s="35"/>
      <c r="QGW6" s="35"/>
      <c r="QGX6" s="35"/>
      <c r="QGY6" s="35"/>
      <c r="QGZ6" s="35"/>
      <c r="QHA6" s="35"/>
      <c r="QHB6" s="35"/>
      <c r="QHC6" s="35"/>
      <c r="QHD6" s="35"/>
      <c r="QHE6" s="35"/>
      <c r="QHF6" s="35"/>
      <c r="QHG6" s="35"/>
      <c r="QHH6" s="35"/>
      <c r="QHI6" s="35"/>
      <c r="QHJ6" s="35"/>
      <c r="QHK6" s="35"/>
      <c r="QHL6" s="35"/>
      <c r="QHM6" s="35"/>
      <c r="QHN6" s="35"/>
      <c r="QHO6" s="35"/>
      <c r="QHP6" s="35"/>
      <c r="QHQ6" s="35"/>
      <c r="QHR6" s="35"/>
      <c r="QHS6" s="35"/>
      <c r="QHT6" s="35"/>
      <c r="QHU6" s="35"/>
      <c r="QHV6" s="35"/>
      <c r="QHW6" s="35"/>
      <c r="QHX6" s="35"/>
      <c r="QHY6" s="35"/>
      <c r="QHZ6" s="35"/>
      <c r="QIA6" s="35"/>
      <c r="QIB6" s="35"/>
      <c r="QIC6" s="35"/>
      <c r="QID6" s="35"/>
      <c r="QIE6" s="35"/>
      <c r="QIF6" s="35"/>
      <c r="QIG6" s="35"/>
      <c r="QIH6" s="35"/>
      <c r="QII6" s="35"/>
      <c r="QIJ6" s="35"/>
      <c r="QIK6" s="35"/>
      <c r="QIL6" s="35"/>
      <c r="QIM6" s="35"/>
      <c r="QIN6" s="35"/>
      <c r="QIO6" s="35"/>
      <c r="QIP6" s="35"/>
      <c r="QIQ6" s="35"/>
      <c r="QIR6" s="35"/>
      <c r="QIS6" s="35"/>
      <c r="QIT6" s="35"/>
      <c r="QIU6" s="35"/>
      <c r="QIV6" s="35"/>
      <c r="QIW6" s="35"/>
      <c r="QIX6" s="35"/>
      <c r="QIY6" s="35"/>
      <c r="QIZ6" s="35"/>
      <c r="QJA6" s="35"/>
      <c r="QJB6" s="35"/>
      <c r="QJC6" s="35"/>
      <c r="QJD6" s="35"/>
      <c r="QJE6" s="35"/>
      <c r="QJF6" s="35"/>
      <c r="QJG6" s="35"/>
      <c r="QJH6" s="35"/>
      <c r="QJI6" s="35"/>
      <c r="QJJ6" s="35"/>
      <c r="QJK6" s="35"/>
      <c r="QJL6" s="35"/>
      <c r="QJM6" s="35"/>
      <c r="QJN6" s="35"/>
      <c r="QJO6" s="35"/>
      <c r="QJP6" s="35"/>
      <c r="QJQ6" s="35"/>
      <c r="QJR6" s="35"/>
      <c r="QJS6" s="35"/>
      <c r="QJT6" s="35"/>
      <c r="QJU6" s="35"/>
      <c r="QJV6" s="35"/>
      <c r="QJW6" s="35"/>
      <c r="QJX6" s="35"/>
      <c r="QJY6" s="35"/>
      <c r="QJZ6" s="35"/>
      <c r="QKA6" s="35"/>
      <c r="QKB6" s="35"/>
      <c r="QKC6" s="35"/>
      <c r="QKD6" s="35"/>
      <c r="QKE6" s="35"/>
      <c r="QKF6" s="35"/>
      <c r="QKG6" s="35"/>
      <c r="QKH6" s="35"/>
      <c r="QKI6" s="35"/>
      <c r="QKJ6" s="35"/>
      <c r="QKK6" s="35"/>
      <c r="QKL6" s="35"/>
      <c r="QKM6" s="35"/>
      <c r="QKN6" s="35"/>
      <c r="QKO6" s="35"/>
      <c r="QKP6" s="35"/>
      <c r="QKQ6" s="35"/>
      <c r="QKR6" s="35"/>
      <c r="QKS6" s="35"/>
      <c r="QKT6" s="35"/>
      <c r="QKU6" s="35"/>
      <c r="QKV6" s="35"/>
      <c r="QKW6" s="35"/>
      <c r="QKX6" s="35"/>
      <c r="QKY6" s="35"/>
      <c r="QKZ6" s="35"/>
      <c r="QLA6" s="35"/>
      <c r="QLB6" s="35"/>
      <c r="QLC6" s="35"/>
      <c r="QLD6" s="35"/>
      <c r="QLE6" s="35"/>
      <c r="QLF6" s="35"/>
      <c r="QLG6" s="35"/>
      <c r="QLH6" s="35"/>
      <c r="QLI6" s="35"/>
      <c r="QLJ6" s="35"/>
      <c r="QLK6" s="35"/>
      <c r="QLL6" s="35"/>
      <c r="QLM6" s="35"/>
      <c r="QLN6" s="35"/>
      <c r="QLO6" s="35"/>
      <c r="QLP6" s="35"/>
      <c r="QLQ6" s="35"/>
      <c r="QLR6" s="35"/>
      <c r="QLS6" s="35"/>
      <c r="QLT6" s="35"/>
      <c r="QLU6" s="35"/>
      <c r="QLV6" s="35"/>
      <c r="QLW6" s="35"/>
      <c r="QLX6" s="35"/>
      <c r="QLY6" s="35"/>
      <c r="QLZ6" s="35"/>
      <c r="QMA6" s="35"/>
      <c r="QMB6" s="35"/>
      <c r="QMC6" s="35"/>
      <c r="QMD6" s="35"/>
      <c r="QME6" s="35"/>
      <c r="QMF6" s="35"/>
      <c r="QMG6" s="35"/>
      <c r="QMH6" s="35"/>
      <c r="QMI6" s="35"/>
      <c r="QMJ6" s="35"/>
      <c r="QMK6" s="35"/>
      <c r="QML6" s="35"/>
      <c r="QMM6" s="35"/>
      <c r="QMN6" s="35"/>
      <c r="QMO6" s="35"/>
      <c r="QMP6" s="35"/>
      <c r="QMQ6" s="35"/>
      <c r="QMR6" s="35"/>
      <c r="QMS6" s="35"/>
      <c r="QMT6" s="35"/>
      <c r="QMU6" s="35"/>
      <c r="QMV6" s="35"/>
      <c r="QMW6" s="35"/>
      <c r="QMX6" s="35"/>
      <c r="QMY6" s="35"/>
      <c r="QMZ6" s="35"/>
      <c r="QNA6" s="35"/>
      <c r="QNB6" s="35"/>
      <c r="QNC6" s="35"/>
      <c r="QND6" s="35"/>
      <c r="QNE6" s="35"/>
      <c r="QNF6" s="35"/>
      <c r="QNG6" s="35"/>
      <c r="QNH6" s="35"/>
      <c r="QNI6" s="35"/>
      <c r="QNJ6" s="35"/>
      <c r="QNK6" s="35"/>
      <c r="QNL6" s="35"/>
      <c r="QNM6" s="35"/>
      <c r="QNN6" s="35"/>
      <c r="QNO6" s="35"/>
      <c r="QNP6" s="35"/>
      <c r="QNQ6" s="35"/>
      <c r="QNR6" s="35"/>
      <c r="QNS6" s="35"/>
      <c r="QNT6" s="35"/>
      <c r="QNU6" s="35"/>
      <c r="QNV6" s="35"/>
      <c r="QNW6" s="35"/>
      <c r="QNX6" s="35"/>
      <c r="QNY6" s="35"/>
      <c r="QNZ6" s="35"/>
      <c r="QOA6" s="35"/>
      <c r="QOB6" s="35"/>
      <c r="QOC6" s="35"/>
      <c r="QOD6" s="35"/>
      <c r="QOE6" s="35"/>
      <c r="QOF6" s="35"/>
      <c r="QOG6" s="35"/>
      <c r="QOH6" s="35"/>
      <c r="QOI6" s="35"/>
      <c r="QOJ6" s="35"/>
      <c r="QOK6" s="35"/>
      <c r="QOL6" s="35"/>
      <c r="QOM6" s="35"/>
      <c r="QON6" s="35"/>
      <c r="QOO6" s="35"/>
      <c r="QOP6" s="35"/>
      <c r="QOQ6" s="35"/>
      <c r="QOR6" s="35"/>
      <c r="QOS6" s="35"/>
      <c r="QOT6" s="35"/>
      <c r="QOU6" s="35"/>
      <c r="QOV6" s="35"/>
      <c r="QOW6" s="35"/>
      <c r="QOX6" s="35"/>
      <c r="QOY6" s="35"/>
      <c r="QOZ6" s="35"/>
      <c r="QPA6" s="35"/>
      <c r="QPB6" s="35"/>
      <c r="QPC6" s="35"/>
      <c r="QPD6" s="35"/>
      <c r="QPE6" s="35"/>
      <c r="QPF6" s="35"/>
      <c r="QPG6" s="35"/>
      <c r="QPH6" s="35"/>
      <c r="QPI6" s="35"/>
      <c r="QPJ6" s="35"/>
      <c r="QPK6" s="35"/>
      <c r="QPL6" s="35"/>
      <c r="QPM6" s="35"/>
      <c r="QPN6" s="35"/>
      <c r="QPO6" s="35"/>
      <c r="QPP6" s="35"/>
      <c r="QPQ6" s="35"/>
      <c r="QPR6" s="35"/>
      <c r="QPS6" s="35"/>
      <c r="QPT6" s="35"/>
      <c r="QPU6" s="35"/>
      <c r="QPV6" s="35"/>
      <c r="QPW6" s="35"/>
      <c r="QPX6" s="35"/>
      <c r="QPY6" s="35"/>
      <c r="QPZ6" s="35"/>
      <c r="QQA6" s="35"/>
      <c r="QQB6" s="35"/>
      <c r="QQC6" s="35"/>
      <c r="QQD6" s="35"/>
      <c r="QQE6" s="35"/>
      <c r="QQF6" s="35"/>
      <c r="QQG6" s="35"/>
      <c r="QQH6" s="35"/>
      <c r="QQI6" s="35"/>
      <c r="QQJ6" s="35"/>
      <c r="QQK6" s="35"/>
      <c r="QQL6" s="35"/>
      <c r="QQM6" s="35"/>
      <c r="QQN6" s="35"/>
      <c r="QQO6" s="35"/>
      <c r="QQP6" s="35"/>
      <c r="QQQ6" s="35"/>
      <c r="QQR6" s="35"/>
      <c r="QQS6" s="35"/>
      <c r="QQT6" s="35"/>
      <c r="QQU6" s="35"/>
      <c r="QQV6" s="35"/>
      <c r="QQW6" s="35"/>
      <c r="QQX6" s="35"/>
      <c r="QQY6" s="35"/>
      <c r="QQZ6" s="35"/>
      <c r="QRA6" s="35"/>
      <c r="QRB6" s="35"/>
      <c r="QRC6" s="35"/>
      <c r="QRD6" s="35"/>
      <c r="QRE6" s="35"/>
      <c r="QRF6" s="35"/>
      <c r="QRG6" s="35"/>
      <c r="QRH6" s="35"/>
      <c r="QRI6" s="35"/>
      <c r="QRJ6" s="35"/>
      <c r="QRK6" s="35"/>
      <c r="QRL6" s="35"/>
      <c r="QRM6" s="35"/>
      <c r="QRN6" s="35"/>
      <c r="QRO6" s="35"/>
      <c r="QRP6" s="35"/>
      <c r="QRQ6" s="35"/>
      <c r="QRR6" s="35"/>
      <c r="QRS6" s="35"/>
      <c r="QRT6" s="35"/>
      <c r="QRU6" s="35"/>
      <c r="QRV6" s="35"/>
      <c r="QRW6" s="35"/>
      <c r="QRX6" s="35"/>
      <c r="QRY6" s="35"/>
      <c r="QRZ6" s="35"/>
      <c r="QSA6" s="35"/>
      <c r="QSB6" s="35"/>
      <c r="QSC6" s="35"/>
      <c r="QSD6" s="35"/>
      <c r="QSE6" s="35"/>
      <c r="QSF6" s="35"/>
      <c r="QSG6" s="35"/>
      <c r="QSH6" s="35"/>
      <c r="QSI6" s="35"/>
      <c r="QSJ6" s="35"/>
      <c r="QSK6" s="35"/>
      <c r="QSL6" s="35"/>
      <c r="QSM6" s="35"/>
      <c r="QSN6" s="35"/>
      <c r="QSO6" s="35"/>
      <c r="QSP6" s="35"/>
      <c r="QSQ6" s="35"/>
      <c r="QSR6" s="35"/>
      <c r="QSS6" s="35"/>
      <c r="QST6" s="35"/>
      <c r="QSU6" s="35"/>
      <c r="QSV6" s="35"/>
      <c r="QSW6" s="35"/>
      <c r="QSX6" s="35"/>
      <c r="QSY6" s="35"/>
      <c r="QSZ6" s="35"/>
      <c r="QTA6" s="35"/>
      <c r="QTB6" s="35"/>
      <c r="QTC6" s="35"/>
      <c r="QTD6" s="35"/>
      <c r="QTE6" s="35"/>
      <c r="QTF6" s="35"/>
      <c r="QTG6" s="35"/>
      <c r="QTH6" s="35"/>
      <c r="QTI6" s="35"/>
      <c r="QTJ6" s="35"/>
      <c r="QTK6" s="35"/>
      <c r="QTL6" s="35"/>
      <c r="QTM6" s="35"/>
      <c r="QTN6" s="35"/>
      <c r="QTO6" s="35"/>
      <c r="QTP6" s="35"/>
      <c r="QTQ6" s="35"/>
      <c r="QTR6" s="35"/>
      <c r="QTS6" s="35"/>
      <c r="QTT6" s="35"/>
      <c r="QTU6" s="35"/>
      <c r="QTV6" s="35"/>
      <c r="QTW6" s="35"/>
      <c r="QTX6" s="35"/>
      <c r="QTY6" s="35"/>
      <c r="QTZ6" s="35"/>
      <c r="QUA6" s="35"/>
      <c r="QUB6" s="35"/>
      <c r="QUC6" s="35"/>
      <c r="QUD6" s="35"/>
      <c r="QUE6" s="35"/>
      <c r="QUF6" s="35"/>
      <c r="QUG6" s="35"/>
      <c r="QUH6" s="35"/>
      <c r="QUI6" s="35"/>
      <c r="QUJ6" s="35"/>
      <c r="QUK6" s="35"/>
      <c r="QUL6" s="35"/>
      <c r="QUM6" s="35"/>
      <c r="QUN6" s="35"/>
      <c r="QUO6" s="35"/>
      <c r="QUP6" s="35"/>
      <c r="QUQ6" s="35"/>
      <c r="QUR6" s="35"/>
      <c r="QUS6" s="35"/>
      <c r="QUT6" s="35"/>
      <c r="QUU6" s="35"/>
      <c r="QUV6" s="35"/>
      <c r="QUW6" s="35"/>
      <c r="QUX6" s="35"/>
      <c r="QUY6" s="35"/>
      <c r="QUZ6" s="35"/>
      <c r="QVA6" s="35"/>
      <c r="QVB6" s="35"/>
      <c r="QVC6" s="35"/>
      <c r="QVD6" s="35"/>
      <c r="QVE6" s="35"/>
      <c r="QVF6" s="35"/>
      <c r="QVG6" s="35"/>
      <c r="QVH6" s="35"/>
      <c r="QVI6" s="35"/>
      <c r="QVJ6" s="35"/>
      <c r="QVK6" s="35"/>
      <c r="QVL6" s="35"/>
      <c r="QVM6" s="35"/>
      <c r="QVN6" s="35"/>
      <c r="QVO6" s="35"/>
      <c r="QVP6" s="35"/>
      <c r="QVQ6" s="35"/>
      <c r="QVR6" s="35"/>
      <c r="QVS6" s="35"/>
      <c r="QVT6" s="35"/>
      <c r="QVU6" s="35"/>
      <c r="QVV6" s="35"/>
      <c r="QVW6" s="35"/>
      <c r="QVX6" s="35"/>
      <c r="QVY6" s="35"/>
      <c r="QVZ6" s="35"/>
      <c r="QWA6" s="35"/>
      <c r="QWB6" s="35"/>
      <c r="QWC6" s="35"/>
      <c r="QWD6" s="35"/>
      <c r="QWE6" s="35"/>
      <c r="QWF6" s="35"/>
      <c r="QWG6" s="35"/>
      <c r="QWH6" s="35"/>
      <c r="QWI6" s="35"/>
      <c r="QWJ6" s="35"/>
      <c r="QWK6" s="35"/>
      <c r="QWL6" s="35"/>
      <c r="QWM6" s="35"/>
      <c r="QWN6" s="35"/>
      <c r="QWO6" s="35"/>
      <c r="QWP6" s="35"/>
      <c r="QWQ6" s="35"/>
      <c r="QWR6" s="35"/>
      <c r="QWS6" s="35"/>
      <c r="QWT6" s="35"/>
      <c r="QWU6" s="35"/>
      <c r="QWV6" s="35"/>
      <c r="QWW6" s="35"/>
      <c r="QWX6" s="35"/>
      <c r="QWY6" s="35"/>
      <c r="QWZ6" s="35"/>
      <c r="QXA6" s="35"/>
      <c r="QXB6" s="35"/>
      <c r="QXC6" s="35"/>
      <c r="QXD6" s="35"/>
      <c r="QXE6" s="35"/>
      <c r="QXF6" s="35"/>
      <c r="QXG6" s="35"/>
      <c r="QXH6" s="35"/>
      <c r="QXI6" s="35"/>
      <c r="QXJ6" s="35"/>
      <c r="QXK6" s="35"/>
      <c r="QXL6" s="35"/>
      <c r="QXM6" s="35"/>
      <c r="QXN6" s="35"/>
      <c r="QXO6" s="35"/>
      <c r="QXP6" s="35"/>
      <c r="QXQ6" s="35"/>
      <c r="QXR6" s="35"/>
      <c r="QXS6" s="35"/>
      <c r="QXT6" s="35"/>
      <c r="QXU6" s="35"/>
      <c r="QXV6" s="35"/>
      <c r="QXW6" s="35"/>
      <c r="QXX6" s="35"/>
      <c r="QXY6" s="35"/>
      <c r="QXZ6" s="35"/>
      <c r="QYA6" s="35"/>
      <c r="QYB6" s="35"/>
      <c r="QYC6" s="35"/>
      <c r="QYD6" s="35"/>
      <c r="QYE6" s="35"/>
      <c r="QYF6" s="35"/>
      <c r="QYG6" s="35"/>
      <c r="QYH6" s="35"/>
      <c r="QYI6" s="35"/>
      <c r="QYJ6" s="35"/>
      <c r="QYK6" s="35"/>
      <c r="QYL6" s="35"/>
      <c r="QYM6" s="35"/>
      <c r="QYN6" s="35"/>
      <c r="QYO6" s="35"/>
      <c r="QYP6" s="35"/>
      <c r="QYQ6" s="35"/>
      <c r="QYR6" s="35"/>
      <c r="QYS6" s="35"/>
      <c r="QYT6" s="35"/>
      <c r="QYU6" s="35"/>
      <c r="QYV6" s="35"/>
      <c r="QYW6" s="35"/>
      <c r="QYX6" s="35"/>
      <c r="QYY6" s="35"/>
      <c r="QYZ6" s="35"/>
      <c r="QZA6" s="35"/>
      <c r="QZB6" s="35"/>
      <c r="QZC6" s="35"/>
      <c r="QZD6" s="35"/>
      <c r="QZE6" s="35"/>
      <c r="QZF6" s="35"/>
      <c r="QZG6" s="35"/>
      <c r="QZH6" s="35"/>
      <c r="QZI6" s="35"/>
      <c r="QZJ6" s="35"/>
      <c r="QZK6" s="35"/>
      <c r="QZL6" s="35"/>
      <c r="QZM6" s="35"/>
      <c r="QZN6" s="35"/>
      <c r="QZO6" s="35"/>
      <c r="QZP6" s="35"/>
      <c r="QZQ6" s="35"/>
      <c r="QZR6" s="35"/>
      <c r="QZS6" s="35"/>
      <c r="QZT6" s="35"/>
      <c r="QZU6" s="35"/>
      <c r="QZV6" s="35"/>
      <c r="QZW6" s="35"/>
      <c r="QZX6" s="35"/>
      <c r="QZY6" s="35"/>
      <c r="QZZ6" s="35"/>
      <c r="RAA6" s="35"/>
      <c r="RAB6" s="35"/>
      <c r="RAC6" s="35"/>
      <c r="RAD6" s="35"/>
      <c r="RAE6" s="35"/>
      <c r="RAF6" s="35"/>
      <c r="RAG6" s="35"/>
      <c r="RAH6" s="35"/>
      <c r="RAI6" s="35"/>
      <c r="RAJ6" s="35"/>
      <c r="RAK6" s="35"/>
      <c r="RAL6" s="35"/>
      <c r="RAM6" s="35"/>
      <c r="RAN6" s="35"/>
      <c r="RAO6" s="35"/>
      <c r="RAP6" s="35"/>
      <c r="RAQ6" s="35"/>
      <c r="RAR6" s="35"/>
      <c r="RAS6" s="35"/>
      <c r="RAT6" s="35"/>
      <c r="RAU6" s="35"/>
      <c r="RAV6" s="35"/>
      <c r="RAW6" s="35"/>
      <c r="RAX6" s="35"/>
      <c r="RAY6" s="35"/>
      <c r="RAZ6" s="35"/>
      <c r="RBA6" s="35"/>
      <c r="RBB6" s="35"/>
      <c r="RBC6" s="35"/>
      <c r="RBD6" s="35"/>
      <c r="RBE6" s="35"/>
      <c r="RBF6" s="35"/>
      <c r="RBG6" s="35"/>
      <c r="RBH6" s="35"/>
      <c r="RBI6" s="35"/>
      <c r="RBJ6" s="35"/>
      <c r="RBK6" s="35"/>
      <c r="RBL6" s="35"/>
      <c r="RBM6" s="35"/>
      <c r="RBN6" s="35"/>
      <c r="RBO6" s="35"/>
      <c r="RBP6" s="35"/>
      <c r="RBQ6" s="35"/>
      <c r="RBR6" s="35"/>
      <c r="RBS6" s="35"/>
      <c r="RBT6" s="35"/>
      <c r="RBU6" s="35"/>
      <c r="RBV6" s="35"/>
      <c r="RBW6" s="35"/>
      <c r="RBX6" s="35"/>
      <c r="RBY6" s="35"/>
      <c r="RBZ6" s="35"/>
      <c r="RCA6" s="35"/>
      <c r="RCB6" s="35"/>
      <c r="RCC6" s="35"/>
      <c r="RCD6" s="35"/>
      <c r="RCE6" s="35"/>
      <c r="RCF6" s="35"/>
      <c r="RCG6" s="35"/>
      <c r="RCH6" s="35"/>
      <c r="RCI6" s="35"/>
      <c r="RCJ6" s="35"/>
      <c r="RCK6" s="35"/>
      <c r="RCL6" s="35"/>
      <c r="RCM6" s="35"/>
      <c r="RCN6" s="35"/>
      <c r="RCO6" s="35"/>
      <c r="RCP6" s="35"/>
      <c r="RCQ6" s="35"/>
      <c r="RCR6" s="35"/>
      <c r="RCS6" s="35"/>
      <c r="RCT6" s="35"/>
      <c r="RCU6" s="35"/>
      <c r="RCV6" s="35"/>
      <c r="RCW6" s="35"/>
      <c r="RCX6" s="35"/>
      <c r="RCY6" s="35"/>
      <c r="RCZ6" s="35"/>
      <c r="RDA6" s="35"/>
      <c r="RDB6" s="35"/>
      <c r="RDC6" s="35"/>
      <c r="RDD6" s="35"/>
      <c r="RDE6" s="35"/>
      <c r="RDF6" s="35"/>
      <c r="RDG6" s="35"/>
      <c r="RDH6" s="35"/>
      <c r="RDI6" s="35"/>
      <c r="RDJ6" s="35"/>
      <c r="RDK6" s="35"/>
      <c r="RDL6" s="35"/>
      <c r="RDM6" s="35"/>
      <c r="RDN6" s="35"/>
      <c r="RDO6" s="35"/>
      <c r="RDP6" s="35"/>
      <c r="RDQ6" s="35"/>
      <c r="RDR6" s="35"/>
      <c r="RDS6" s="35"/>
      <c r="RDT6" s="35"/>
      <c r="RDU6" s="35"/>
      <c r="RDV6" s="35"/>
      <c r="RDW6" s="35"/>
      <c r="RDX6" s="35"/>
      <c r="RDY6" s="35"/>
      <c r="RDZ6" s="35"/>
      <c r="REA6" s="35"/>
      <c r="REB6" s="35"/>
      <c r="REC6" s="35"/>
      <c r="RED6" s="35"/>
      <c r="REE6" s="35"/>
      <c r="REF6" s="35"/>
      <c r="REG6" s="35"/>
      <c r="REH6" s="35"/>
      <c r="REI6" s="35"/>
      <c r="REJ6" s="35"/>
      <c r="REK6" s="35"/>
      <c r="REL6" s="35"/>
      <c r="REM6" s="35"/>
      <c r="REN6" s="35"/>
      <c r="REO6" s="35"/>
      <c r="REP6" s="35"/>
      <c r="REQ6" s="35"/>
      <c r="RER6" s="35"/>
      <c r="RES6" s="35"/>
      <c r="RET6" s="35"/>
      <c r="REU6" s="35"/>
      <c r="REV6" s="35"/>
      <c r="REW6" s="35"/>
      <c r="REX6" s="35"/>
      <c r="REY6" s="35"/>
      <c r="REZ6" s="35"/>
      <c r="RFA6" s="35"/>
      <c r="RFB6" s="35"/>
      <c r="RFC6" s="35"/>
      <c r="RFD6" s="35"/>
      <c r="RFE6" s="35"/>
      <c r="RFF6" s="35"/>
      <c r="RFG6" s="35"/>
      <c r="RFH6" s="35"/>
      <c r="RFI6" s="35"/>
      <c r="RFJ6" s="35"/>
      <c r="RFK6" s="35"/>
      <c r="RFL6" s="35"/>
      <c r="RFM6" s="35"/>
      <c r="RFN6" s="35"/>
      <c r="RFO6" s="35"/>
      <c r="RFP6" s="35"/>
      <c r="RFQ6" s="35"/>
      <c r="RFR6" s="35"/>
      <c r="RFS6" s="35"/>
      <c r="RFT6" s="35"/>
      <c r="RFU6" s="35"/>
      <c r="RFV6" s="35"/>
      <c r="RFW6" s="35"/>
      <c r="RFX6" s="35"/>
      <c r="RFY6" s="35"/>
      <c r="RFZ6" s="35"/>
      <c r="RGA6" s="35"/>
      <c r="RGB6" s="35"/>
      <c r="RGC6" s="35"/>
      <c r="RGD6" s="35"/>
      <c r="RGE6" s="35"/>
      <c r="RGF6" s="35"/>
      <c r="RGG6" s="35"/>
      <c r="RGH6" s="35"/>
      <c r="RGI6" s="35"/>
      <c r="RGJ6" s="35"/>
      <c r="RGK6" s="35"/>
      <c r="RGL6" s="35"/>
      <c r="RGM6" s="35"/>
      <c r="RGN6" s="35"/>
      <c r="RGO6" s="35"/>
      <c r="RGP6" s="35"/>
      <c r="RGQ6" s="35"/>
      <c r="RGR6" s="35"/>
      <c r="RGS6" s="35"/>
      <c r="RGT6" s="35"/>
      <c r="RGU6" s="35"/>
      <c r="RGV6" s="35"/>
      <c r="RGW6" s="35"/>
      <c r="RGX6" s="35"/>
      <c r="RGY6" s="35"/>
      <c r="RGZ6" s="35"/>
      <c r="RHA6" s="35"/>
      <c r="RHB6" s="35"/>
      <c r="RHC6" s="35"/>
      <c r="RHD6" s="35"/>
      <c r="RHE6" s="35"/>
      <c r="RHF6" s="35"/>
      <c r="RHG6" s="35"/>
      <c r="RHH6" s="35"/>
      <c r="RHI6" s="35"/>
      <c r="RHJ6" s="35"/>
      <c r="RHK6" s="35"/>
      <c r="RHL6" s="35"/>
      <c r="RHM6" s="35"/>
      <c r="RHN6" s="35"/>
      <c r="RHO6" s="35"/>
      <c r="RHP6" s="35"/>
      <c r="RHQ6" s="35"/>
      <c r="RHR6" s="35"/>
      <c r="RHS6" s="35"/>
      <c r="RHT6" s="35"/>
      <c r="RHU6" s="35"/>
      <c r="RHV6" s="35"/>
      <c r="RHW6" s="35"/>
      <c r="RHX6" s="35"/>
      <c r="RHY6" s="35"/>
      <c r="RHZ6" s="35"/>
      <c r="RIA6" s="35"/>
      <c r="RIB6" s="35"/>
      <c r="RIC6" s="35"/>
      <c r="RID6" s="35"/>
      <c r="RIE6" s="35"/>
      <c r="RIF6" s="35"/>
      <c r="RIG6" s="35"/>
      <c r="RIH6" s="35"/>
      <c r="RII6" s="35"/>
      <c r="RIJ6" s="35"/>
      <c r="RIK6" s="35"/>
      <c r="RIL6" s="35"/>
      <c r="RIM6" s="35"/>
      <c r="RIN6" s="35"/>
      <c r="RIO6" s="35"/>
      <c r="RIP6" s="35"/>
      <c r="RIQ6" s="35"/>
      <c r="RIR6" s="35"/>
      <c r="RIS6" s="35"/>
      <c r="RIT6" s="35"/>
      <c r="RIU6" s="35"/>
      <c r="RIV6" s="35"/>
      <c r="RIW6" s="35"/>
      <c r="RIX6" s="35"/>
      <c r="RIY6" s="35"/>
      <c r="RIZ6" s="35"/>
      <c r="RJA6" s="35"/>
      <c r="RJB6" s="35"/>
      <c r="RJC6" s="35"/>
      <c r="RJD6" s="35"/>
      <c r="RJE6" s="35"/>
      <c r="RJF6" s="35"/>
      <c r="RJG6" s="35"/>
      <c r="RJH6" s="35"/>
      <c r="RJI6" s="35"/>
      <c r="RJJ6" s="35"/>
      <c r="RJK6" s="35"/>
      <c r="RJL6" s="35"/>
      <c r="RJM6" s="35"/>
      <c r="RJN6" s="35"/>
      <c r="RJO6" s="35"/>
      <c r="RJP6" s="35"/>
      <c r="RJQ6" s="35"/>
      <c r="RJR6" s="35"/>
      <c r="RJS6" s="35"/>
      <c r="RJT6" s="35"/>
      <c r="RJU6" s="35"/>
      <c r="RJV6" s="35"/>
      <c r="RJW6" s="35"/>
      <c r="RJX6" s="35"/>
      <c r="RJY6" s="35"/>
      <c r="RJZ6" s="35"/>
      <c r="RKA6" s="35"/>
      <c r="RKB6" s="35"/>
      <c r="RKC6" s="35"/>
      <c r="RKD6" s="35"/>
      <c r="RKE6" s="35"/>
      <c r="RKF6" s="35"/>
      <c r="RKG6" s="35"/>
      <c r="RKH6" s="35"/>
      <c r="RKI6" s="35"/>
      <c r="RKJ6" s="35"/>
      <c r="RKK6" s="35"/>
      <c r="RKL6" s="35"/>
      <c r="RKM6" s="35"/>
      <c r="RKN6" s="35"/>
      <c r="RKO6" s="35"/>
      <c r="RKP6" s="35"/>
      <c r="RKQ6" s="35"/>
      <c r="RKR6" s="35"/>
      <c r="RKS6" s="35"/>
      <c r="RKT6" s="35"/>
      <c r="RKU6" s="35"/>
      <c r="RKV6" s="35"/>
      <c r="RKW6" s="35"/>
      <c r="RKX6" s="35"/>
      <c r="RKY6" s="35"/>
      <c r="RKZ6" s="35"/>
      <c r="RLA6" s="35"/>
      <c r="RLB6" s="35"/>
      <c r="RLC6" s="35"/>
      <c r="RLD6" s="35"/>
      <c r="RLE6" s="35"/>
      <c r="RLF6" s="35"/>
      <c r="RLG6" s="35"/>
      <c r="RLH6" s="35"/>
      <c r="RLI6" s="35"/>
      <c r="RLJ6" s="35"/>
      <c r="RLK6" s="35"/>
      <c r="RLL6" s="35"/>
      <c r="RLM6" s="35"/>
      <c r="RLN6" s="35"/>
      <c r="RLO6" s="35"/>
      <c r="RLP6" s="35"/>
      <c r="RLQ6" s="35"/>
      <c r="RLR6" s="35"/>
      <c r="RLS6" s="35"/>
      <c r="RLT6" s="35"/>
      <c r="RLU6" s="35"/>
      <c r="RLV6" s="35"/>
      <c r="RLW6" s="35"/>
      <c r="RLX6" s="35"/>
      <c r="RLY6" s="35"/>
      <c r="RLZ6" s="35"/>
      <c r="RMA6" s="35"/>
      <c r="RMB6" s="35"/>
      <c r="RMC6" s="35"/>
      <c r="RMD6" s="35"/>
      <c r="RME6" s="35"/>
      <c r="RMF6" s="35"/>
      <c r="RMG6" s="35"/>
      <c r="RMH6" s="35"/>
      <c r="RMI6" s="35"/>
      <c r="RMJ6" s="35"/>
      <c r="RMK6" s="35"/>
      <c r="RML6" s="35"/>
      <c r="RMM6" s="35"/>
      <c r="RMN6" s="35"/>
      <c r="RMO6" s="35"/>
      <c r="RMP6" s="35"/>
      <c r="RMQ6" s="35"/>
      <c r="RMR6" s="35"/>
      <c r="RMS6" s="35"/>
      <c r="RMT6" s="35"/>
      <c r="RMU6" s="35"/>
      <c r="RMV6" s="35"/>
      <c r="RMW6" s="35"/>
      <c r="RMX6" s="35"/>
      <c r="RMY6" s="35"/>
      <c r="RMZ6" s="35"/>
      <c r="RNA6" s="35"/>
      <c r="RNB6" s="35"/>
      <c r="RNC6" s="35"/>
      <c r="RND6" s="35"/>
      <c r="RNE6" s="35"/>
      <c r="RNF6" s="35"/>
      <c r="RNG6" s="35"/>
      <c r="RNH6" s="35"/>
      <c r="RNI6" s="35"/>
      <c r="RNJ6" s="35"/>
      <c r="RNK6" s="35"/>
      <c r="RNL6" s="35"/>
      <c r="RNM6" s="35"/>
      <c r="RNN6" s="35"/>
      <c r="RNO6" s="35"/>
      <c r="RNP6" s="35"/>
      <c r="RNQ6" s="35"/>
      <c r="RNR6" s="35"/>
      <c r="RNS6" s="35"/>
      <c r="RNT6" s="35"/>
      <c r="RNU6" s="35"/>
      <c r="RNV6" s="35"/>
      <c r="RNW6" s="35"/>
      <c r="RNX6" s="35"/>
      <c r="RNY6" s="35"/>
      <c r="RNZ6" s="35"/>
      <c r="ROA6" s="35"/>
      <c r="ROB6" s="35"/>
      <c r="ROC6" s="35"/>
      <c r="ROD6" s="35"/>
      <c r="ROE6" s="35"/>
      <c r="ROF6" s="35"/>
      <c r="ROG6" s="35"/>
      <c r="ROH6" s="35"/>
      <c r="ROI6" s="35"/>
      <c r="ROJ6" s="35"/>
      <c r="ROK6" s="35"/>
      <c r="ROL6" s="35"/>
      <c r="ROM6" s="35"/>
      <c r="RON6" s="35"/>
      <c r="ROO6" s="35"/>
      <c r="ROP6" s="35"/>
      <c r="ROQ6" s="35"/>
      <c r="ROR6" s="35"/>
      <c r="ROS6" s="35"/>
      <c r="ROT6" s="35"/>
      <c r="ROU6" s="35"/>
      <c r="ROV6" s="35"/>
      <c r="ROW6" s="35"/>
      <c r="ROX6" s="35"/>
      <c r="ROY6" s="35"/>
      <c r="ROZ6" s="35"/>
      <c r="RPA6" s="35"/>
      <c r="RPB6" s="35"/>
      <c r="RPC6" s="35"/>
      <c r="RPD6" s="35"/>
      <c r="RPE6" s="35"/>
      <c r="RPF6" s="35"/>
      <c r="RPG6" s="35"/>
      <c r="RPH6" s="35"/>
      <c r="RPI6" s="35"/>
      <c r="RPJ6" s="35"/>
      <c r="RPK6" s="35"/>
      <c r="RPL6" s="35"/>
      <c r="RPM6" s="35"/>
      <c r="RPN6" s="35"/>
      <c r="RPO6" s="35"/>
      <c r="RPP6" s="35"/>
      <c r="RPQ6" s="35"/>
      <c r="RPR6" s="35"/>
      <c r="RPS6" s="35"/>
      <c r="RPT6" s="35"/>
      <c r="RPU6" s="35"/>
      <c r="RPV6" s="35"/>
      <c r="RPW6" s="35"/>
      <c r="RPX6" s="35"/>
      <c r="RPY6" s="35"/>
      <c r="RPZ6" s="35"/>
      <c r="RQA6" s="35"/>
      <c r="RQB6" s="35"/>
      <c r="RQC6" s="35"/>
      <c r="RQD6" s="35"/>
      <c r="RQE6" s="35"/>
      <c r="RQF6" s="35"/>
      <c r="RQG6" s="35"/>
      <c r="RQH6" s="35"/>
      <c r="RQI6" s="35"/>
      <c r="RQJ6" s="35"/>
      <c r="RQK6" s="35"/>
      <c r="RQL6" s="35"/>
      <c r="RQM6" s="35"/>
      <c r="RQN6" s="35"/>
      <c r="RQO6" s="35"/>
      <c r="RQP6" s="35"/>
      <c r="RQQ6" s="35"/>
      <c r="RQR6" s="35"/>
      <c r="RQS6" s="35"/>
      <c r="RQT6" s="35"/>
      <c r="RQU6" s="35"/>
      <c r="RQV6" s="35"/>
      <c r="RQW6" s="35"/>
      <c r="RQX6" s="35"/>
      <c r="RQY6" s="35"/>
      <c r="RQZ6" s="35"/>
      <c r="RRA6" s="35"/>
      <c r="RRB6" s="35"/>
      <c r="RRC6" s="35"/>
      <c r="RRD6" s="35"/>
      <c r="RRE6" s="35"/>
      <c r="RRF6" s="35"/>
      <c r="RRG6" s="35"/>
      <c r="RRH6" s="35"/>
      <c r="RRI6" s="35"/>
      <c r="RRJ6" s="35"/>
      <c r="RRK6" s="35"/>
      <c r="RRL6" s="35"/>
      <c r="RRM6" s="35"/>
      <c r="RRN6" s="35"/>
      <c r="RRO6" s="35"/>
      <c r="RRP6" s="35"/>
      <c r="RRQ6" s="35"/>
      <c r="RRR6" s="35"/>
      <c r="RRS6" s="35"/>
      <c r="RRT6" s="35"/>
      <c r="RRU6" s="35"/>
      <c r="RRV6" s="35"/>
      <c r="RRW6" s="35"/>
      <c r="RRX6" s="35"/>
      <c r="RRY6" s="35"/>
      <c r="RRZ6" s="35"/>
      <c r="RSA6" s="35"/>
      <c r="RSB6" s="35"/>
      <c r="RSC6" s="35"/>
      <c r="RSD6" s="35"/>
      <c r="RSE6" s="35"/>
      <c r="RSF6" s="35"/>
      <c r="RSG6" s="35"/>
      <c r="RSH6" s="35"/>
      <c r="RSI6" s="35"/>
      <c r="RSJ6" s="35"/>
      <c r="RSK6" s="35"/>
      <c r="RSL6" s="35"/>
      <c r="RSM6" s="35"/>
      <c r="RSN6" s="35"/>
      <c r="RSO6" s="35"/>
      <c r="RSP6" s="35"/>
      <c r="RSQ6" s="35"/>
      <c r="RSR6" s="35"/>
      <c r="RSS6" s="35"/>
      <c r="RST6" s="35"/>
      <c r="RSU6" s="35"/>
      <c r="RSV6" s="35"/>
      <c r="RSW6" s="35"/>
      <c r="RSX6" s="35"/>
      <c r="RSY6" s="35"/>
      <c r="RSZ6" s="35"/>
      <c r="RTA6" s="35"/>
      <c r="RTB6" s="35"/>
      <c r="RTC6" s="35"/>
      <c r="RTD6" s="35"/>
      <c r="RTE6" s="35"/>
      <c r="RTF6" s="35"/>
      <c r="RTG6" s="35"/>
      <c r="RTH6" s="35"/>
      <c r="RTI6" s="35"/>
      <c r="RTJ6" s="35"/>
      <c r="RTK6" s="35"/>
      <c r="RTL6" s="35"/>
      <c r="RTM6" s="35"/>
      <c r="RTN6" s="35"/>
      <c r="RTO6" s="35"/>
      <c r="RTP6" s="35"/>
      <c r="RTQ6" s="35"/>
      <c r="RTR6" s="35"/>
      <c r="RTS6" s="35"/>
      <c r="RTT6" s="35"/>
      <c r="RTU6" s="35"/>
      <c r="RTV6" s="35"/>
      <c r="RTW6" s="35"/>
      <c r="RTX6" s="35"/>
      <c r="RTY6" s="35"/>
      <c r="RTZ6" s="35"/>
      <c r="RUA6" s="35"/>
      <c r="RUB6" s="35"/>
      <c r="RUC6" s="35"/>
      <c r="RUD6" s="35"/>
      <c r="RUE6" s="35"/>
      <c r="RUF6" s="35"/>
      <c r="RUG6" s="35"/>
      <c r="RUH6" s="35"/>
      <c r="RUI6" s="35"/>
      <c r="RUJ6" s="35"/>
      <c r="RUK6" s="35"/>
      <c r="RUL6" s="35"/>
      <c r="RUM6" s="35"/>
      <c r="RUN6" s="35"/>
      <c r="RUO6" s="35"/>
      <c r="RUP6" s="35"/>
      <c r="RUQ6" s="35"/>
      <c r="RUR6" s="35"/>
      <c r="RUS6" s="35"/>
      <c r="RUT6" s="35"/>
      <c r="RUU6" s="35"/>
      <c r="RUV6" s="35"/>
      <c r="RUW6" s="35"/>
      <c r="RUX6" s="35"/>
      <c r="RUY6" s="35"/>
      <c r="RUZ6" s="35"/>
      <c r="RVA6" s="35"/>
      <c r="RVB6" s="35"/>
      <c r="RVC6" s="35"/>
      <c r="RVD6" s="35"/>
      <c r="RVE6" s="35"/>
      <c r="RVF6" s="35"/>
      <c r="RVG6" s="35"/>
      <c r="RVH6" s="35"/>
      <c r="RVI6" s="35"/>
      <c r="RVJ6" s="35"/>
      <c r="RVK6" s="35"/>
      <c r="RVL6" s="35"/>
      <c r="RVM6" s="35"/>
      <c r="RVN6" s="35"/>
      <c r="RVO6" s="35"/>
      <c r="RVP6" s="35"/>
      <c r="RVQ6" s="35"/>
      <c r="RVR6" s="35"/>
      <c r="RVS6" s="35"/>
      <c r="RVT6" s="35"/>
      <c r="RVU6" s="35"/>
      <c r="RVV6" s="35"/>
      <c r="RVW6" s="35"/>
      <c r="RVX6" s="35"/>
      <c r="RVY6" s="35"/>
      <c r="RVZ6" s="35"/>
      <c r="RWA6" s="35"/>
      <c r="RWB6" s="35"/>
      <c r="RWC6" s="35"/>
      <c r="RWD6" s="35"/>
      <c r="RWE6" s="35"/>
      <c r="RWF6" s="35"/>
      <c r="RWG6" s="35"/>
      <c r="RWH6" s="35"/>
      <c r="RWI6" s="35"/>
      <c r="RWJ6" s="35"/>
      <c r="RWK6" s="35"/>
      <c r="RWL6" s="35"/>
      <c r="RWM6" s="35"/>
      <c r="RWN6" s="35"/>
      <c r="RWO6" s="35"/>
      <c r="RWP6" s="35"/>
      <c r="RWQ6" s="35"/>
      <c r="RWR6" s="35"/>
      <c r="RWS6" s="35"/>
      <c r="RWT6" s="35"/>
      <c r="RWU6" s="35"/>
      <c r="RWV6" s="35"/>
      <c r="RWW6" s="35"/>
      <c r="RWX6" s="35"/>
      <c r="RWY6" s="35"/>
      <c r="RWZ6" s="35"/>
      <c r="RXA6" s="35"/>
      <c r="RXB6" s="35"/>
      <c r="RXC6" s="35"/>
      <c r="RXD6" s="35"/>
      <c r="RXE6" s="35"/>
      <c r="RXF6" s="35"/>
      <c r="RXG6" s="35"/>
      <c r="RXH6" s="35"/>
      <c r="RXI6" s="35"/>
      <c r="RXJ6" s="35"/>
      <c r="RXK6" s="35"/>
      <c r="RXL6" s="35"/>
      <c r="RXM6" s="35"/>
      <c r="RXN6" s="35"/>
      <c r="RXO6" s="35"/>
      <c r="RXP6" s="35"/>
      <c r="RXQ6" s="35"/>
      <c r="RXR6" s="35"/>
      <c r="RXS6" s="35"/>
      <c r="RXT6" s="35"/>
      <c r="RXU6" s="35"/>
      <c r="RXV6" s="35"/>
      <c r="RXW6" s="35"/>
      <c r="RXX6" s="35"/>
      <c r="RXY6" s="35"/>
      <c r="RXZ6" s="35"/>
      <c r="RYA6" s="35"/>
      <c r="RYB6" s="35"/>
      <c r="RYC6" s="35"/>
      <c r="RYD6" s="35"/>
      <c r="RYE6" s="35"/>
      <c r="RYF6" s="35"/>
      <c r="RYG6" s="35"/>
      <c r="RYH6" s="35"/>
      <c r="RYI6" s="35"/>
      <c r="RYJ6" s="35"/>
      <c r="RYK6" s="35"/>
      <c r="RYL6" s="35"/>
      <c r="RYM6" s="35"/>
      <c r="RYN6" s="35"/>
      <c r="RYO6" s="35"/>
      <c r="RYP6" s="35"/>
      <c r="RYQ6" s="35"/>
      <c r="RYR6" s="35"/>
      <c r="RYS6" s="35"/>
      <c r="RYT6" s="35"/>
      <c r="RYU6" s="35"/>
      <c r="RYV6" s="35"/>
      <c r="RYW6" s="35"/>
      <c r="RYX6" s="35"/>
      <c r="RYY6" s="35"/>
      <c r="RYZ6" s="35"/>
      <c r="RZA6" s="35"/>
      <c r="RZB6" s="35"/>
      <c r="RZC6" s="35"/>
      <c r="RZD6" s="35"/>
      <c r="RZE6" s="35"/>
      <c r="RZF6" s="35"/>
      <c r="RZG6" s="35"/>
      <c r="RZH6" s="35"/>
      <c r="RZI6" s="35"/>
      <c r="RZJ6" s="35"/>
      <c r="RZK6" s="35"/>
      <c r="RZL6" s="35"/>
      <c r="RZM6" s="35"/>
      <c r="RZN6" s="35"/>
      <c r="RZO6" s="35"/>
      <c r="RZP6" s="35"/>
      <c r="RZQ6" s="35"/>
      <c r="RZR6" s="35"/>
      <c r="RZS6" s="35"/>
      <c r="RZT6" s="35"/>
      <c r="RZU6" s="35"/>
      <c r="RZV6" s="35"/>
      <c r="RZW6" s="35"/>
      <c r="RZX6" s="35"/>
      <c r="RZY6" s="35"/>
      <c r="RZZ6" s="35"/>
      <c r="SAA6" s="35"/>
      <c r="SAB6" s="35"/>
      <c r="SAC6" s="35"/>
      <c r="SAD6" s="35"/>
      <c r="SAE6" s="35"/>
      <c r="SAF6" s="35"/>
      <c r="SAG6" s="35"/>
      <c r="SAH6" s="35"/>
      <c r="SAI6" s="35"/>
      <c r="SAJ6" s="35"/>
      <c r="SAK6" s="35"/>
      <c r="SAL6" s="35"/>
      <c r="SAM6" s="35"/>
      <c r="SAN6" s="35"/>
      <c r="SAO6" s="35"/>
      <c r="SAP6" s="35"/>
      <c r="SAQ6" s="35"/>
      <c r="SAR6" s="35"/>
      <c r="SAS6" s="35"/>
      <c r="SAT6" s="35"/>
      <c r="SAU6" s="35"/>
      <c r="SAV6" s="35"/>
      <c r="SAW6" s="35"/>
      <c r="SAX6" s="35"/>
      <c r="SAY6" s="35"/>
      <c r="SAZ6" s="35"/>
      <c r="SBA6" s="35"/>
      <c r="SBB6" s="35"/>
      <c r="SBC6" s="35"/>
      <c r="SBD6" s="35"/>
      <c r="SBE6" s="35"/>
      <c r="SBF6" s="35"/>
      <c r="SBG6" s="35"/>
      <c r="SBH6" s="35"/>
      <c r="SBI6" s="35"/>
      <c r="SBJ6" s="35"/>
      <c r="SBK6" s="35"/>
      <c r="SBL6" s="35"/>
      <c r="SBM6" s="35"/>
      <c r="SBN6" s="35"/>
      <c r="SBO6" s="35"/>
      <c r="SBP6" s="35"/>
      <c r="SBQ6" s="35"/>
      <c r="SBR6" s="35"/>
      <c r="SBS6" s="35"/>
      <c r="SBT6" s="35"/>
      <c r="SBU6" s="35"/>
      <c r="SBV6" s="35"/>
      <c r="SBW6" s="35"/>
      <c r="SBX6" s="35"/>
      <c r="SBY6" s="35"/>
      <c r="SBZ6" s="35"/>
      <c r="SCA6" s="35"/>
      <c r="SCB6" s="35"/>
      <c r="SCC6" s="35"/>
      <c r="SCD6" s="35"/>
      <c r="SCE6" s="35"/>
      <c r="SCF6" s="35"/>
      <c r="SCG6" s="35"/>
      <c r="SCH6" s="35"/>
      <c r="SCI6" s="35"/>
      <c r="SCJ6" s="35"/>
      <c r="SCK6" s="35"/>
      <c r="SCL6" s="35"/>
      <c r="SCM6" s="35"/>
      <c r="SCN6" s="35"/>
      <c r="SCO6" s="35"/>
      <c r="SCP6" s="35"/>
      <c r="SCQ6" s="35"/>
      <c r="SCR6" s="35"/>
      <c r="SCS6" s="35"/>
      <c r="SCT6" s="35"/>
      <c r="SCU6" s="35"/>
      <c r="SCV6" s="35"/>
      <c r="SCW6" s="35"/>
      <c r="SCX6" s="35"/>
      <c r="SCY6" s="35"/>
      <c r="SCZ6" s="35"/>
      <c r="SDA6" s="35"/>
      <c r="SDB6" s="35"/>
      <c r="SDC6" s="35"/>
      <c r="SDD6" s="35"/>
      <c r="SDE6" s="35"/>
      <c r="SDF6" s="35"/>
      <c r="SDG6" s="35"/>
      <c r="SDH6" s="35"/>
      <c r="SDI6" s="35"/>
      <c r="SDJ6" s="35"/>
      <c r="SDK6" s="35"/>
      <c r="SDL6" s="35"/>
      <c r="SDM6" s="35"/>
      <c r="SDN6" s="35"/>
      <c r="SDO6" s="35"/>
      <c r="SDP6" s="35"/>
      <c r="SDQ6" s="35"/>
      <c r="SDR6" s="35"/>
      <c r="SDS6" s="35"/>
      <c r="SDT6" s="35"/>
      <c r="SDU6" s="35"/>
      <c r="SDV6" s="35"/>
      <c r="SDW6" s="35"/>
      <c r="SDX6" s="35"/>
      <c r="SDY6" s="35"/>
      <c r="SDZ6" s="35"/>
      <c r="SEA6" s="35"/>
      <c r="SEB6" s="35"/>
      <c r="SEC6" s="35"/>
      <c r="SED6" s="35"/>
      <c r="SEE6" s="35"/>
      <c r="SEF6" s="35"/>
      <c r="SEG6" s="35"/>
      <c r="SEH6" s="35"/>
      <c r="SEI6" s="35"/>
      <c r="SEJ6" s="35"/>
      <c r="SEK6" s="35"/>
      <c r="SEL6" s="35"/>
      <c r="SEM6" s="35"/>
      <c r="SEN6" s="35"/>
      <c r="SEO6" s="35"/>
      <c r="SEP6" s="35"/>
      <c r="SEQ6" s="35"/>
      <c r="SER6" s="35"/>
      <c r="SES6" s="35"/>
      <c r="SET6" s="35"/>
      <c r="SEU6" s="35"/>
      <c r="SEV6" s="35"/>
      <c r="SEW6" s="35"/>
      <c r="SEX6" s="35"/>
      <c r="SEY6" s="35"/>
      <c r="SEZ6" s="35"/>
      <c r="SFA6" s="35"/>
      <c r="SFB6" s="35"/>
      <c r="SFC6" s="35"/>
      <c r="SFD6" s="35"/>
      <c r="SFE6" s="35"/>
      <c r="SFF6" s="35"/>
      <c r="SFG6" s="35"/>
      <c r="SFH6" s="35"/>
      <c r="SFI6" s="35"/>
      <c r="SFJ6" s="35"/>
      <c r="SFK6" s="35"/>
      <c r="SFL6" s="35"/>
      <c r="SFM6" s="35"/>
      <c r="SFN6" s="35"/>
      <c r="SFO6" s="35"/>
      <c r="SFP6" s="35"/>
      <c r="SFQ6" s="35"/>
      <c r="SFR6" s="35"/>
      <c r="SFS6" s="35"/>
      <c r="SFT6" s="35"/>
      <c r="SFU6" s="35"/>
      <c r="SFV6" s="35"/>
      <c r="SFW6" s="35"/>
      <c r="SFX6" s="35"/>
      <c r="SFY6" s="35"/>
      <c r="SFZ6" s="35"/>
      <c r="SGA6" s="35"/>
      <c r="SGB6" s="35"/>
      <c r="SGC6" s="35"/>
      <c r="SGD6" s="35"/>
      <c r="SGE6" s="35"/>
      <c r="SGF6" s="35"/>
      <c r="SGG6" s="35"/>
      <c r="SGH6" s="35"/>
      <c r="SGI6" s="35"/>
      <c r="SGJ6" s="35"/>
      <c r="SGK6" s="35"/>
      <c r="SGL6" s="35"/>
      <c r="SGM6" s="35"/>
      <c r="SGN6" s="35"/>
      <c r="SGO6" s="35"/>
      <c r="SGP6" s="35"/>
      <c r="SGQ6" s="35"/>
      <c r="SGR6" s="35"/>
      <c r="SGS6" s="35"/>
      <c r="SGT6" s="35"/>
      <c r="SGU6" s="35"/>
      <c r="SGV6" s="35"/>
      <c r="SGW6" s="35"/>
      <c r="SGX6" s="35"/>
      <c r="SGY6" s="35"/>
      <c r="SGZ6" s="35"/>
      <c r="SHA6" s="35"/>
      <c r="SHB6" s="35"/>
      <c r="SHC6" s="35"/>
      <c r="SHD6" s="35"/>
      <c r="SHE6" s="35"/>
      <c r="SHF6" s="35"/>
      <c r="SHG6" s="35"/>
      <c r="SHH6" s="35"/>
      <c r="SHI6" s="35"/>
      <c r="SHJ6" s="35"/>
      <c r="SHK6" s="35"/>
      <c r="SHL6" s="35"/>
      <c r="SHM6" s="35"/>
      <c r="SHN6" s="35"/>
      <c r="SHO6" s="35"/>
      <c r="SHP6" s="35"/>
      <c r="SHQ6" s="35"/>
      <c r="SHR6" s="35"/>
      <c r="SHS6" s="35"/>
      <c r="SHT6" s="35"/>
      <c r="SHU6" s="35"/>
      <c r="SHV6" s="35"/>
      <c r="SHW6" s="35"/>
      <c r="SHX6" s="35"/>
      <c r="SHY6" s="35"/>
      <c r="SHZ6" s="35"/>
      <c r="SIA6" s="35"/>
      <c r="SIB6" s="35"/>
      <c r="SIC6" s="35"/>
      <c r="SID6" s="35"/>
      <c r="SIE6" s="35"/>
      <c r="SIF6" s="35"/>
      <c r="SIG6" s="35"/>
      <c r="SIH6" s="35"/>
      <c r="SII6" s="35"/>
      <c r="SIJ6" s="35"/>
      <c r="SIK6" s="35"/>
      <c r="SIL6" s="35"/>
      <c r="SIM6" s="35"/>
      <c r="SIN6" s="35"/>
      <c r="SIO6" s="35"/>
      <c r="SIP6" s="35"/>
      <c r="SIQ6" s="35"/>
      <c r="SIR6" s="35"/>
      <c r="SIS6" s="35"/>
      <c r="SIT6" s="35"/>
      <c r="SIU6" s="35"/>
      <c r="SIV6" s="35"/>
      <c r="SIW6" s="35"/>
      <c r="SIX6" s="35"/>
      <c r="SIY6" s="35"/>
      <c r="SIZ6" s="35"/>
      <c r="SJA6" s="35"/>
      <c r="SJB6" s="35"/>
      <c r="SJC6" s="35"/>
      <c r="SJD6" s="35"/>
      <c r="SJE6" s="35"/>
      <c r="SJF6" s="35"/>
      <c r="SJG6" s="35"/>
      <c r="SJH6" s="35"/>
      <c r="SJI6" s="35"/>
      <c r="SJJ6" s="35"/>
      <c r="SJK6" s="35"/>
      <c r="SJL6" s="35"/>
      <c r="SJM6" s="35"/>
      <c r="SJN6" s="35"/>
      <c r="SJO6" s="35"/>
      <c r="SJP6" s="35"/>
      <c r="SJQ6" s="35"/>
      <c r="SJR6" s="35"/>
      <c r="SJS6" s="35"/>
      <c r="SJT6" s="35"/>
      <c r="SJU6" s="35"/>
      <c r="SJV6" s="35"/>
      <c r="SJW6" s="35"/>
      <c r="SJX6" s="35"/>
      <c r="SJY6" s="35"/>
      <c r="SJZ6" s="35"/>
      <c r="SKA6" s="35"/>
      <c r="SKB6" s="35"/>
      <c r="SKC6" s="35"/>
      <c r="SKD6" s="35"/>
      <c r="SKE6" s="35"/>
      <c r="SKF6" s="35"/>
      <c r="SKG6" s="35"/>
      <c r="SKH6" s="35"/>
      <c r="SKI6" s="35"/>
      <c r="SKJ6" s="35"/>
      <c r="SKK6" s="35"/>
      <c r="SKL6" s="35"/>
      <c r="SKM6" s="35"/>
      <c r="SKN6" s="35"/>
      <c r="SKO6" s="35"/>
      <c r="SKP6" s="35"/>
      <c r="SKQ6" s="35"/>
      <c r="SKR6" s="35"/>
      <c r="SKS6" s="35"/>
      <c r="SKT6" s="35"/>
      <c r="SKU6" s="35"/>
      <c r="SKV6" s="35"/>
      <c r="SKW6" s="35"/>
      <c r="SKX6" s="35"/>
      <c r="SKY6" s="35"/>
      <c r="SKZ6" s="35"/>
      <c r="SLA6" s="35"/>
      <c r="SLB6" s="35"/>
      <c r="SLC6" s="35"/>
      <c r="SLD6" s="35"/>
      <c r="SLE6" s="35"/>
      <c r="SLF6" s="35"/>
      <c r="SLG6" s="35"/>
      <c r="SLH6" s="35"/>
      <c r="SLI6" s="35"/>
      <c r="SLJ6" s="35"/>
      <c r="SLK6" s="35"/>
      <c r="SLL6" s="35"/>
      <c r="SLM6" s="35"/>
      <c r="SLN6" s="35"/>
      <c r="SLO6" s="35"/>
      <c r="SLP6" s="35"/>
      <c r="SLQ6" s="35"/>
      <c r="SLR6" s="35"/>
      <c r="SLS6" s="35"/>
      <c r="SLT6" s="35"/>
      <c r="SLU6" s="35"/>
      <c r="SLV6" s="35"/>
      <c r="SLW6" s="35"/>
      <c r="SLX6" s="35"/>
      <c r="SLY6" s="35"/>
      <c r="SLZ6" s="35"/>
      <c r="SMA6" s="35"/>
      <c r="SMB6" s="35"/>
      <c r="SMC6" s="35"/>
      <c r="SMD6" s="35"/>
      <c r="SME6" s="35"/>
      <c r="SMF6" s="35"/>
      <c r="SMG6" s="35"/>
      <c r="SMH6" s="35"/>
      <c r="SMI6" s="35"/>
      <c r="SMJ6" s="35"/>
      <c r="SMK6" s="35"/>
      <c r="SML6" s="35"/>
      <c r="SMM6" s="35"/>
      <c r="SMN6" s="35"/>
      <c r="SMO6" s="35"/>
      <c r="SMP6" s="35"/>
      <c r="SMQ6" s="35"/>
      <c r="SMR6" s="35"/>
      <c r="SMS6" s="35"/>
      <c r="SMT6" s="35"/>
      <c r="SMU6" s="35"/>
      <c r="SMV6" s="35"/>
      <c r="SMW6" s="35"/>
      <c r="SMX6" s="35"/>
      <c r="SMY6" s="35"/>
      <c r="SMZ6" s="35"/>
      <c r="SNA6" s="35"/>
      <c r="SNB6" s="35"/>
      <c r="SNC6" s="35"/>
      <c r="SND6" s="35"/>
      <c r="SNE6" s="35"/>
      <c r="SNF6" s="35"/>
      <c r="SNG6" s="35"/>
      <c r="SNH6" s="35"/>
      <c r="SNI6" s="35"/>
      <c r="SNJ6" s="35"/>
      <c r="SNK6" s="35"/>
      <c r="SNL6" s="35"/>
      <c r="SNM6" s="35"/>
      <c r="SNN6" s="35"/>
      <c r="SNO6" s="35"/>
      <c r="SNP6" s="35"/>
      <c r="SNQ6" s="35"/>
      <c r="SNR6" s="35"/>
      <c r="SNS6" s="35"/>
      <c r="SNT6" s="35"/>
      <c r="SNU6" s="35"/>
      <c r="SNV6" s="35"/>
      <c r="SNW6" s="35"/>
      <c r="SNX6" s="35"/>
      <c r="SNY6" s="35"/>
      <c r="SNZ6" s="35"/>
      <c r="SOA6" s="35"/>
      <c r="SOB6" s="35"/>
      <c r="SOC6" s="35"/>
      <c r="SOD6" s="35"/>
      <c r="SOE6" s="35"/>
      <c r="SOF6" s="35"/>
      <c r="SOG6" s="35"/>
      <c r="SOH6" s="35"/>
      <c r="SOI6" s="35"/>
      <c r="SOJ6" s="35"/>
      <c r="SOK6" s="35"/>
      <c r="SOL6" s="35"/>
      <c r="SOM6" s="35"/>
      <c r="SON6" s="35"/>
      <c r="SOO6" s="35"/>
      <c r="SOP6" s="35"/>
      <c r="SOQ6" s="35"/>
      <c r="SOR6" s="35"/>
      <c r="SOS6" s="35"/>
      <c r="SOT6" s="35"/>
      <c r="SOU6" s="35"/>
      <c r="SOV6" s="35"/>
      <c r="SOW6" s="35"/>
      <c r="SOX6" s="35"/>
      <c r="SOY6" s="35"/>
      <c r="SOZ6" s="35"/>
      <c r="SPA6" s="35"/>
      <c r="SPB6" s="35"/>
      <c r="SPC6" s="35"/>
      <c r="SPD6" s="35"/>
      <c r="SPE6" s="35"/>
      <c r="SPF6" s="35"/>
      <c r="SPG6" s="35"/>
      <c r="SPH6" s="35"/>
      <c r="SPI6" s="35"/>
      <c r="SPJ6" s="35"/>
      <c r="SPK6" s="35"/>
      <c r="SPL6" s="35"/>
      <c r="SPM6" s="35"/>
      <c r="SPN6" s="35"/>
      <c r="SPO6" s="35"/>
      <c r="SPP6" s="35"/>
      <c r="SPQ6" s="35"/>
      <c r="SPR6" s="35"/>
      <c r="SPS6" s="35"/>
      <c r="SPT6" s="35"/>
      <c r="SPU6" s="35"/>
      <c r="SPV6" s="35"/>
      <c r="SPW6" s="35"/>
      <c r="SPX6" s="35"/>
      <c r="SPY6" s="35"/>
      <c r="SPZ6" s="35"/>
      <c r="SQA6" s="35"/>
      <c r="SQB6" s="35"/>
      <c r="SQC6" s="35"/>
      <c r="SQD6" s="35"/>
      <c r="SQE6" s="35"/>
      <c r="SQF6" s="35"/>
      <c r="SQG6" s="35"/>
      <c r="SQH6" s="35"/>
      <c r="SQI6" s="35"/>
      <c r="SQJ6" s="35"/>
      <c r="SQK6" s="35"/>
      <c r="SQL6" s="35"/>
      <c r="SQM6" s="35"/>
      <c r="SQN6" s="35"/>
      <c r="SQO6" s="35"/>
      <c r="SQP6" s="35"/>
      <c r="SQQ6" s="35"/>
      <c r="SQR6" s="35"/>
      <c r="SQS6" s="35"/>
      <c r="SQT6" s="35"/>
      <c r="SQU6" s="35"/>
      <c r="SQV6" s="35"/>
      <c r="SQW6" s="35"/>
      <c r="SQX6" s="35"/>
      <c r="SQY6" s="35"/>
      <c r="SQZ6" s="35"/>
      <c r="SRA6" s="35"/>
      <c r="SRB6" s="35"/>
      <c r="SRC6" s="35"/>
      <c r="SRD6" s="35"/>
      <c r="SRE6" s="35"/>
      <c r="SRF6" s="35"/>
      <c r="SRG6" s="35"/>
      <c r="SRH6" s="35"/>
      <c r="SRI6" s="35"/>
      <c r="SRJ6" s="35"/>
      <c r="SRK6" s="35"/>
      <c r="SRL6" s="35"/>
      <c r="SRM6" s="35"/>
      <c r="SRN6" s="35"/>
      <c r="SRO6" s="35"/>
      <c r="SRP6" s="35"/>
      <c r="SRQ6" s="35"/>
      <c r="SRR6" s="35"/>
      <c r="SRS6" s="35"/>
      <c r="SRT6" s="35"/>
      <c r="SRU6" s="35"/>
      <c r="SRV6" s="35"/>
      <c r="SRW6" s="35"/>
      <c r="SRX6" s="35"/>
      <c r="SRY6" s="35"/>
      <c r="SRZ6" s="35"/>
      <c r="SSA6" s="35"/>
      <c r="SSB6" s="35"/>
      <c r="SSC6" s="35"/>
      <c r="SSD6" s="35"/>
      <c r="SSE6" s="35"/>
      <c r="SSF6" s="35"/>
      <c r="SSG6" s="35"/>
      <c r="SSH6" s="35"/>
      <c r="SSI6" s="35"/>
      <c r="SSJ6" s="35"/>
      <c r="SSK6" s="35"/>
      <c r="SSL6" s="35"/>
      <c r="SSM6" s="35"/>
      <c r="SSN6" s="35"/>
      <c r="SSO6" s="35"/>
      <c r="SSP6" s="35"/>
      <c r="SSQ6" s="35"/>
      <c r="SSR6" s="35"/>
      <c r="SSS6" s="35"/>
      <c r="SST6" s="35"/>
      <c r="SSU6" s="35"/>
      <c r="SSV6" s="35"/>
      <c r="SSW6" s="35"/>
      <c r="SSX6" s="35"/>
      <c r="SSY6" s="35"/>
      <c r="SSZ6" s="35"/>
      <c r="STA6" s="35"/>
      <c r="STB6" s="35"/>
      <c r="STC6" s="35"/>
      <c r="STD6" s="35"/>
      <c r="STE6" s="35"/>
      <c r="STF6" s="35"/>
      <c r="STG6" s="35"/>
      <c r="STH6" s="35"/>
      <c r="STI6" s="35"/>
      <c r="STJ6" s="35"/>
      <c r="STK6" s="35"/>
      <c r="STL6" s="35"/>
      <c r="STM6" s="35"/>
      <c r="STN6" s="35"/>
      <c r="STO6" s="35"/>
      <c r="STP6" s="35"/>
      <c r="STQ6" s="35"/>
      <c r="STR6" s="35"/>
      <c r="STS6" s="35"/>
      <c r="STT6" s="35"/>
      <c r="STU6" s="35"/>
      <c r="STV6" s="35"/>
      <c r="STW6" s="35"/>
      <c r="STX6" s="35"/>
      <c r="STY6" s="35"/>
      <c r="STZ6" s="35"/>
      <c r="SUA6" s="35"/>
      <c r="SUB6" s="35"/>
      <c r="SUC6" s="35"/>
      <c r="SUD6" s="35"/>
      <c r="SUE6" s="35"/>
      <c r="SUF6" s="35"/>
      <c r="SUG6" s="35"/>
      <c r="SUH6" s="35"/>
      <c r="SUI6" s="35"/>
      <c r="SUJ6" s="35"/>
      <c r="SUK6" s="35"/>
      <c r="SUL6" s="35"/>
      <c r="SUM6" s="35"/>
      <c r="SUN6" s="35"/>
      <c r="SUO6" s="35"/>
      <c r="SUP6" s="35"/>
      <c r="SUQ6" s="35"/>
      <c r="SUR6" s="35"/>
      <c r="SUS6" s="35"/>
      <c r="SUT6" s="35"/>
      <c r="SUU6" s="35"/>
      <c r="SUV6" s="35"/>
      <c r="SUW6" s="35"/>
      <c r="SUX6" s="35"/>
      <c r="SUY6" s="35"/>
      <c r="SUZ6" s="35"/>
      <c r="SVA6" s="35"/>
      <c r="SVB6" s="35"/>
      <c r="SVC6" s="35"/>
      <c r="SVD6" s="35"/>
      <c r="SVE6" s="35"/>
      <c r="SVF6" s="35"/>
      <c r="SVG6" s="35"/>
      <c r="SVH6" s="35"/>
      <c r="SVI6" s="35"/>
      <c r="SVJ6" s="35"/>
      <c r="SVK6" s="35"/>
      <c r="SVL6" s="35"/>
      <c r="SVM6" s="35"/>
      <c r="SVN6" s="35"/>
      <c r="SVO6" s="35"/>
      <c r="SVP6" s="35"/>
      <c r="SVQ6" s="35"/>
      <c r="SVR6" s="35"/>
      <c r="SVS6" s="35"/>
      <c r="SVT6" s="35"/>
      <c r="SVU6" s="35"/>
      <c r="SVV6" s="35"/>
      <c r="SVW6" s="35"/>
      <c r="SVX6" s="35"/>
      <c r="SVY6" s="35"/>
      <c r="SVZ6" s="35"/>
      <c r="SWA6" s="35"/>
      <c r="SWB6" s="35"/>
      <c r="SWC6" s="35"/>
      <c r="SWD6" s="35"/>
      <c r="SWE6" s="35"/>
      <c r="SWF6" s="35"/>
      <c r="SWG6" s="35"/>
      <c r="SWH6" s="35"/>
      <c r="SWI6" s="35"/>
      <c r="SWJ6" s="35"/>
      <c r="SWK6" s="35"/>
      <c r="SWL6" s="35"/>
      <c r="SWM6" s="35"/>
      <c r="SWN6" s="35"/>
      <c r="SWO6" s="35"/>
      <c r="SWP6" s="35"/>
      <c r="SWQ6" s="35"/>
      <c r="SWR6" s="35"/>
      <c r="SWS6" s="35"/>
      <c r="SWT6" s="35"/>
      <c r="SWU6" s="35"/>
      <c r="SWV6" s="35"/>
      <c r="SWW6" s="35"/>
      <c r="SWX6" s="35"/>
      <c r="SWY6" s="35"/>
      <c r="SWZ6" s="35"/>
      <c r="SXA6" s="35"/>
      <c r="SXB6" s="35"/>
      <c r="SXC6" s="35"/>
      <c r="SXD6" s="35"/>
      <c r="SXE6" s="35"/>
      <c r="SXF6" s="35"/>
      <c r="SXG6" s="35"/>
      <c r="SXH6" s="35"/>
      <c r="SXI6" s="35"/>
      <c r="SXJ6" s="35"/>
      <c r="SXK6" s="35"/>
      <c r="SXL6" s="35"/>
      <c r="SXM6" s="35"/>
      <c r="SXN6" s="35"/>
      <c r="SXO6" s="35"/>
      <c r="SXP6" s="35"/>
      <c r="SXQ6" s="35"/>
      <c r="SXR6" s="35"/>
      <c r="SXS6" s="35"/>
      <c r="SXT6" s="35"/>
      <c r="SXU6" s="35"/>
      <c r="SXV6" s="35"/>
      <c r="SXW6" s="35"/>
      <c r="SXX6" s="35"/>
      <c r="SXY6" s="35"/>
      <c r="SXZ6" s="35"/>
      <c r="SYA6" s="35"/>
      <c r="SYB6" s="35"/>
      <c r="SYC6" s="35"/>
      <c r="SYD6" s="35"/>
      <c r="SYE6" s="35"/>
      <c r="SYF6" s="35"/>
      <c r="SYG6" s="35"/>
      <c r="SYH6" s="35"/>
      <c r="SYI6" s="35"/>
      <c r="SYJ6" s="35"/>
      <c r="SYK6" s="35"/>
      <c r="SYL6" s="35"/>
      <c r="SYM6" s="35"/>
      <c r="SYN6" s="35"/>
      <c r="SYO6" s="35"/>
      <c r="SYP6" s="35"/>
      <c r="SYQ6" s="35"/>
      <c r="SYR6" s="35"/>
      <c r="SYS6" s="35"/>
      <c r="SYT6" s="35"/>
      <c r="SYU6" s="35"/>
      <c r="SYV6" s="35"/>
      <c r="SYW6" s="35"/>
      <c r="SYX6" s="35"/>
      <c r="SYY6" s="35"/>
      <c r="SYZ6" s="35"/>
      <c r="SZA6" s="35"/>
      <c r="SZB6" s="35"/>
      <c r="SZC6" s="35"/>
      <c r="SZD6" s="35"/>
      <c r="SZE6" s="35"/>
      <c r="SZF6" s="35"/>
      <c r="SZG6" s="35"/>
      <c r="SZH6" s="35"/>
      <c r="SZI6" s="35"/>
      <c r="SZJ6" s="35"/>
      <c r="SZK6" s="35"/>
      <c r="SZL6" s="35"/>
      <c r="SZM6" s="35"/>
      <c r="SZN6" s="35"/>
      <c r="SZO6" s="35"/>
      <c r="SZP6" s="35"/>
      <c r="SZQ6" s="35"/>
      <c r="SZR6" s="35"/>
      <c r="SZS6" s="35"/>
      <c r="SZT6" s="35"/>
      <c r="SZU6" s="35"/>
      <c r="SZV6" s="35"/>
      <c r="SZW6" s="35"/>
      <c r="SZX6" s="35"/>
      <c r="SZY6" s="35"/>
      <c r="SZZ6" s="35"/>
      <c r="TAA6" s="35"/>
      <c r="TAB6" s="35"/>
      <c r="TAC6" s="35"/>
      <c r="TAD6" s="35"/>
      <c r="TAE6" s="35"/>
      <c r="TAF6" s="35"/>
      <c r="TAG6" s="35"/>
      <c r="TAH6" s="35"/>
      <c r="TAI6" s="35"/>
      <c r="TAJ6" s="35"/>
      <c r="TAK6" s="35"/>
      <c r="TAL6" s="35"/>
      <c r="TAM6" s="35"/>
      <c r="TAN6" s="35"/>
      <c r="TAO6" s="35"/>
      <c r="TAP6" s="35"/>
      <c r="TAQ6" s="35"/>
      <c r="TAR6" s="35"/>
      <c r="TAS6" s="35"/>
      <c r="TAT6" s="35"/>
      <c r="TAU6" s="35"/>
      <c r="TAV6" s="35"/>
      <c r="TAW6" s="35"/>
      <c r="TAX6" s="35"/>
      <c r="TAY6" s="35"/>
      <c r="TAZ6" s="35"/>
      <c r="TBA6" s="35"/>
      <c r="TBB6" s="35"/>
      <c r="TBC6" s="35"/>
      <c r="TBD6" s="35"/>
      <c r="TBE6" s="35"/>
      <c r="TBF6" s="35"/>
      <c r="TBG6" s="35"/>
      <c r="TBH6" s="35"/>
      <c r="TBI6" s="35"/>
      <c r="TBJ6" s="35"/>
      <c r="TBK6" s="35"/>
      <c r="TBL6" s="35"/>
      <c r="TBM6" s="35"/>
      <c r="TBN6" s="35"/>
      <c r="TBO6" s="35"/>
      <c r="TBP6" s="35"/>
      <c r="TBQ6" s="35"/>
      <c r="TBR6" s="35"/>
      <c r="TBS6" s="35"/>
      <c r="TBT6" s="35"/>
      <c r="TBU6" s="35"/>
      <c r="TBV6" s="35"/>
      <c r="TBW6" s="35"/>
      <c r="TBX6" s="35"/>
      <c r="TBY6" s="35"/>
      <c r="TBZ6" s="35"/>
      <c r="TCA6" s="35"/>
      <c r="TCB6" s="35"/>
      <c r="TCC6" s="35"/>
      <c r="TCD6" s="35"/>
      <c r="TCE6" s="35"/>
      <c r="TCF6" s="35"/>
      <c r="TCG6" s="35"/>
      <c r="TCH6" s="35"/>
      <c r="TCI6" s="35"/>
      <c r="TCJ6" s="35"/>
      <c r="TCK6" s="35"/>
      <c r="TCL6" s="35"/>
      <c r="TCM6" s="35"/>
      <c r="TCN6" s="35"/>
      <c r="TCO6" s="35"/>
      <c r="TCP6" s="35"/>
      <c r="TCQ6" s="35"/>
      <c r="TCR6" s="35"/>
      <c r="TCS6" s="35"/>
      <c r="TCT6" s="35"/>
      <c r="TCU6" s="35"/>
      <c r="TCV6" s="35"/>
      <c r="TCW6" s="35"/>
      <c r="TCX6" s="35"/>
      <c r="TCY6" s="35"/>
      <c r="TCZ6" s="35"/>
      <c r="TDA6" s="35"/>
      <c r="TDB6" s="35"/>
      <c r="TDC6" s="35"/>
      <c r="TDD6" s="35"/>
      <c r="TDE6" s="35"/>
      <c r="TDF6" s="35"/>
      <c r="TDG6" s="35"/>
      <c r="TDH6" s="35"/>
      <c r="TDI6" s="35"/>
      <c r="TDJ6" s="35"/>
      <c r="TDK6" s="35"/>
      <c r="TDL6" s="35"/>
      <c r="TDM6" s="35"/>
      <c r="TDN6" s="35"/>
      <c r="TDO6" s="35"/>
      <c r="TDP6" s="35"/>
      <c r="TDQ6" s="35"/>
      <c r="TDR6" s="35"/>
      <c r="TDS6" s="35"/>
      <c r="TDT6" s="35"/>
      <c r="TDU6" s="35"/>
      <c r="TDV6" s="35"/>
      <c r="TDW6" s="35"/>
      <c r="TDX6" s="35"/>
      <c r="TDY6" s="35"/>
      <c r="TDZ6" s="35"/>
      <c r="TEA6" s="35"/>
      <c r="TEB6" s="35"/>
      <c r="TEC6" s="35"/>
      <c r="TED6" s="35"/>
      <c r="TEE6" s="35"/>
      <c r="TEF6" s="35"/>
      <c r="TEG6" s="35"/>
      <c r="TEH6" s="35"/>
      <c r="TEI6" s="35"/>
      <c r="TEJ6" s="35"/>
      <c r="TEK6" s="35"/>
      <c r="TEL6" s="35"/>
      <c r="TEM6" s="35"/>
      <c r="TEN6" s="35"/>
      <c r="TEO6" s="35"/>
      <c r="TEP6" s="35"/>
      <c r="TEQ6" s="35"/>
      <c r="TER6" s="35"/>
      <c r="TES6" s="35"/>
      <c r="TET6" s="35"/>
      <c r="TEU6" s="35"/>
      <c r="TEV6" s="35"/>
      <c r="TEW6" s="35"/>
      <c r="TEX6" s="35"/>
      <c r="TEY6" s="35"/>
      <c r="TEZ6" s="35"/>
      <c r="TFA6" s="35"/>
      <c r="TFB6" s="35"/>
      <c r="TFC6" s="35"/>
      <c r="TFD6" s="35"/>
      <c r="TFE6" s="35"/>
      <c r="TFF6" s="35"/>
      <c r="TFG6" s="35"/>
      <c r="TFH6" s="35"/>
      <c r="TFI6" s="35"/>
      <c r="TFJ6" s="35"/>
      <c r="TFK6" s="35"/>
      <c r="TFL6" s="35"/>
      <c r="TFM6" s="35"/>
      <c r="TFN6" s="35"/>
      <c r="TFO6" s="35"/>
      <c r="TFP6" s="35"/>
      <c r="TFQ6" s="35"/>
      <c r="TFR6" s="35"/>
      <c r="TFS6" s="35"/>
      <c r="TFT6" s="35"/>
      <c r="TFU6" s="35"/>
      <c r="TFV6" s="35"/>
      <c r="TFW6" s="35"/>
      <c r="TFX6" s="35"/>
      <c r="TFY6" s="35"/>
      <c r="TFZ6" s="35"/>
      <c r="TGA6" s="35"/>
      <c r="TGB6" s="35"/>
      <c r="TGC6" s="35"/>
      <c r="TGD6" s="35"/>
      <c r="TGE6" s="35"/>
      <c r="TGF6" s="35"/>
      <c r="TGG6" s="35"/>
      <c r="TGH6" s="35"/>
      <c r="TGI6" s="35"/>
      <c r="TGJ6" s="35"/>
      <c r="TGK6" s="35"/>
      <c r="TGL6" s="35"/>
      <c r="TGM6" s="35"/>
      <c r="TGN6" s="35"/>
      <c r="TGO6" s="35"/>
      <c r="TGP6" s="35"/>
      <c r="TGQ6" s="35"/>
      <c r="TGR6" s="35"/>
      <c r="TGS6" s="35"/>
      <c r="TGT6" s="35"/>
      <c r="TGU6" s="35"/>
      <c r="TGV6" s="35"/>
      <c r="TGW6" s="35"/>
      <c r="TGX6" s="35"/>
      <c r="TGY6" s="35"/>
      <c r="TGZ6" s="35"/>
      <c r="THA6" s="35"/>
      <c r="THB6" s="35"/>
      <c r="THC6" s="35"/>
      <c r="THD6" s="35"/>
      <c r="THE6" s="35"/>
      <c r="THF6" s="35"/>
      <c r="THG6" s="35"/>
      <c r="THH6" s="35"/>
      <c r="THI6" s="35"/>
      <c r="THJ6" s="35"/>
      <c r="THK6" s="35"/>
      <c r="THL6" s="35"/>
      <c r="THM6" s="35"/>
      <c r="THN6" s="35"/>
      <c r="THO6" s="35"/>
      <c r="THP6" s="35"/>
      <c r="THQ6" s="35"/>
      <c r="THR6" s="35"/>
      <c r="THS6" s="35"/>
      <c r="THT6" s="35"/>
      <c r="THU6" s="35"/>
      <c r="THV6" s="35"/>
      <c r="THW6" s="35"/>
      <c r="THX6" s="35"/>
      <c r="THY6" s="35"/>
      <c r="THZ6" s="35"/>
      <c r="TIA6" s="35"/>
      <c r="TIB6" s="35"/>
      <c r="TIC6" s="35"/>
      <c r="TID6" s="35"/>
      <c r="TIE6" s="35"/>
      <c r="TIF6" s="35"/>
      <c r="TIG6" s="35"/>
      <c r="TIH6" s="35"/>
      <c r="TII6" s="35"/>
      <c r="TIJ6" s="35"/>
      <c r="TIK6" s="35"/>
      <c r="TIL6" s="35"/>
      <c r="TIM6" s="35"/>
      <c r="TIN6" s="35"/>
      <c r="TIO6" s="35"/>
      <c r="TIP6" s="35"/>
      <c r="TIQ6" s="35"/>
      <c r="TIR6" s="35"/>
      <c r="TIS6" s="35"/>
      <c r="TIT6" s="35"/>
      <c r="TIU6" s="35"/>
      <c r="TIV6" s="35"/>
      <c r="TIW6" s="35"/>
      <c r="TIX6" s="35"/>
      <c r="TIY6" s="35"/>
      <c r="TIZ6" s="35"/>
      <c r="TJA6" s="35"/>
      <c r="TJB6" s="35"/>
      <c r="TJC6" s="35"/>
      <c r="TJD6" s="35"/>
      <c r="TJE6" s="35"/>
      <c r="TJF6" s="35"/>
      <c r="TJG6" s="35"/>
      <c r="TJH6" s="35"/>
      <c r="TJI6" s="35"/>
      <c r="TJJ6" s="35"/>
      <c r="TJK6" s="35"/>
      <c r="TJL6" s="35"/>
      <c r="TJM6" s="35"/>
      <c r="TJN6" s="35"/>
      <c r="TJO6" s="35"/>
      <c r="TJP6" s="35"/>
      <c r="TJQ6" s="35"/>
      <c r="TJR6" s="35"/>
      <c r="TJS6" s="35"/>
      <c r="TJT6" s="35"/>
      <c r="TJU6" s="35"/>
      <c r="TJV6" s="35"/>
      <c r="TJW6" s="35"/>
      <c r="TJX6" s="35"/>
      <c r="TJY6" s="35"/>
      <c r="TJZ6" s="35"/>
      <c r="TKA6" s="35"/>
      <c r="TKB6" s="35"/>
      <c r="TKC6" s="35"/>
      <c r="TKD6" s="35"/>
      <c r="TKE6" s="35"/>
      <c r="TKF6" s="35"/>
      <c r="TKG6" s="35"/>
      <c r="TKH6" s="35"/>
      <c r="TKI6" s="35"/>
      <c r="TKJ6" s="35"/>
      <c r="TKK6" s="35"/>
      <c r="TKL6" s="35"/>
      <c r="TKM6" s="35"/>
      <c r="TKN6" s="35"/>
      <c r="TKO6" s="35"/>
      <c r="TKP6" s="35"/>
      <c r="TKQ6" s="35"/>
      <c r="TKR6" s="35"/>
      <c r="TKS6" s="35"/>
      <c r="TKT6" s="35"/>
      <c r="TKU6" s="35"/>
      <c r="TKV6" s="35"/>
      <c r="TKW6" s="35"/>
      <c r="TKX6" s="35"/>
      <c r="TKY6" s="35"/>
      <c r="TKZ6" s="35"/>
      <c r="TLA6" s="35"/>
      <c r="TLB6" s="35"/>
      <c r="TLC6" s="35"/>
      <c r="TLD6" s="35"/>
      <c r="TLE6" s="35"/>
      <c r="TLF6" s="35"/>
      <c r="TLG6" s="35"/>
      <c r="TLH6" s="35"/>
      <c r="TLI6" s="35"/>
      <c r="TLJ6" s="35"/>
      <c r="TLK6" s="35"/>
      <c r="TLL6" s="35"/>
      <c r="TLM6" s="35"/>
      <c r="TLN6" s="35"/>
      <c r="TLO6" s="35"/>
      <c r="TLP6" s="35"/>
      <c r="TLQ6" s="35"/>
      <c r="TLR6" s="35"/>
      <c r="TLS6" s="35"/>
      <c r="TLT6" s="35"/>
      <c r="TLU6" s="35"/>
      <c r="TLV6" s="35"/>
      <c r="TLW6" s="35"/>
      <c r="TLX6" s="35"/>
      <c r="TLY6" s="35"/>
      <c r="TLZ6" s="35"/>
      <c r="TMA6" s="35"/>
      <c r="TMB6" s="35"/>
      <c r="TMC6" s="35"/>
      <c r="TMD6" s="35"/>
      <c r="TME6" s="35"/>
      <c r="TMF6" s="35"/>
      <c r="TMG6" s="35"/>
      <c r="TMH6" s="35"/>
      <c r="TMI6" s="35"/>
      <c r="TMJ6" s="35"/>
      <c r="TMK6" s="35"/>
      <c r="TML6" s="35"/>
      <c r="TMM6" s="35"/>
      <c r="TMN6" s="35"/>
      <c r="TMO6" s="35"/>
      <c r="TMP6" s="35"/>
      <c r="TMQ6" s="35"/>
      <c r="TMR6" s="35"/>
      <c r="TMS6" s="35"/>
      <c r="TMT6" s="35"/>
      <c r="TMU6" s="35"/>
      <c r="TMV6" s="35"/>
      <c r="TMW6" s="35"/>
      <c r="TMX6" s="35"/>
      <c r="TMY6" s="35"/>
      <c r="TMZ6" s="35"/>
      <c r="TNA6" s="35"/>
      <c r="TNB6" s="35"/>
      <c r="TNC6" s="35"/>
      <c r="TND6" s="35"/>
      <c r="TNE6" s="35"/>
      <c r="TNF6" s="35"/>
      <c r="TNG6" s="35"/>
      <c r="TNH6" s="35"/>
      <c r="TNI6" s="35"/>
      <c r="TNJ6" s="35"/>
      <c r="TNK6" s="35"/>
      <c r="TNL6" s="35"/>
      <c r="TNM6" s="35"/>
      <c r="TNN6" s="35"/>
      <c r="TNO6" s="35"/>
      <c r="TNP6" s="35"/>
      <c r="TNQ6" s="35"/>
      <c r="TNR6" s="35"/>
      <c r="TNS6" s="35"/>
      <c r="TNT6" s="35"/>
      <c r="TNU6" s="35"/>
      <c r="TNV6" s="35"/>
      <c r="TNW6" s="35"/>
      <c r="TNX6" s="35"/>
      <c r="TNY6" s="35"/>
      <c r="TNZ6" s="35"/>
      <c r="TOA6" s="35"/>
      <c r="TOB6" s="35"/>
      <c r="TOC6" s="35"/>
      <c r="TOD6" s="35"/>
      <c r="TOE6" s="35"/>
      <c r="TOF6" s="35"/>
      <c r="TOG6" s="35"/>
      <c r="TOH6" s="35"/>
      <c r="TOI6" s="35"/>
      <c r="TOJ6" s="35"/>
      <c r="TOK6" s="35"/>
      <c r="TOL6" s="35"/>
      <c r="TOM6" s="35"/>
      <c r="TON6" s="35"/>
      <c r="TOO6" s="35"/>
      <c r="TOP6" s="35"/>
      <c r="TOQ6" s="35"/>
      <c r="TOR6" s="35"/>
      <c r="TOS6" s="35"/>
      <c r="TOT6" s="35"/>
      <c r="TOU6" s="35"/>
      <c r="TOV6" s="35"/>
      <c r="TOW6" s="35"/>
      <c r="TOX6" s="35"/>
      <c r="TOY6" s="35"/>
      <c r="TOZ6" s="35"/>
      <c r="TPA6" s="35"/>
      <c r="TPB6" s="35"/>
      <c r="TPC6" s="35"/>
      <c r="TPD6" s="35"/>
      <c r="TPE6" s="35"/>
      <c r="TPF6" s="35"/>
      <c r="TPG6" s="35"/>
      <c r="TPH6" s="35"/>
      <c r="TPI6" s="35"/>
      <c r="TPJ6" s="35"/>
      <c r="TPK6" s="35"/>
      <c r="TPL6" s="35"/>
      <c r="TPM6" s="35"/>
      <c r="TPN6" s="35"/>
      <c r="TPO6" s="35"/>
      <c r="TPP6" s="35"/>
      <c r="TPQ6" s="35"/>
      <c r="TPR6" s="35"/>
      <c r="TPS6" s="35"/>
      <c r="TPT6" s="35"/>
      <c r="TPU6" s="35"/>
      <c r="TPV6" s="35"/>
      <c r="TPW6" s="35"/>
      <c r="TPX6" s="35"/>
      <c r="TPY6" s="35"/>
      <c r="TPZ6" s="35"/>
      <c r="TQA6" s="35"/>
      <c r="TQB6" s="35"/>
      <c r="TQC6" s="35"/>
      <c r="TQD6" s="35"/>
      <c r="TQE6" s="35"/>
      <c r="TQF6" s="35"/>
      <c r="TQG6" s="35"/>
      <c r="TQH6" s="35"/>
      <c r="TQI6" s="35"/>
      <c r="TQJ6" s="35"/>
      <c r="TQK6" s="35"/>
      <c r="TQL6" s="35"/>
      <c r="TQM6" s="35"/>
      <c r="TQN6" s="35"/>
      <c r="TQO6" s="35"/>
      <c r="TQP6" s="35"/>
      <c r="TQQ6" s="35"/>
      <c r="TQR6" s="35"/>
      <c r="TQS6" s="35"/>
      <c r="TQT6" s="35"/>
      <c r="TQU6" s="35"/>
      <c r="TQV6" s="35"/>
      <c r="TQW6" s="35"/>
      <c r="TQX6" s="35"/>
      <c r="TQY6" s="35"/>
      <c r="TQZ6" s="35"/>
      <c r="TRA6" s="35"/>
      <c r="TRB6" s="35"/>
      <c r="TRC6" s="35"/>
      <c r="TRD6" s="35"/>
      <c r="TRE6" s="35"/>
      <c r="TRF6" s="35"/>
      <c r="TRG6" s="35"/>
      <c r="TRH6" s="35"/>
      <c r="TRI6" s="35"/>
      <c r="TRJ6" s="35"/>
      <c r="TRK6" s="35"/>
      <c r="TRL6" s="35"/>
      <c r="TRM6" s="35"/>
      <c r="TRN6" s="35"/>
      <c r="TRO6" s="35"/>
      <c r="TRP6" s="35"/>
      <c r="TRQ6" s="35"/>
      <c r="TRR6" s="35"/>
      <c r="TRS6" s="35"/>
      <c r="TRT6" s="35"/>
      <c r="TRU6" s="35"/>
      <c r="TRV6" s="35"/>
      <c r="TRW6" s="35"/>
      <c r="TRX6" s="35"/>
      <c r="TRY6" s="35"/>
      <c r="TRZ6" s="35"/>
      <c r="TSA6" s="35"/>
      <c r="TSB6" s="35"/>
      <c r="TSC6" s="35"/>
      <c r="TSD6" s="35"/>
      <c r="TSE6" s="35"/>
      <c r="TSF6" s="35"/>
      <c r="TSG6" s="35"/>
      <c r="TSH6" s="35"/>
      <c r="TSI6" s="35"/>
      <c r="TSJ6" s="35"/>
      <c r="TSK6" s="35"/>
      <c r="TSL6" s="35"/>
      <c r="TSM6" s="35"/>
      <c r="TSN6" s="35"/>
      <c r="TSO6" s="35"/>
      <c r="TSP6" s="35"/>
      <c r="TSQ6" s="35"/>
      <c r="TSR6" s="35"/>
      <c r="TSS6" s="35"/>
      <c r="TST6" s="35"/>
      <c r="TSU6" s="35"/>
      <c r="TSV6" s="35"/>
      <c r="TSW6" s="35"/>
      <c r="TSX6" s="35"/>
      <c r="TSY6" s="35"/>
      <c r="TSZ6" s="35"/>
      <c r="TTA6" s="35"/>
      <c r="TTB6" s="35"/>
      <c r="TTC6" s="35"/>
      <c r="TTD6" s="35"/>
      <c r="TTE6" s="35"/>
      <c r="TTF6" s="35"/>
      <c r="TTG6" s="35"/>
      <c r="TTH6" s="35"/>
      <c r="TTI6" s="35"/>
      <c r="TTJ6" s="35"/>
      <c r="TTK6" s="35"/>
      <c r="TTL6" s="35"/>
      <c r="TTM6" s="35"/>
      <c r="TTN6" s="35"/>
      <c r="TTO6" s="35"/>
      <c r="TTP6" s="35"/>
      <c r="TTQ6" s="35"/>
      <c r="TTR6" s="35"/>
      <c r="TTS6" s="35"/>
      <c r="TTT6" s="35"/>
      <c r="TTU6" s="35"/>
      <c r="TTV6" s="35"/>
      <c r="TTW6" s="35"/>
      <c r="TTX6" s="35"/>
      <c r="TTY6" s="35"/>
      <c r="TTZ6" s="35"/>
      <c r="TUA6" s="35"/>
      <c r="TUB6" s="35"/>
      <c r="TUC6" s="35"/>
      <c r="TUD6" s="35"/>
      <c r="TUE6" s="35"/>
      <c r="TUF6" s="35"/>
      <c r="TUG6" s="35"/>
      <c r="TUH6" s="35"/>
      <c r="TUI6" s="35"/>
      <c r="TUJ6" s="35"/>
      <c r="TUK6" s="35"/>
      <c r="TUL6" s="35"/>
      <c r="TUM6" s="35"/>
      <c r="TUN6" s="35"/>
      <c r="TUO6" s="35"/>
      <c r="TUP6" s="35"/>
      <c r="TUQ6" s="35"/>
      <c r="TUR6" s="35"/>
      <c r="TUS6" s="35"/>
      <c r="TUT6" s="35"/>
      <c r="TUU6" s="35"/>
      <c r="TUV6" s="35"/>
      <c r="TUW6" s="35"/>
      <c r="TUX6" s="35"/>
      <c r="TUY6" s="35"/>
      <c r="TUZ6" s="35"/>
      <c r="TVA6" s="35"/>
      <c r="TVB6" s="35"/>
      <c r="TVC6" s="35"/>
      <c r="TVD6" s="35"/>
      <c r="TVE6" s="35"/>
      <c r="TVF6" s="35"/>
      <c r="TVG6" s="35"/>
      <c r="TVH6" s="35"/>
      <c r="TVI6" s="35"/>
      <c r="TVJ6" s="35"/>
      <c r="TVK6" s="35"/>
      <c r="TVL6" s="35"/>
      <c r="TVM6" s="35"/>
      <c r="TVN6" s="35"/>
      <c r="TVO6" s="35"/>
      <c r="TVP6" s="35"/>
      <c r="TVQ6" s="35"/>
      <c r="TVR6" s="35"/>
      <c r="TVS6" s="35"/>
      <c r="TVT6" s="35"/>
      <c r="TVU6" s="35"/>
      <c r="TVV6" s="35"/>
      <c r="TVW6" s="35"/>
      <c r="TVX6" s="35"/>
      <c r="TVY6" s="35"/>
      <c r="TVZ6" s="35"/>
      <c r="TWA6" s="35"/>
      <c r="TWB6" s="35"/>
      <c r="TWC6" s="35"/>
      <c r="TWD6" s="35"/>
      <c r="TWE6" s="35"/>
      <c r="TWF6" s="35"/>
      <c r="TWG6" s="35"/>
      <c r="TWH6" s="35"/>
      <c r="TWI6" s="35"/>
      <c r="TWJ6" s="35"/>
      <c r="TWK6" s="35"/>
      <c r="TWL6" s="35"/>
      <c r="TWM6" s="35"/>
      <c r="TWN6" s="35"/>
      <c r="TWO6" s="35"/>
      <c r="TWP6" s="35"/>
      <c r="TWQ6" s="35"/>
      <c r="TWR6" s="35"/>
      <c r="TWS6" s="35"/>
      <c r="TWT6" s="35"/>
      <c r="TWU6" s="35"/>
      <c r="TWV6" s="35"/>
      <c r="TWW6" s="35"/>
      <c r="TWX6" s="35"/>
      <c r="TWY6" s="35"/>
      <c r="TWZ6" s="35"/>
      <c r="TXA6" s="35"/>
      <c r="TXB6" s="35"/>
      <c r="TXC6" s="35"/>
      <c r="TXD6" s="35"/>
      <c r="TXE6" s="35"/>
      <c r="TXF6" s="35"/>
      <c r="TXG6" s="35"/>
      <c r="TXH6" s="35"/>
      <c r="TXI6" s="35"/>
      <c r="TXJ6" s="35"/>
      <c r="TXK6" s="35"/>
      <c r="TXL6" s="35"/>
      <c r="TXM6" s="35"/>
      <c r="TXN6" s="35"/>
      <c r="TXO6" s="35"/>
      <c r="TXP6" s="35"/>
      <c r="TXQ6" s="35"/>
      <c r="TXR6" s="35"/>
      <c r="TXS6" s="35"/>
      <c r="TXT6" s="35"/>
      <c r="TXU6" s="35"/>
      <c r="TXV6" s="35"/>
      <c r="TXW6" s="35"/>
      <c r="TXX6" s="35"/>
      <c r="TXY6" s="35"/>
      <c r="TXZ6" s="35"/>
      <c r="TYA6" s="35"/>
      <c r="TYB6" s="35"/>
      <c r="TYC6" s="35"/>
      <c r="TYD6" s="35"/>
      <c r="TYE6" s="35"/>
      <c r="TYF6" s="35"/>
      <c r="TYG6" s="35"/>
      <c r="TYH6" s="35"/>
      <c r="TYI6" s="35"/>
      <c r="TYJ6" s="35"/>
      <c r="TYK6" s="35"/>
      <c r="TYL6" s="35"/>
      <c r="TYM6" s="35"/>
      <c r="TYN6" s="35"/>
      <c r="TYO6" s="35"/>
      <c r="TYP6" s="35"/>
      <c r="TYQ6" s="35"/>
      <c r="TYR6" s="35"/>
      <c r="TYS6" s="35"/>
      <c r="TYT6" s="35"/>
      <c r="TYU6" s="35"/>
      <c r="TYV6" s="35"/>
      <c r="TYW6" s="35"/>
      <c r="TYX6" s="35"/>
      <c r="TYY6" s="35"/>
      <c r="TYZ6" s="35"/>
      <c r="TZA6" s="35"/>
      <c r="TZB6" s="35"/>
      <c r="TZC6" s="35"/>
      <c r="TZD6" s="35"/>
      <c r="TZE6" s="35"/>
      <c r="TZF6" s="35"/>
      <c r="TZG6" s="35"/>
      <c r="TZH6" s="35"/>
      <c r="TZI6" s="35"/>
      <c r="TZJ6" s="35"/>
      <c r="TZK6" s="35"/>
      <c r="TZL6" s="35"/>
      <c r="TZM6" s="35"/>
      <c r="TZN6" s="35"/>
      <c r="TZO6" s="35"/>
      <c r="TZP6" s="35"/>
      <c r="TZQ6" s="35"/>
      <c r="TZR6" s="35"/>
      <c r="TZS6" s="35"/>
      <c r="TZT6" s="35"/>
      <c r="TZU6" s="35"/>
      <c r="TZV6" s="35"/>
      <c r="TZW6" s="35"/>
      <c r="TZX6" s="35"/>
      <c r="TZY6" s="35"/>
      <c r="TZZ6" s="35"/>
      <c r="UAA6" s="35"/>
      <c r="UAB6" s="35"/>
      <c r="UAC6" s="35"/>
      <c r="UAD6" s="35"/>
      <c r="UAE6" s="35"/>
      <c r="UAF6" s="35"/>
      <c r="UAG6" s="35"/>
      <c r="UAH6" s="35"/>
      <c r="UAI6" s="35"/>
      <c r="UAJ6" s="35"/>
      <c r="UAK6" s="35"/>
      <c r="UAL6" s="35"/>
      <c r="UAM6" s="35"/>
      <c r="UAN6" s="35"/>
      <c r="UAO6" s="35"/>
      <c r="UAP6" s="35"/>
      <c r="UAQ6" s="35"/>
      <c r="UAR6" s="35"/>
      <c r="UAS6" s="35"/>
      <c r="UAT6" s="35"/>
      <c r="UAU6" s="35"/>
      <c r="UAV6" s="35"/>
      <c r="UAW6" s="35"/>
      <c r="UAX6" s="35"/>
      <c r="UAY6" s="35"/>
      <c r="UAZ6" s="35"/>
      <c r="UBA6" s="35"/>
      <c r="UBB6" s="35"/>
      <c r="UBC6" s="35"/>
      <c r="UBD6" s="35"/>
      <c r="UBE6" s="35"/>
      <c r="UBF6" s="35"/>
      <c r="UBG6" s="35"/>
      <c r="UBH6" s="35"/>
      <c r="UBI6" s="35"/>
      <c r="UBJ6" s="35"/>
      <c r="UBK6" s="35"/>
      <c r="UBL6" s="35"/>
      <c r="UBM6" s="35"/>
      <c r="UBN6" s="35"/>
      <c r="UBO6" s="35"/>
      <c r="UBP6" s="35"/>
      <c r="UBQ6" s="35"/>
      <c r="UBR6" s="35"/>
      <c r="UBS6" s="35"/>
      <c r="UBT6" s="35"/>
      <c r="UBU6" s="35"/>
      <c r="UBV6" s="35"/>
      <c r="UBW6" s="35"/>
      <c r="UBX6" s="35"/>
      <c r="UBY6" s="35"/>
      <c r="UBZ6" s="35"/>
      <c r="UCA6" s="35"/>
      <c r="UCB6" s="35"/>
      <c r="UCC6" s="35"/>
      <c r="UCD6" s="35"/>
      <c r="UCE6" s="35"/>
      <c r="UCF6" s="35"/>
      <c r="UCG6" s="35"/>
      <c r="UCH6" s="35"/>
      <c r="UCI6" s="35"/>
      <c r="UCJ6" s="35"/>
      <c r="UCK6" s="35"/>
      <c r="UCL6" s="35"/>
      <c r="UCM6" s="35"/>
      <c r="UCN6" s="35"/>
      <c r="UCO6" s="35"/>
      <c r="UCP6" s="35"/>
      <c r="UCQ6" s="35"/>
      <c r="UCR6" s="35"/>
      <c r="UCS6" s="35"/>
      <c r="UCT6" s="35"/>
      <c r="UCU6" s="35"/>
      <c r="UCV6" s="35"/>
      <c r="UCW6" s="35"/>
      <c r="UCX6" s="35"/>
      <c r="UCY6" s="35"/>
      <c r="UCZ6" s="35"/>
      <c r="UDA6" s="35"/>
      <c r="UDB6" s="35"/>
      <c r="UDC6" s="35"/>
      <c r="UDD6" s="35"/>
      <c r="UDE6" s="35"/>
      <c r="UDF6" s="35"/>
      <c r="UDG6" s="35"/>
      <c r="UDH6" s="35"/>
      <c r="UDI6" s="35"/>
      <c r="UDJ6" s="35"/>
      <c r="UDK6" s="35"/>
      <c r="UDL6" s="35"/>
      <c r="UDM6" s="35"/>
      <c r="UDN6" s="35"/>
      <c r="UDO6" s="35"/>
      <c r="UDP6" s="35"/>
      <c r="UDQ6" s="35"/>
      <c r="UDR6" s="35"/>
      <c r="UDS6" s="35"/>
      <c r="UDT6" s="35"/>
      <c r="UDU6" s="35"/>
      <c r="UDV6" s="35"/>
      <c r="UDW6" s="35"/>
      <c r="UDX6" s="35"/>
      <c r="UDY6" s="35"/>
      <c r="UDZ6" s="35"/>
      <c r="UEA6" s="35"/>
      <c r="UEB6" s="35"/>
      <c r="UEC6" s="35"/>
      <c r="UED6" s="35"/>
      <c r="UEE6" s="35"/>
      <c r="UEF6" s="35"/>
      <c r="UEG6" s="35"/>
      <c r="UEH6" s="35"/>
      <c r="UEI6" s="35"/>
      <c r="UEJ6" s="35"/>
      <c r="UEK6" s="35"/>
      <c r="UEL6" s="35"/>
      <c r="UEM6" s="35"/>
      <c r="UEN6" s="35"/>
      <c r="UEO6" s="35"/>
      <c r="UEP6" s="35"/>
      <c r="UEQ6" s="35"/>
      <c r="UER6" s="35"/>
      <c r="UES6" s="35"/>
      <c r="UET6" s="35"/>
      <c r="UEU6" s="35"/>
      <c r="UEV6" s="35"/>
      <c r="UEW6" s="35"/>
      <c r="UEX6" s="35"/>
      <c r="UEY6" s="35"/>
      <c r="UEZ6" s="35"/>
      <c r="UFA6" s="35"/>
      <c r="UFB6" s="35"/>
      <c r="UFC6" s="35"/>
      <c r="UFD6" s="35"/>
      <c r="UFE6" s="35"/>
      <c r="UFF6" s="35"/>
      <c r="UFG6" s="35"/>
      <c r="UFH6" s="35"/>
      <c r="UFI6" s="35"/>
      <c r="UFJ6" s="35"/>
      <c r="UFK6" s="35"/>
      <c r="UFL6" s="35"/>
      <c r="UFM6" s="35"/>
      <c r="UFN6" s="35"/>
      <c r="UFO6" s="35"/>
      <c r="UFP6" s="35"/>
      <c r="UFQ6" s="35"/>
      <c r="UFR6" s="35"/>
      <c r="UFS6" s="35"/>
      <c r="UFT6" s="35"/>
      <c r="UFU6" s="35"/>
      <c r="UFV6" s="35"/>
      <c r="UFW6" s="35"/>
      <c r="UFX6" s="35"/>
      <c r="UFY6" s="35"/>
      <c r="UFZ6" s="35"/>
      <c r="UGA6" s="35"/>
      <c r="UGB6" s="35"/>
      <c r="UGC6" s="35"/>
      <c r="UGD6" s="35"/>
      <c r="UGE6" s="35"/>
      <c r="UGF6" s="35"/>
      <c r="UGG6" s="35"/>
      <c r="UGH6" s="35"/>
      <c r="UGI6" s="35"/>
      <c r="UGJ6" s="35"/>
      <c r="UGK6" s="35"/>
      <c r="UGL6" s="35"/>
      <c r="UGM6" s="35"/>
      <c r="UGN6" s="35"/>
      <c r="UGO6" s="35"/>
      <c r="UGP6" s="35"/>
      <c r="UGQ6" s="35"/>
      <c r="UGR6" s="35"/>
      <c r="UGS6" s="35"/>
      <c r="UGT6" s="35"/>
      <c r="UGU6" s="35"/>
      <c r="UGV6" s="35"/>
      <c r="UGW6" s="35"/>
      <c r="UGX6" s="35"/>
      <c r="UGY6" s="35"/>
      <c r="UGZ6" s="35"/>
      <c r="UHA6" s="35"/>
      <c r="UHB6" s="35"/>
      <c r="UHC6" s="35"/>
      <c r="UHD6" s="35"/>
      <c r="UHE6" s="35"/>
      <c r="UHF6" s="35"/>
      <c r="UHG6" s="35"/>
      <c r="UHH6" s="35"/>
      <c r="UHI6" s="35"/>
      <c r="UHJ6" s="35"/>
      <c r="UHK6" s="35"/>
      <c r="UHL6" s="35"/>
      <c r="UHM6" s="35"/>
      <c r="UHN6" s="35"/>
      <c r="UHO6" s="35"/>
      <c r="UHP6" s="35"/>
      <c r="UHQ6" s="35"/>
      <c r="UHR6" s="35"/>
      <c r="UHS6" s="35"/>
      <c r="UHT6" s="35"/>
      <c r="UHU6" s="35"/>
      <c r="UHV6" s="35"/>
      <c r="UHW6" s="35"/>
      <c r="UHX6" s="35"/>
      <c r="UHY6" s="35"/>
      <c r="UHZ6" s="35"/>
      <c r="UIA6" s="35"/>
      <c r="UIB6" s="35"/>
      <c r="UIC6" s="35"/>
      <c r="UID6" s="35"/>
      <c r="UIE6" s="35"/>
      <c r="UIF6" s="35"/>
      <c r="UIG6" s="35"/>
      <c r="UIH6" s="35"/>
      <c r="UII6" s="35"/>
      <c r="UIJ6" s="35"/>
      <c r="UIK6" s="35"/>
      <c r="UIL6" s="35"/>
      <c r="UIM6" s="35"/>
      <c r="UIN6" s="35"/>
      <c r="UIO6" s="35"/>
      <c r="UIP6" s="35"/>
      <c r="UIQ6" s="35"/>
      <c r="UIR6" s="35"/>
      <c r="UIS6" s="35"/>
      <c r="UIT6" s="35"/>
      <c r="UIU6" s="35"/>
      <c r="UIV6" s="35"/>
      <c r="UIW6" s="35"/>
      <c r="UIX6" s="35"/>
      <c r="UIY6" s="35"/>
      <c r="UIZ6" s="35"/>
      <c r="UJA6" s="35"/>
      <c r="UJB6" s="35"/>
      <c r="UJC6" s="35"/>
      <c r="UJD6" s="35"/>
      <c r="UJE6" s="35"/>
      <c r="UJF6" s="35"/>
      <c r="UJG6" s="35"/>
      <c r="UJH6" s="35"/>
      <c r="UJI6" s="35"/>
      <c r="UJJ6" s="35"/>
      <c r="UJK6" s="35"/>
      <c r="UJL6" s="35"/>
      <c r="UJM6" s="35"/>
      <c r="UJN6" s="35"/>
      <c r="UJO6" s="35"/>
      <c r="UJP6" s="35"/>
      <c r="UJQ6" s="35"/>
      <c r="UJR6" s="35"/>
      <c r="UJS6" s="35"/>
      <c r="UJT6" s="35"/>
      <c r="UJU6" s="35"/>
      <c r="UJV6" s="35"/>
      <c r="UJW6" s="35"/>
      <c r="UJX6" s="35"/>
      <c r="UJY6" s="35"/>
      <c r="UJZ6" s="35"/>
      <c r="UKA6" s="35"/>
      <c r="UKB6" s="35"/>
      <c r="UKC6" s="35"/>
      <c r="UKD6" s="35"/>
      <c r="UKE6" s="35"/>
      <c r="UKF6" s="35"/>
      <c r="UKG6" s="35"/>
      <c r="UKH6" s="35"/>
      <c r="UKI6" s="35"/>
      <c r="UKJ6" s="35"/>
      <c r="UKK6" s="35"/>
      <c r="UKL6" s="35"/>
      <c r="UKM6" s="35"/>
      <c r="UKN6" s="35"/>
      <c r="UKO6" s="35"/>
      <c r="UKP6" s="35"/>
      <c r="UKQ6" s="35"/>
      <c r="UKR6" s="35"/>
      <c r="UKS6" s="35"/>
      <c r="UKT6" s="35"/>
      <c r="UKU6" s="35"/>
      <c r="UKV6" s="35"/>
      <c r="UKW6" s="35"/>
      <c r="UKX6" s="35"/>
      <c r="UKY6" s="35"/>
      <c r="UKZ6" s="35"/>
      <c r="ULA6" s="35"/>
      <c r="ULB6" s="35"/>
      <c r="ULC6" s="35"/>
      <c r="ULD6" s="35"/>
      <c r="ULE6" s="35"/>
      <c r="ULF6" s="35"/>
      <c r="ULG6" s="35"/>
      <c r="ULH6" s="35"/>
      <c r="ULI6" s="35"/>
      <c r="ULJ6" s="35"/>
      <c r="ULK6" s="35"/>
      <c r="ULL6" s="35"/>
      <c r="ULM6" s="35"/>
      <c r="ULN6" s="35"/>
      <c r="ULO6" s="35"/>
      <c r="ULP6" s="35"/>
      <c r="ULQ6" s="35"/>
      <c r="ULR6" s="35"/>
      <c r="ULS6" s="35"/>
      <c r="ULT6" s="35"/>
      <c r="ULU6" s="35"/>
      <c r="ULV6" s="35"/>
      <c r="ULW6" s="35"/>
      <c r="ULX6" s="35"/>
      <c r="ULY6" s="35"/>
      <c r="ULZ6" s="35"/>
      <c r="UMA6" s="35"/>
      <c r="UMB6" s="35"/>
      <c r="UMC6" s="35"/>
      <c r="UMD6" s="35"/>
      <c r="UME6" s="35"/>
      <c r="UMF6" s="35"/>
      <c r="UMG6" s="35"/>
      <c r="UMH6" s="35"/>
      <c r="UMI6" s="35"/>
      <c r="UMJ6" s="35"/>
      <c r="UMK6" s="35"/>
      <c r="UML6" s="35"/>
      <c r="UMM6" s="35"/>
      <c r="UMN6" s="35"/>
      <c r="UMO6" s="35"/>
      <c r="UMP6" s="35"/>
      <c r="UMQ6" s="35"/>
      <c r="UMR6" s="35"/>
      <c r="UMS6" s="35"/>
      <c r="UMT6" s="35"/>
      <c r="UMU6" s="35"/>
      <c r="UMV6" s="35"/>
      <c r="UMW6" s="35"/>
      <c r="UMX6" s="35"/>
      <c r="UMY6" s="35"/>
      <c r="UMZ6" s="35"/>
      <c r="UNA6" s="35"/>
      <c r="UNB6" s="35"/>
      <c r="UNC6" s="35"/>
      <c r="UND6" s="35"/>
      <c r="UNE6" s="35"/>
      <c r="UNF6" s="35"/>
      <c r="UNG6" s="35"/>
      <c r="UNH6" s="35"/>
      <c r="UNI6" s="35"/>
      <c r="UNJ6" s="35"/>
      <c r="UNK6" s="35"/>
      <c r="UNL6" s="35"/>
      <c r="UNM6" s="35"/>
      <c r="UNN6" s="35"/>
      <c r="UNO6" s="35"/>
      <c r="UNP6" s="35"/>
      <c r="UNQ6" s="35"/>
      <c r="UNR6" s="35"/>
      <c r="UNS6" s="35"/>
      <c r="UNT6" s="35"/>
      <c r="UNU6" s="35"/>
      <c r="UNV6" s="35"/>
      <c r="UNW6" s="35"/>
      <c r="UNX6" s="35"/>
      <c r="UNY6" s="35"/>
      <c r="UNZ6" s="35"/>
      <c r="UOA6" s="35"/>
      <c r="UOB6" s="35"/>
      <c r="UOC6" s="35"/>
      <c r="UOD6" s="35"/>
      <c r="UOE6" s="35"/>
      <c r="UOF6" s="35"/>
      <c r="UOG6" s="35"/>
      <c r="UOH6" s="35"/>
      <c r="UOI6" s="35"/>
      <c r="UOJ6" s="35"/>
      <c r="UOK6" s="35"/>
      <c r="UOL6" s="35"/>
      <c r="UOM6" s="35"/>
      <c r="UON6" s="35"/>
      <c r="UOO6" s="35"/>
      <c r="UOP6" s="35"/>
      <c r="UOQ6" s="35"/>
      <c r="UOR6" s="35"/>
      <c r="UOS6" s="35"/>
      <c r="UOT6" s="35"/>
      <c r="UOU6" s="35"/>
      <c r="UOV6" s="35"/>
      <c r="UOW6" s="35"/>
      <c r="UOX6" s="35"/>
      <c r="UOY6" s="35"/>
      <c r="UOZ6" s="35"/>
      <c r="UPA6" s="35"/>
      <c r="UPB6" s="35"/>
      <c r="UPC6" s="35"/>
      <c r="UPD6" s="35"/>
      <c r="UPE6" s="35"/>
      <c r="UPF6" s="35"/>
      <c r="UPG6" s="35"/>
      <c r="UPH6" s="35"/>
      <c r="UPI6" s="35"/>
      <c r="UPJ6" s="35"/>
      <c r="UPK6" s="35"/>
      <c r="UPL6" s="35"/>
      <c r="UPM6" s="35"/>
      <c r="UPN6" s="35"/>
      <c r="UPO6" s="35"/>
      <c r="UPP6" s="35"/>
      <c r="UPQ6" s="35"/>
      <c r="UPR6" s="35"/>
      <c r="UPS6" s="35"/>
      <c r="UPT6" s="35"/>
      <c r="UPU6" s="35"/>
      <c r="UPV6" s="35"/>
      <c r="UPW6" s="35"/>
      <c r="UPX6" s="35"/>
      <c r="UPY6" s="35"/>
      <c r="UPZ6" s="35"/>
      <c r="UQA6" s="35"/>
      <c r="UQB6" s="35"/>
      <c r="UQC6" s="35"/>
      <c r="UQD6" s="35"/>
      <c r="UQE6" s="35"/>
      <c r="UQF6" s="35"/>
      <c r="UQG6" s="35"/>
      <c r="UQH6" s="35"/>
      <c r="UQI6" s="35"/>
      <c r="UQJ6" s="35"/>
      <c r="UQK6" s="35"/>
      <c r="UQL6" s="35"/>
      <c r="UQM6" s="35"/>
      <c r="UQN6" s="35"/>
      <c r="UQO6" s="35"/>
      <c r="UQP6" s="35"/>
      <c r="UQQ6" s="35"/>
      <c r="UQR6" s="35"/>
      <c r="UQS6" s="35"/>
      <c r="UQT6" s="35"/>
      <c r="UQU6" s="35"/>
      <c r="UQV6" s="35"/>
      <c r="UQW6" s="35"/>
      <c r="UQX6" s="35"/>
      <c r="UQY6" s="35"/>
      <c r="UQZ6" s="35"/>
      <c r="URA6" s="35"/>
      <c r="URB6" s="35"/>
      <c r="URC6" s="35"/>
      <c r="URD6" s="35"/>
      <c r="URE6" s="35"/>
      <c r="URF6" s="35"/>
      <c r="URG6" s="35"/>
      <c r="URH6" s="35"/>
      <c r="URI6" s="35"/>
      <c r="URJ6" s="35"/>
      <c r="URK6" s="35"/>
      <c r="URL6" s="35"/>
      <c r="URM6" s="35"/>
      <c r="URN6" s="35"/>
      <c r="URO6" s="35"/>
      <c r="URP6" s="35"/>
      <c r="URQ6" s="35"/>
      <c r="URR6" s="35"/>
      <c r="URS6" s="35"/>
      <c r="URT6" s="35"/>
      <c r="URU6" s="35"/>
      <c r="URV6" s="35"/>
      <c r="URW6" s="35"/>
      <c r="URX6" s="35"/>
      <c r="URY6" s="35"/>
      <c r="URZ6" s="35"/>
      <c r="USA6" s="35"/>
      <c r="USB6" s="35"/>
      <c r="USC6" s="35"/>
      <c r="USD6" s="35"/>
      <c r="USE6" s="35"/>
      <c r="USF6" s="35"/>
      <c r="USG6" s="35"/>
      <c r="USH6" s="35"/>
      <c r="USI6" s="35"/>
      <c r="USJ6" s="35"/>
      <c r="USK6" s="35"/>
      <c r="USL6" s="35"/>
      <c r="USM6" s="35"/>
      <c r="USN6" s="35"/>
      <c r="USO6" s="35"/>
      <c r="USP6" s="35"/>
      <c r="USQ6" s="35"/>
      <c r="USR6" s="35"/>
      <c r="USS6" s="35"/>
      <c r="UST6" s="35"/>
      <c r="USU6" s="35"/>
      <c r="USV6" s="35"/>
      <c r="USW6" s="35"/>
      <c r="USX6" s="35"/>
      <c r="USY6" s="35"/>
      <c r="USZ6" s="35"/>
      <c r="UTA6" s="35"/>
      <c r="UTB6" s="35"/>
      <c r="UTC6" s="35"/>
      <c r="UTD6" s="35"/>
      <c r="UTE6" s="35"/>
      <c r="UTF6" s="35"/>
      <c r="UTG6" s="35"/>
      <c r="UTH6" s="35"/>
      <c r="UTI6" s="35"/>
      <c r="UTJ6" s="35"/>
      <c r="UTK6" s="35"/>
      <c r="UTL6" s="35"/>
      <c r="UTM6" s="35"/>
      <c r="UTN6" s="35"/>
      <c r="UTO6" s="35"/>
      <c r="UTP6" s="35"/>
      <c r="UTQ6" s="35"/>
      <c r="UTR6" s="35"/>
      <c r="UTS6" s="35"/>
      <c r="UTT6" s="35"/>
      <c r="UTU6" s="35"/>
      <c r="UTV6" s="35"/>
      <c r="UTW6" s="35"/>
      <c r="UTX6" s="35"/>
      <c r="UTY6" s="35"/>
      <c r="UTZ6" s="35"/>
      <c r="UUA6" s="35"/>
      <c r="UUB6" s="35"/>
      <c r="UUC6" s="35"/>
      <c r="UUD6" s="35"/>
      <c r="UUE6" s="35"/>
      <c r="UUF6" s="35"/>
      <c r="UUG6" s="35"/>
      <c r="UUH6" s="35"/>
      <c r="UUI6" s="35"/>
      <c r="UUJ6" s="35"/>
      <c r="UUK6" s="35"/>
      <c r="UUL6" s="35"/>
      <c r="UUM6" s="35"/>
      <c r="UUN6" s="35"/>
      <c r="UUO6" s="35"/>
      <c r="UUP6" s="35"/>
      <c r="UUQ6" s="35"/>
      <c r="UUR6" s="35"/>
      <c r="UUS6" s="35"/>
      <c r="UUT6" s="35"/>
      <c r="UUU6" s="35"/>
      <c r="UUV6" s="35"/>
      <c r="UUW6" s="35"/>
      <c r="UUX6" s="35"/>
      <c r="UUY6" s="35"/>
      <c r="UUZ6" s="35"/>
      <c r="UVA6" s="35"/>
      <c r="UVB6" s="35"/>
      <c r="UVC6" s="35"/>
      <c r="UVD6" s="35"/>
      <c r="UVE6" s="35"/>
      <c r="UVF6" s="35"/>
      <c r="UVG6" s="35"/>
      <c r="UVH6" s="35"/>
      <c r="UVI6" s="35"/>
      <c r="UVJ6" s="35"/>
      <c r="UVK6" s="35"/>
      <c r="UVL6" s="35"/>
      <c r="UVM6" s="35"/>
      <c r="UVN6" s="35"/>
      <c r="UVO6" s="35"/>
      <c r="UVP6" s="35"/>
      <c r="UVQ6" s="35"/>
      <c r="UVR6" s="35"/>
      <c r="UVS6" s="35"/>
      <c r="UVT6" s="35"/>
      <c r="UVU6" s="35"/>
      <c r="UVV6" s="35"/>
      <c r="UVW6" s="35"/>
      <c r="UVX6" s="35"/>
      <c r="UVY6" s="35"/>
      <c r="UVZ6" s="35"/>
      <c r="UWA6" s="35"/>
      <c r="UWB6" s="35"/>
      <c r="UWC6" s="35"/>
      <c r="UWD6" s="35"/>
      <c r="UWE6" s="35"/>
      <c r="UWF6" s="35"/>
      <c r="UWG6" s="35"/>
      <c r="UWH6" s="35"/>
      <c r="UWI6" s="35"/>
      <c r="UWJ6" s="35"/>
      <c r="UWK6" s="35"/>
      <c r="UWL6" s="35"/>
      <c r="UWM6" s="35"/>
      <c r="UWN6" s="35"/>
      <c r="UWO6" s="35"/>
      <c r="UWP6" s="35"/>
      <c r="UWQ6" s="35"/>
      <c r="UWR6" s="35"/>
      <c r="UWS6" s="35"/>
      <c r="UWT6" s="35"/>
      <c r="UWU6" s="35"/>
      <c r="UWV6" s="35"/>
      <c r="UWW6" s="35"/>
      <c r="UWX6" s="35"/>
      <c r="UWY6" s="35"/>
      <c r="UWZ6" s="35"/>
      <c r="UXA6" s="35"/>
      <c r="UXB6" s="35"/>
      <c r="UXC6" s="35"/>
      <c r="UXD6" s="35"/>
      <c r="UXE6" s="35"/>
      <c r="UXF6" s="35"/>
      <c r="UXG6" s="35"/>
      <c r="UXH6" s="35"/>
      <c r="UXI6" s="35"/>
      <c r="UXJ6" s="35"/>
      <c r="UXK6" s="35"/>
      <c r="UXL6" s="35"/>
      <c r="UXM6" s="35"/>
      <c r="UXN6" s="35"/>
      <c r="UXO6" s="35"/>
      <c r="UXP6" s="35"/>
      <c r="UXQ6" s="35"/>
      <c r="UXR6" s="35"/>
      <c r="UXS6" s="35"/>
      <c r="UXT6" s="35"/>
      <c r="UXU6" s="35"/>
      <c r="UXV6" s="35"/>
      <c r="UXW6" s="35"/>
      <c r="UXX6" s="35"/>
      <c r="UXY6" s="35"/>
      <c r="UXZ6" s="35"/>
      <c r="UYA6" s="35"/>
      <c r="UYB6" s="35"/>
      <c r="UYC6" s="35"/>
      <c r="UYD6" s="35"/>
      <c r="UYE6" s="35"/>
      <c r="UYF6" s="35"/>
      <c r="UYG6" s="35"/>
      <c r="UYH6" s="35"/>
      <c r="UYI6" s="35"/>
      <c r="UYJ6" s="35"/>
      <c r="UYK6" s="35"/>
      <c r="UYL6" s="35"/>
      <c r="UYM6" s="35"/>
      <c r="UYN6" s="35"/>
      <c r="UYO6" s="35"/>
      <c r="UYP6" s="35"/>
      <c r="UYQ6" s="35"/>
      <c r="UYR6" s="35"/>
      <c r="UYS6" s="35"/>
      <c r="UYT6" s="35"/>
      <c r="UYU6" s="35"/>
      <c r="UYV6" s="35"/>
      <c r="UYW6" s="35"/>
      <c r="UYX6" s="35"/>
      <c r="UYY6" s="35"/>
      <c r="UYZ6" s="35"/>
      <c r="UZA6" s="35"/>
      <c r="UZB6" s="35"/>
      <c r="UZC6" s="35"/>
      <c r="UZD6" s="35"/>
      <c r="UZE6" s="35"/>
      <c r="UZF6" s="35"/>
      <c r="UZG6" s="35"/>
      <c r="UZH6" s="35"/>
      <c r="UZI6" s="35"/>
      <c r="UZJ6" s="35"/>
      <c r="UZK6" s="35"/>
      <c r="UZL6" s="35"/>
      <c r="UZM6" s="35"/>
      <c r="UZN6" s="35"/>
      <c r="UZO6" s="35"/>
      <c r="UZP6" s="35"/>
      <c r="UZQ6" s="35"/>
      <c r="UZR6" s="35"/>
      <c r="UZS6" s="35"/>
      <c r="UZT6" s="35"/>
      <c r="UZU6" s="35"/>
      <c r="UZV6" s="35"/>
      <c r="UZW6" s="35"/>
      <c r="UZX6" s="35"/>
      <c r="UZY6" s="35"/>
      <c r="UZZ6" s="35"/>
      <c r="VAA6" s="35"/>
      <c r="VAB6" s="35"/>
      <c r="VAC6" s="35"/>
      <c r="VAD6" s="35"/>
      <c r="VAE6" s="35"/>
      <c r="VAF6" s="35"/>
      <c r="VAG6" s="35"/>
      <c r="VAH6" s="35"/>
      <c r="VAI6" s="35"/>
      <c r="VAJ6" s="35"/>
      <c r="VAK6" s="35"/>
      <c r="VAL6" s="35"/>
      <c r="VAM6" s="35"/>
      <c r="VAN6" s="35"/>
      <c r="VAO6" s="35"/>
      <c r="VAP6" s="35"/>
      <c r="VAQ6" s="35"/>
      <c r="VAR6" s="35"/>
      <c r="VAS6" s="35"/>
      <c r="VAT6" s="35"/>
      <c r="VAU6" s="35"/>
      <c r="VAV6" s="35"/>
      <c r="VAW6" s="35"/>
      <c r="VAX6" s="35"/>
      <c r="VAY6" s="35"/>
      <c r="VAZ6" s="35"/>
      <c r="VBA6" s="35"/>
      <c r="VBB6" s="35"/>
      <c r="VBC6" s="35"/>
      <c r="VBD6" s="35"/>
      <c r="VBE6" s="35"/>
      <c r="VBF6" s="35"/>
      <c r="VBG6" s="35"/>
      <c r="VBH6" s="35"/>
      <c r="VBI6" s="35"/>
      <c r="VBJ6" s="35"/>
      <c r="VBK6" s="35"/>
      <c r="VBL6" s="35"/>
      <c r="VBM6" s="35"/>
      <c r="VBN6" s="35"/>
      <c r="VBO6" s="35"/>
      <c r="VBP6" s="35"/>
      <c r="VBQ6" s="35"/>
      <c r="VBR6" s="35"/>
      <c r="VBS6" s="35"/>
      <c r="VBT6" s="35"/>
      <c r="VBU6" s="35"/>
      <c r="VBV6" s="35"/>
      <c r="VBW6" s="35"/>
      <c r="VBX6" s="35"/>
      <c r="VBY6" s="35"/>
      <c r="VBZ6" s="35"/>
      <c r="VCA6" s="35"/>
      <c r="VCB6" s="35"/>
      <c r="VCC6" s="35"/>
      <c r="VCD6" s="35"/>
      <c r="VCE6" s="35"/>
      <c r="VCF6" s="35"/>
      <c r="VCG6" s="35"/>
      <c r="VCH6" s="35"/>
      <c r="VCI6" s="35"/>
      <c r="VCJ6" s="35"/>
      <c r="VCK6" s="35"/>
      <c r="VCL6" s="35"/>
      <c r="VCM6" s="35"/>
      <c r="VCN6" s="35"/>
      <c r="VCO6" s="35"/>
      <c r="VCP6" s="35"/>
      <c r="VCQ6" s="35"/>
      <c r="VCR6" s="35"/>
      <c r="VCS6" s="35"/>
      <c r="VCT6" s="35"/>
      <c r="VCU6" s="35"/>
      <c r="VCV6" s="35"/>
      <c r="VCW6" s="35"/>
      <c r="VCX6" s="35"/>
      <c r="VCY6" s="35"/>
      <c r="VCZ6" s="35"/>
      <c r="VDA6" s="35"/>
      <c r="VDB6" s="35"/>
      <c r="VDC6" s="35"/>
      <c r="VDD6" s="35"/>
      <c r="VDE6" s="35"/>
      <c r="VDF6" s="35"/>
      <c r="VDG6" s="35"/>
      <c r="VDH6" s="35"/>
      <c r="VDI6" s="35"/>
      <c r="VDJ6" s="35"/>
      <c r="VDK6" s="35"/>
      <c r="VDL6" s="35"/>
      <c r="VDM6" s="35"/>
      <c r="VDN6" s="35"/>
      <c r="VDO6" s="35"/>
      <c r="VDP6" s="35"/>
      <c r="VDQ6" s="35"/>
      <c r="VDR6" s="35"/>
      <c r="VDS6" s="35"/>
      <c r="VDT6" s="35"/>
      <c r="VDU6" s="35"/>
      <c r="VDV6" s="35"/>
      <c r="VDW6" s="35"/>
      <c r="VDX6" s="35"/>
      <c r="VDY6" s="35"/>
      <c r="VDZ6" s="35"/>
      <c r="VEA6" s="35"/>
      <c r="VEB6" s="35"/>
      <c r="VEC6" s="35"/>
      <c r="VED6" s="35"/>
      <c r="VEE6" s="35"/>
      <c r="VEF6" s="35"/>
      <c r="VEG6" s="35"/>
      <c r="VEH6" s="35"/>
      <c r="VEI6" s="35"/>
      <c r="VEJ6" s="35"/>
      <c r="VEK6" s="35"/>
      <c r="VEL6" s="35"/>
      <c r="VEM6" s="35"/>
      <c r="VEN6" s="35"/>
      <c r="VEO6" s="35"/>
      <c r="VEP6" s="35"/>
      <c r="VEQ6" s="35"/>
      <c r="VER6" s="35"/>
      <c r="VES6" s="35"/>
      <c r="VET6" s="35"/>
      <c r="VEU6" s="35"/>
      <c r="VEV6" s="35"/>
      <c r="VEW6" s="35"/>
      <c r="VEX6" s="35"/>
      <c r="VEY6" s="35"/>
      <c r="VEZ6" s="35"/>
      <c r="VFA6" s="35"/>
      <c r="VFB6" s="35"/>
      <c r="VFC6" s="35"/>
      <c r="VFD6" s="35"/>
      <c r="VFE6" s="35"/>
      <c r="VFF6" s="35"/>
      <c r="VFG6" s="35"/>
      <c r="VFH6" s="35"/>
      <c r="VFI6" s="35"/>
      <c r="VFJ6" s="35"/>
      <c r="VFK6" s="35"/>
      <c r="VFL6" s="35"/>
      <c r="VFM6" s="35"/>
      <c r="VFN6" s="35"/>
      <c r="VFO6" s="35"/>
      <c r="VFP6" s="35"/>
      <c r="VFQ6" s="35"/>
      <c r="VFR6" s="35"/>
      <c r="VFS6" s="35"/>
      <c r="VFT6" s="35"/>
      <c r="VFU6" s="35"/>
      <c r="VFV6" s="35"/>
      <c r="VFW6" s="35"/>
      <c r="VFX6" s="35"/>
      <c r="VFY6" s="35"/>
      <c r="VFZ6" s="35"/>
      <c r="VGA6" s="35"/>
      <c r="VGB6" s="35"/>
      <c r="VGC6" s="35"/>
      <c r="VGD6" s="35"/>
      <c r="VGE6" s="35"/>
      <c r="VGF6" s="35"/>
      <c r="VGG6" s="35"/>
      <c r="VGH6" s="35"/>
      <c r="VGI6" s="35"/>
      <c r="VGJ6" s="35"/>
      <c r="VGK6" s="35"/>
      <c r="VGL6" s="35"/>
      <c r="VGM6" s="35"/>
      <c r="VGN6" s="35"/>
      <c r="VGO6" s="35"/>
      <c r="VGP6" s="35"/>
      <c r="VGQ6" s="35"/>
      <c r="VGR6" s="35"/>
      <c r="VGS6" s="35"/>
      <c r="VGT6" s="35"/>
      <c r="VGU6" s="35"/>
      <c r="VGV6" s="35"/>
      <c r="VGW6" s="35"/>
      <c r="VGX6" s="35"/>
      <c r="VGY6" s="35"/>
      <c r="VGZ6" s="35"/>
      <c r="VHA6" s="35"/>
      <c r="VHB6" s="35"/>
      <c r="VHC6" s="35"/>
      <c r="VHD6" s="35"/>
      <c r="VHE6" s="35"/>
      <c r="VHF6" s="35"/>
      <c r="VHG6" s="35"/>
      <c r="VHH6" s="35"/>
      <c r="VHI6" s="35"/>
      <c r="VHJ6" s="35"/>
      <c r="VHK6" s="35"/>
      <c r="VHL6" s="35"/>
      <c r="VHM6" s="35"/>
      <c r="VHN6" s="35"/>
      <c r="VHO6" s="35"/>
      <c r="VHP6" s="35"/>
      <c r="VHQ6" s="35"/>
      <c r="VHR6" s="35"/>
      <c r="VHS6" s="35"/>
      <c r="VHT6" s="35"/>
      <c r="VHU6" s="35"/>
      <c r="VHV6" s="35"/>
      <c r="VHW6" s="35"/>
      <c r="VHX6" s="35"/>
      <c r="VHY6" s="35"/>
      <c r="VHZ6" s="35"/>
      <c r="VIA6" s="35"/>
      <c r="VIB6" s="35"/>
      <c r="VIC6" s="35"/>
      <c r="VID6" s="35"/>
      <c r="VIE6" s="35"/>
      <c r="VIF6" s="35"/>
      <c r="VIG6" s="35"/>
      <c r="VIH6" s="35"/>
      <c r="VII6" s="35"/>
      <c r="VIJ6" s="35"/>
      <c r="VIK6" s="35"/>
      <c r="VIL6" s="35"/>
      <c r="VIM6" s="35"/>
      <c r="VIN6" s="35"/>
      <c r="VIO6" s="35"/>
      <c r="VIP6" s="35"/>
      <c r="VIQ6" s="35"/>
      <c r="VIR6" s="35"/>
      <c r="VIS6" s="35"/>
      <c r="VIT6" s="35"/>
      <c r="VIU6" s="35"/>
      <c r="VIV6" s="35"/>
      <c r="VIW6" s="35"/>
      <c r="VIX6" s="35"/>
      <c r="VIY6" s="35"/>
      <c r="VIZ6" s="35"/>
      <c r="VJA6" s="35"/>
      <c r="VJB6" s="35"/>
      <c r="VJC6" s="35"/>
      <c r="VJD6" s="35"/>
      <c r="VJE6" s="35"/>
      <c r="VJF6" s="35"/>
      <c r="VJG6" s="35"/>
      <c r="VJH6" s="35"/>
      <c r="VJI6" s="35"/>
      <c r="VJJ6" s="35"/>
      <c r="VJK6" s="35"/>
      <c r="VJL6" s="35"/>
      <c r="VJM6" s="35"/>
      <c r="VJN6" s="35"/>
      <c r="VJO6" s="35"/>
      <c r="VJP6" s="35"/>
      <c r="VJQ6" s="35"/>
      <c r="VJR6" s="35"/>
      <c r="VJS6" s="35"/>
      <c r="VJT6" s="35"/>
      <c r="VJU6" s="35"/>
      <c r="VJV6" s="35"/>
      <c r="VJW6" s="35"/>
      <c r="VJX6" s="35"/>
      <c r="VJY6" s="35"/>
      <c r="VJZ6" s="35"/>
      <c r="VKA6" s="35"/>
      <c r="VKB6" s="35"/>
      <c r="VKC6" s="35"/>
      <c r="VKD6" s="35"/>
      <c r="VKE6" s="35"/>
      <c r="VKF6" s="35"/>
      <c r="VKG6" s="35"/>
      <c r="VKH6" s="35"/>
      <c r="VKI6" s="35"/>
      <c r="VKJ6" s="35"/>
      <c r="VKK6" s="35"/>
      <c r="VKL6" s="35"/>
      <c r="VKM6" s="35"/>
      <c r="VKN6" s="35"/>
      <c r="VKO6" s="35"/>
      <c r="VKP6" s="35"/>
      <c r="VKQ6" s="35"/>
      <c r="VKR6" s="35"/>
      <c r="VKS6" s="35"/>
      <c r="VKT6" s="35"/>
      <c r="VKU6" s="35"/>
      <c r="VKV6" s="35"/>
      <c r="VKW6" s="35"/>
      <c r="VKX6" s="35"/>
      <c r="VKY6" s="35"/>
      <c r="VKZ6" s="35"/>
      <c r="VLA6" s="35"/>
      <c r="VLB6" s="35"/>
      <c r="VLC6" s="35"/>
      <c r="VLD6" s="35"/>
      <c r="VLE6" s="35"/>
      <c r="VLF6" s="35"/>
      <c r="VLG6" s="35"/>
      <c r="VLH6" s="35"/>
      <c r="VLI6" s="35"/>
      <c r="VLJ6" s="35"/>
      <c r="VLK6" s="35"/>
      <c r="VLL6" s="35"/>
      <c r="VLM6" s="35"/>
      <c r="VLN6" s="35"/>
      <c r="VLO6" s="35"/>
      <c r="VLP6" s="35"/>
      <c r="VLQ6" s="35"/>
      <c r="VLR6" s="35"/>
      <c r="VLS6" s="35"/>
      <c r="VLT6" s="35"/>
      <c r="VLU6" s="35"/>
      <c r="VLV6" s="35"/>
      <c r="VLW6" s="35"/>
      <c r="VLX6" s="35"/>
      <c r="VLY6" s="35"/>
      <c r="VLZ6" s="35"/>
      <c r="VMA6" s="35"/>
      <c r="VMB6" s="35"/>
      <c r="VMC6" s="35"/>
      <c r="VMD6" s="35"/>
      <c r="VME6" s="35"/>
      <c r="VMF6" s="35"/>
      <c r="VMG6" s="35"/>
      <c r="VMH6" s="35"/>
      <c r="VMI6" s="35"/>
      <c r="VMJ6" s="35"/>
      <c r="VMK6" s="35"/>
      <c r="VML6" s="35"/>
      <c r="VMM6" s="35"/>
      <c r="VMN6" s="35"/>
      <c r="VMO6" s="35"/>
      <c r="VMP6" s="35"/>
      <c r="VMQ6" s="35"/>
      <c r="VMR6" s="35"/>
      <c r="VMS6" s="35"/>
      <c r="VMT6" s="35"/>
      <c r="VMU6" s="35"/>
      <c r="VMV6" s="35"/>
      <c r="VMW6" s="35"/>
      <c r="VMX6" s="35"/>
      <c r="VMY6" s="35"/>
      <c r="VMZ6" s="35"/>
      <c r="VNA6" s="35"/>
      <c r="VNB6" s="35"/>
      <c r="VNC6" s="35"/>
      <c r="VND6" s="35"/>
      <c r="VNE6" s="35"/>
      <c r="VNF6" s="35"/>
      <c r="VNG6" s="35"/>
      <c r="VNH6" s="35"/>
      <c r="VNI6" s="35"/>
      <c r="VNJ6" s="35"/>
      <c r="VNK6" s="35"/>
      <c r="VNL6" s="35"/>
      <c r="VNM6" s="35"/>
      <c r="VNN6" s="35"/>
      <c r="VNO6" s="35"/>
      <c r="VNP6" s="35"/>
      <c r="VNQ6" s="35"/>
      <c r="VNR6" s="35"/>
      <c r="VNS6" s="35"/>
      <c r="VNT6" s="35"/>
      <c r="VNU6" s="35"/>
      <c r="VNV6" s="35"/>
      <c r="VNW6" s="35"/>
      <c r="VNX6" s="35"/>
      <c r="VNY6" s="35"/>
      <c r="VNZ6" s="35"/>
      <c r="VOA6" s="35"/>
      <c r="VOB6" s="35"/>
      <c r="VOC6" s="35"/>
      <c r="VOD6" s="35"/>
      <c r="VOE6" s="35"/>
      <c r="VOF6" s="35"/>
      <c r="VOG6" s="35"/>
      <c r="VOH6" s="35"/>
      <c r="VOI6" s="35"/>
      <c r="VOJ6" s="35"/>
      <c r="VOK6" s="35"/>
      <c r="VOL6" s="35"/>
      <c r="VOM6" s="35"/>
      <c r="VON6" s="35"/>
      <c r="VOO6" s="35"/>
      <c r="VOP6" s="35"/>
      <c r="VOQ6" s="35"/>
      <c r="VOR6" s="35"/>
      <c r="VOS6" s="35"/>
      <c r="VOT6" s="35"/>
      <c r="VOU6" s="35"/>
      <c r="VOV6" s="35"/>
      <c r="VOW6" s="35"/>
      <c r="VOX6" s="35"/>
      <c r="VOY6" s="35"/>
      <c r="VOZ6" s="35"/>
      <c r="VPA6" s="35"/>
      <c r="VPB6" s="35"/>
      <c r="VPC6" s="35"/>
      <c r="VPD6" s="35"/>
      <c r="VPE6" s="35"/>
      <c r="VPF6" s="35"/>
      <c r="VPG6" s="35"/>
      <c r="VPH6" s="35"/>
      <c r="VPI6" s="35"/>
      <c r="VPJ6" s="35"/>
      <c r="VPK6" s="35"/>
      <c r="VPL6" s="35"/>
      <c r="VPM6" s="35"/>
      <c r="VPN6" s="35"/>
      <c r="VPO6" s="35"/>
      <c r="VPP6" s="35"/>
      <c r="VPQ6" s="35"/>
      <c r="VPR6" s="35"/>
      <c r="VPS6" s="35"/>
      <c r="VPT6" s="35"/>
      <c r="VPU6" s="35"/>
      <c r="VPV6" s="35"/>
      <c r="VPW6" s="35"/>
      <c r="VPX6" s="35"/>
      <c r="VPY6" s="35"/>
      <c r="VPZ6" s="35"/>
      <c r="VQA6" s="35"/>
      <c r="VQB6" s="35"/>
      <c r="VQC6" s="35"/>
      <c r="VQD6" s="35"/>
      <c r="VQE6" s="35"/>
      <c r="VQF6" s="35"/>
      <c r="VQG6" s="35"/>
      <c r="VQH6" s="35"/>
      <c r="VQI6" s="35"/>
      <c r="VQJ6" s="35"/>
      <c r="VQK6" s="35"/>
      <c r="VQL6" s="35"/>
      <c r="VQM6" s="35"/>
      <c r="VQN6" s="35"/>
      <c r="VQO6" s="35"/>
      <c r="VQP6" s="35"/>
      <c r="VQQ6" s="35"/>
      <c r="VQR6" s="35"/>
      <c r="VQS6" s="35"/>
      <c r="VQT6" s="35"/>
      <c r="VQU6" s="35"/>
      <c r="VQV6" s="35"/>
      <c r="VQW6" s="35"/>
      <c r="VQX6" s="35"/>
      <c r="VQY6" s="35"/>
      <c r="VQZ6" s="35"/>
      <c r="VRA6" s="35"/>
      <c r="VRB6" s="35"/>
      <c r="VRC6" s="35"/>
      <c r="VRD6" s="35"/>
      <c r="VRE6" s="35"/>
      <c r="VRF6" s="35"/>
      <c r="VRG6" s="35"/>
      <c r="VRH6" s="35"/>
      <c r="VRI6" s="35"/>
      <c r="VRJ6" s="35"/>
      <c r="VRK6" s="35"/>
      <c r="VRL6" s="35"/>
      <c r="VRM6" s="35"/>
      <c r="VRN6" s="35"/>
      <c r="VRO6" s="35"/>
      <c r="VRP6" s="35"/>
      <c r="VRQ6" s="35"/>
      <c r="VRR6" s="35"/>
      <c r="VRS6" s="35"/>
      <c r="VRT6" s="35"/>
      <c r="VRU6" s="35"/>
      <c r="VRV6" s="35"/>
      <c r="VRW6" s="35"/>
      <c r="VRX6" s="35"/>
      <c r="VRY6" s="35"/>
      <c r="VRZ6" s="35"/>
      <c r="VSA6" s="35"/>
      <c r="VSB6" s="35"/>
      <c r="VSC6" s="35"/>
      <c r="VSD6" s="35"/>
      <c r="VSE6" s="35"/>
      <c r="VSF6" s="35"/>
      <c r="VSG6" s="35"/>
      <c r="VSH6" s="35"/>
      <c r="VSI6" s="35"/>
      <c r="VSJ6" s="35"/>
      <c r="VSK6" s="35"/>
      <c r="VSL6" s="35"/>
      <c r="VSM6" s="35"/>
      <c r="VSN6" s="35"/>
      <c r="VSO6" s="35"/>
      <c r="VSP6" s="35"/>
      <c r="VSQ6" s="35"/>
      <c r="VSR6" s="35"/>
      <c r="VSS6" s="35"/>
      <c r="VST6" s="35"/>
      <c r="VSU6" s="35"/>
      <c r="VSV6" s="35"/>
      <c r="VSW6" s="35"/>
      <c r="VSX6" s="35"/>
      <c r="VSY6" s="35"/>
      <c r="VSZ6" s="35"/>
      <c r="VTA6" s="35"/>
      <c r="VTB6" s="35"/>
      <c r="VTC6" s="35"/>
      <c r="VTD6" s="35"/>
      <c r="VTE6" s="35"/>
      <c r="VTF6" s="35"/>
      <c r="VTG6" s="35"/>
      <c r="VTH6" s="35"/>
      <c r="VTI6" s="35"/>
      <c r="VTJ6" s="35"/>
      <c r="VTK6" s="35"/>
      <c r="VTL6" s="35"/>
      <c r="VTM6" s="35"/>
      <c r="VTN6" s="35"/>
      <c r="VTO6" s="35"/>
      <c r="VTP6" s="35"/>
      <c r="VTQ6" s="35"/>
      <c r="VTR6" s="35"/>
      <c r="VTS6" s="35"/>
      <c r="VTT6" s="35"/>
      <c r="VTU6" s="35"/>
      <c r="VTV6" s="35"/>
      <c r="VTW6" s="35"/>
      <c r="VTX6" s="35"/>
      <c r="VTY6" s="35"/>
      <c r="VTZ6" s="35"/>
      <c r="VUA6" s="35"/>
      <c r="VUB6" s="35"/>
      <c r="VUC6" s="35"/>
      <c r="VUD6" s="35"/>
      <c r="VUE6" s="35"/>
      <c r="VUF6" s="35"/>
      <c r="VUG6" s="35"/>
      <c r="VUH6" s="35"/>
      <c r="VUI6" s="35"/>
      <c r="VUJ6" s="35"/>
      <c r="VUK6" s="35"/>
      <c r="VUL6" s="35"/>
      <c r="VUM6" s="35"/>
      <c r="VUN6" s="35"/>
      <c r="VUO6" s="35"/>
      <c r="VUP6" s="35"/>
      <c r="VUQ6" s="35"/>
      <c r="VUR6" s="35"/>
      <c r="VUS6" s="35"/>
      <c r="VUT6" s="35"/>
      <c r="VUU6" s="35"/>
      <c r="VUV6" s="35"/>
      <c r="VUW6" s="35"/>
      <c r="VUX6" s="35"/>
      <c r="VUY6" s="35"/>
      <c r="VUZ6" s="35"/>
      <c r="VVA6" s="35"/>
      <c r="VVB6" s="35"/>
      <c r="VVC6" s="35"/>
      <c r="VVD6" s="35"/>
      <c r="VVE6" s="35"/>
      <c r="VVF6" s="35"/>
      <c r="VVG6" s="35"/>
      <c r="VVH6" s="35"/>
      <c r="VVI6" s="35"/>
      <c r="VVJ6" s="35"/>
      <c r="VVK6" s="35"/>
      <c r="VVL6" s="35"/>
      <c r="VVM6" s="35"/>
      <c r="VVN6" s="35"/>
      <c r="VVO6" s="35"/>
      <c r="VVP6" s="35"/>
      <c r="VVQ6" s="35"/>
      <c r="VVR6" s="35"/>
      <c r="VVS6" s="35"/>
      <c r="VVT6" s="35"/>
      <c r="VVU6" s="35"/>
      <c r="VVV6" s="35"/>
      <c r="VVW6" s="35"/>
      <c r="VVX6" s="35"/>
      <c r="VVY6" s="35"/>
      <c r="VVZ6" s="35"/>
      <c r="VWA6" s="35"/>
      <c r="VWB6" s="35"/>
      <c r="VWC6" s="35"/>
      <c r="VWD6" s="35"/>
      <c r="VWE6" s="35"/>
      <c r="VWF6" s="35"/>
      <c r="VWG6" s="35"/>
      <c r="VWH6" s="35"/>
      <c r="VWI6" s="35"/>
      <c r="VWJ6" s="35"/>
      <c r="VWK6" s="35"/>
      <c r="VWL6" s="35"/>
      <c r="VWM6" s="35"/>
      <c r="VWN6" s="35"/>
      <c r="VWO6" s="35"/>
      <c r="VWP6" s="35"/>
      <c r="VWQ6" s="35"/>
      <c r="VWR6" s="35"/>
      <c r="VWS6" s="35"/>
      <c r="VWT6" s="35"/>
      <c r="VWU6" s="35"/>
      <c r="VWV6" s="35"/>
      <c r="VWW6" s="35"/>
      <c r="VWX6" s="35"/>
      <c r="VWY6" s="35"/>
      <c r="VWZ6" s="35"/>
      <c r="VXA6" s="35"/>
      <c r="VXB6" s="35"/>
      <c r="VXC6" s="35"/>
      <c r="VXD6" s="35"/>
      <c r="VXE6" s="35"/>
      <c r="VXF6" s="35"/>
      <c r="VXG6" s="35"/>
      <c r="VXH6" s="35"/>
      <c r="VXI6" s="35"/>
      <c r="VXJ6" s="35"/>
      <c r="VXK6" s="35"/>
      <c r="VXL6" s="35"/>
      <c r="VXM6" s="35"/>
      <c r="VXN6" s="35"/>
      <c r="VXO6" s="35"/>
      <c r="VXP6" s="35"/>
      <c r="VXQ6" s="35"/>
      <c r="VXR6" s="35"/>
      <c r="VXS6" s="35"/>
      <c r="VXT6" s="35"/>
      <c r="VXU6" s="35"/>
      <c r="VXV6" s="35"/>
      <c r="VXW6" s="35"/>
      <c r="VXX6" s="35"/>
      <c r="VXY6" s="35"/>
      <c r="VXZ6" s="35"/>
      <c r="VYA6" s="35"/>
      <c r="VYB6" s="35"/>
      <c r="VYC6" s="35"/>
      <c r="VYD6" s="35"/>
      <c r="VYE6" s="35"/>
      <c r="VYF6" s="35"/>
      <c r="VYG6" s="35"/>
      <c r="VYH6" s="35"/>
      <c r="VYI6" s="35"/>
      <c r="VYJ6" s="35"/>
      <c r="VYK6" s="35"/>
      <c r="VYL6" s="35"/>
      <c r="VYM6" s="35"/>
      <c r="VYN6" s="35"/>
      <c r="VYO6" s="35"/>
      <c r="VYP6" s="35"/>
      <c r="VYQ6" s="35"/>
      <c r="VYR6" s="35"/>
      <c r="VYS6" s="35"/>
      <c r="VYT6" s="35"/>
      <c r="VYU6" s="35"/>
      <c r="VYV6" s="35"/>
      <c r="VYW6" s="35"/>
      <c r="VYX6" s="35"/>
      <c r="VYY6" s="35"/>
      <c r="VYZ6" s="35"/>
      <c r="VZA6" s="35"/>
      <c r="VZB6" s="35"/>
      <c r="VZC6" s="35"/>
      <c r="VZD6" s="35"/>
      <c r="VZE6" s="35"/>
      <c r="VZF6" s="35"/>
      <c r="VZG6" s="35"/>
      <c r="VZH6" s="35"/>
      <c r="VZI6" s="35"/>
      <c r="VZJ6" s="35"/>
      <c r="VZK6" s="35"/>
      <c r="VZL6" s="35"/>
      <c r="VZM6" s="35"/>
      <c r="VZN6" s="35"/>
      <c r="VZO6" s="35"/>
      <c r="VZP6" s="35"/>
      <c r="VZQ6" s="35"/>
      <c r="VZR6" s="35"/>
      <c r="VZS6" s="35"/>
      <c r="VZT6" s="35"/>
      <c r="VZU6" s="35"/>
      <c r="VZV6" s="35"/>
      <c r="VZW6" s="35"/>
      <c r="VZX6" s="35"/>
      <c r="VZY6" s="35"/>
      <c r="VZZ6" s="35"/>
      <c r="WAA6" s="35"/>
      <c r="WAB6" s="35"/>
      <c r="WAC6" s="35"/>
      <c r="WAD6" s="35"/>
      <c r="WAE6" s="35"/>
      <c r="WAF6" s="35"/>
      <c r="WAG6" s="35"/>
      <c r="WAH6" s="35"/>
      <c r="WAI6" s="35"/>
      <c r="WAJ6" s="35"/>
      <c r="WAK6" s="35"/>
      <c r="WAL6" s="35"/>
      <c r="WAM6" s="35"/>
      <c r="WAN6" s="35"/>
      <c r="WAO6" s="35"/>
      <c r="WAP6" s="35"/>
      <c r="WAQ6" s="35"/>
      <c r="WAR6" s="35"/>
      <c r="WAS6" s="35"/>
      <c r="WAT6" s="35"/>
      <c r="WAU6" s="35"/>
      <c r="WAV6" s="35"/>
      <c r="WAW6" s="35"/>
      <c r="WAX6" s="35"/>
      <c r="WAY6" s="35"/>
      <c r="WAZ6" s="35"/>
      <c r="WBA6" s="35"/>
      <c r="WBB6" s="35"/>
      <c r="WBC6" s="35"/>
      <c r="WBD6" s="35"/>
      <c r="WBE6" s="35"/>
      <c r="WBF6" s="35"/>
      <c r="WBG6" s="35"/>
      <c r="WBH6" s="35"/>
      <c r="WBI6" s="35"/>
      <c r="WBJ6" s="35"/>
      <c r="WBK6" s="35"/>
      <c r="WBL6" s="35"/>
      <c r="WBM6" s="35"/>
      <c r="WBN6" s="35"/>
      <c r="WBO6" s="35"/>
      <c r="WBP6" s="35"/>
      <c r="WBQ6" s="35"/>
      <c r="WBR6" s="35"/>
      <c r="WBS6" s="35"/>
      <c r="WBT6" s="35"/>
      <c r="WBU6" s="35"/>
      <c r="WBV6" s="35"/>
      <c r="WBW6" s="35"/>
      <c r="WBX6" s="35"/>
      <c r="WBY6" s="35"/>
      <c r="WBZ6" s="35"/>
      <c r="WCA6" s="35"/>
      <c r="WCB6" s="35"/>
      <c r="WCC6" s="35"/>
      <c r="WCD6" s="35"/>
      <c r="WCE6" s="35"/>
      <c r="WCF6" s="35"/>
      <c r="WCG6" s="35"/>
      <c r="WCH6" s="35"/>
      <c r="WCI6" s="35"/>
      <c r="WCJ6" s="35"/>
      <c r="WCK6" s="35"/>
      <c r="WCL6" s="35"/>
      <c r="WCM6" s="35"/>
      <c r="WCN6" s="35"/>
      <c r="WCO6" s="35"/>
      <c r="WCP6" s="35"/>
      <c r="WCQ6" s="35"/>
      <c r="WCR6" s="35"/>
      <c r="WCS6" s="35"/>
      <c r="WCT6" s="35"/>
      <c r="WCU6" s="35"/>
      <c r="WCV6" s="35"/>
      <c r="WCW6" s="35"/>
      <c r="WCX6" s="35"/>
      <c r="WCY6" s="35"/>
      <c r="WCZ6" s="35"/>
      <c r="WDA6" s="35"/>
      <c r="WDB6" s="35"/>
      <c r="WDC6" s="35"/>
      <c r="WDD6" s="35"/>
      <c r="WDE6" s="35"/>
      <c r="WDF6" s="35"/>
      <c r="WDG6" s="35"/>
      <c r="WDH6" s="35"/>
      <c r="WDI6" s="35"/>
      <c r="WDJ6" s="35"/>
      <c r="WDK6" s="35"/>
      <c r="WDL6" s="35"/>
      <c r="WDM6" s="35"/>
      <c r="WDN6" s="35"/>
      <c r="WDO6" s="35"/>
      <c r="WDP6" s="35"/>
      <c r="WDQ6" s="35"/>
      <c r="WDR6" s="35"/>
      <c r="WDS6" s="35"/>
      <c r="WDT6" s="35"/>
      <c r="WDU6" s="35"/>
      <c r="WDV6" s="35"/>
      <c r="WDW6" s="35"/>
      <c r="WDX6" s="35"/>
      <c r="WDY6" s="35"/>
      <c r="WDZ6" s="35"/>
      <c r="WEA6" s="35"/>
      <c r="WEB6" s="35"/>
      <c r="WEC6" s="35"/>
      <c r="WED6" s="35"/>
      <c r="WEE6" s="35"/>
      <c r="WEF6" s="35"/>
      <c r="WEG6" s="35"/>
      <c r="WEH6" s="35"/>
      <c r="WEI6" s="35"/>
      <c r="WEJ6" s="35"/>
      <c r="WEK6" s="35"/>
      <c r="WEL6" s="35"/>
      <c r="WEM6" s="35"/>
      <c r="WEN6" s="35"/>
      <c r="WEO6" s="35"/>
      <c r="WEP6" s="35"/>
      <c r="WEQ6" s="35"/>
      <c r="WER6" s="35"/>
      <c r="WES6" s="35"/>
      <c r="WET6" s="35"/>
      <c r="WEU6" s="35"/>
      <c r="WEV6" s="35"/>
      <c r="WEW6" s="35"/>
      <c r="WEX6" s="35"/>
      <c r="WEY6" s="35"/>
      <c r="WEZ6" s="35"/>
      <c r="WFA6" s="35"/>
      <c r="WFB6" s="35"/>
      <c r="WFC6" s="35"/>
      <c r="WFD6" s="35"/>
      <c r="WFE6" s="35"/>
      <c r="WFF6" s="35"/>
      <c r="WFG6" s="35"/>
      <c r="WFH6" s="35"/>
      <c r="WFI6" s="35"/>
      <c r="WFJ6" s="35"/>
      <c r="WFK6" s="35"/>
      <c r="WFL6" s="35"/>
      <c r="WFM6" s="35"/>
      <c r="WFN6" s="35"/>
      <c r="WFO6" s="35"/>
      <c r="WFP6" s="35"/>
      <c r="WFQ6" s="35"/>
      <c r="WFR6" s="35"/>
      <c r="WFS6" s="35"/>
      <c r="WFT6" s="35"/>
      <c r="WFU6" s="35"/>
      <c r="WFV6" s="35"/>
      <c r="WFW6" s="35"/>
      <c r="WFX6" s="35"/>
      <c r="WFY6" s="35"/>
      <c r="WFZ6" s="35"/>
      <c r="WGA6" s="35"/>
      <c r="WGB6" s="35"/>
      <c r="WGC6" s="35"/>
      <c r="WGD6" s="35"/>
      <c r="WGE6" s="35"/>
      <c r="WGF6" s="35"/>
      <c r="WGG6" s="35"/>
      <c r="WGH6" s="35"/>
      <c r="WGI6" s="35"/>
      <c r="WGJ6" s="35"/>
      <c r="WGK6" s="35"/>
      <c r="WGL6" s="35"/>
      <c r="WGM6" s="35"/>
      <c r="WGN6" s="35"/>
      <c r="WGO6" s="35"/>
      <c r="WGP6" s="35"/>
      <c r="WGQ6" s="35"/>
      <c r="WGR6" s="35"/>
      <c r="WGS6" s="35"/>
      <c r="WGT6" s="35"/>
      <c r="WGU6" s="35"/>
      <c r="WGV6" s="35"/>
      <c r="WGW6" s="35"/>
      <c r="WGX6" s="35"/>
      <c r="WGY6" s="35"/>
      <c r="WGZ6" s="35"/>
      <c r="WHA6" s="35"/>
      <c r="WHB6" s="35"/>
      <c r="WHC6" s="35"/>
      <c r="WHD6" s="35"/>
      <c r="WHE6" s="35"/>
      <c r="WHF6" s="35"/>
      <c r="WHG6" s="35"/>
      <c r="WHH6" s="35"/>
      <c r="WHI6" s="35"/>
      <c r="WHJ6" s="35"/>
      <c r="WHK6" s="35"/>
      <c r="WHL6" s="35"/>
      <c r="WHM6" s="35"/>
      <c r="WHN6" s="35"/>
      <c r="WHO6" s="35"/>
      <c r="WHP6" s="35"/>
      <c r="WHQ6" s="35"/>
      <c r="WHR6" s="35"/>
      <c r="WHS6" s="35"/>
      <c r="WHT6" s="35"/>
      <c r="WHU6" s="35"/>
      <c r="WHV6" s="35"/>
      <c r="WHW6" s="35"/>
      <c r="WHX6" s="35"/>
      <c r="WHY6" s="35"/>
      <c r="WHZ6" s="35"/>
      <c r="WIA6" s="35"/>
      <c r="WIB6" s="35"/>
      <c r="WIC6" s="35"/>
      <c r="WID6" s="35"/>
      <c r="WIE6" s="35"/>
      <c r="WIF6" s="35"/>
      <c r="WIG6" s="35"/>
      <c r="WIH6" s="35"/>
      <c r="WII6" s="35"/>
      <c r="WIJ6" s="35"/>
      <c r="WIK6" s="35"/>
      <c r="WIL6" s="35"/>
      <c r="WIM6" s="35"/>
      <c r="WIN6" s="35"/>
      <c r="WIO6" s="35"/>
      <c r="WIP6" s="35"/>
      <c r="WIQ6" s="35"/>
      <c r="WIR6" s="35"/>
      <c r="WIS6" s="35"/>
      <c r="WIT6" s="35"/>
      <c r="WIU6" s="35"/>
      <c r="WIV6" s="35"/>
      <c r="WIW6" s="35"/>
      <c r="WIX6" s="35"/>
      <c r="WIY6" s="35"/>
      <c r="WIZ6" s="35"/>
      <c r="WJA6" s="35"/>
      <c r="WJB6" s="35"/>
      <c r="WJC6" s="35"/>
      <c r="WJD6" s="35"/>
      <c r="WJE6" s="35"/>
      <c r="WJF6" s="35"/>
      <c r="WJG6" s="35"/>
      <c r="WJH6" s="35"/>
      <c r="WJI6" s="35"/>
      <c r="WJJ6" s="35"/>
      <c r="WJK6" s="35"/>
      <c r="WJL6" s="35"/>
      <c r="WJM6" s="35"/>
      <c r="WJN6" s="35"/>
      <c r="WJO6" s="35"/>
      <c r="WJP6" s="35"/>
      <c r="WJQ6" s="35"/>
      <c r="WJR6" s="35"/>
      <c r="WJS6" s="35"/>
      <c r="WJT6" s="35"/>
      <c r="WJU6" s="35"/>
      <c r="WJV6" s="35"/>
      <c r="WJW6" s="35"/>
      <c r="WJX6" s="35"/>
      <c r="WJY6" s="35"/>
      <c r="WJZ6" s="35"/>
      <c r="WKA6" s="35"/>
      <c r="WKB6" s="35"/>
      <c r="WKC6" s="35"/>
      <c r="WKD6" s="35"/>
      <c r="WKE6" s="35"/>
      <c r="WKF6" s="35"/>
      <c r="WKG6" s="35"/>
      <c r="WKH6" s="35"/>
      <c r="WKI6" s="35"/>
      <c r="WKJ6" s="35"/>
      <c r="WKK6" s="35"/>
      <c r="WKL6" s="35"/>
      <c r="WKM6" s="35"/>
      <c r="WKN6" s="35"/>
      <c r="WKO6" s="35"/>
      <c r="WKP6" s="35"/>
      <c r="WKQ6" s="35"/>
      <c r="WKR6" s="35"/>
      <c r="WKS6" s="35"/>
      <c r="WKT6" s="35"/>
      <c r="WKU6" s="35"/>
      <c r="WKV6" s="35"/>
      <c r="WKW6" s="35"/>
      <c r="WKX6" s="35"/>
      <c r="WKY6" s="35"/>
      <c r="WKZ6" s="35"/>
      <c r="WLA6" s="35"/>
      <c r="WLB6" s="35"/>
      <c r="WLC6" s="35"/>
      <c r="WLD6" s="35"/>
      <c r="WLE6" s="35"/>
      <c r="WLF6" s="35"/>
      <c r="WLG6" s="35"/>
      <c r="WLH6" s="35"/>
      <c r="WLI6" s="35"/>
      <c r="WLJ6" s="35"/>
      <c r="WLK6" s="35"/>
      <c r="WLL6" s="35"/>
      <c r="WLM6" s="35"/>
      <c r="WLN6" s="35"/>
      <c r="WLO6" s="35"/>
      <c r="WLP6" s="35"/>
      <c r="WLQ6" s="35"/>
      <c r="WLR6" s="35"/>
      <c r="WLS6" s="35"/>
      <c r="WLT6" s="35"/>
      <c r="WLU6" s="35"/>
      <c r="WLV6" s="35"/>
      <c r="WLW6" s="35"/>
      <c r="WLX6" s="35"/>
      <c r="WLY6" s="35"/>
      <c r="WLZ6" s="35"/>
      <c r="WMA6" s="35"/>
      <c r="WMB6" s="35"/>
      <c r="WMC6" s="35"/>
      <c r="WMD6" s="35"/>
      <c r="WME6" s="35"/>
      <c r="WMF6" s="35"/>
      <c r="WMG6" s="35"/>
      <c r="WMH6" s="35"/>
      <c r="WMI6" s="35"/>
      <c r="WMJ6" s="35"/>
      <c r="WMK6" s="35"/>
      <c r="WML6" s="35"/>
      <c r="WMM6" s="35"/>
      <c r="WMN6" s="35"/>
      <c r="WMO6" s="35"/>
      <c r="WMP6" s="35"/>
      <c r="WMQ6" s="35"/>
      <c r="WMR6" s="35"/>
      <c r="WMS6" s="35"/>
      <c r="WMT6" s="35"/>
      <c r="WMU6" s="35"/>
      <c r="WMV6" s="35"/>
      <c r="WMW6" s="35"/>
      <c r="WMX6" s="35"/>
      <c r="WMY6" s="35"/>
      <c r="WMZ6" s="35"/>
      <c r="WNA6" s="35"/>
      <c r="WNB6" s="35"/>
      <c r="WNC6" s="35"/>
      <c r="WND6" s="35"/>
      <c r="WNE6" s="35"/>
      <c r="WNF6" s="35"/>
      <c r="WNG6" s="35"/>
      <c r="WNH6" s="35"/>
      <c r="WNI6" s="35"/>
      <c r="WNJ6" s="35"/>
      <c r="WNK6" s="35"/>
      <c r="WNL6" s="35"/>
      <c r="WNM6" s="35"/>
      <c r="WNN6" s="35"/>
      <c r="WNO6" s="35"/>
      <c r="WNP6" s="35"/>
      <c r="WNQ6" s="35"/>
      <c r="WNR6" s="35"/>
      <c r="WNS6" s="35"/>
      <c r="WNT6" s="35"/>
      <c r="WNU6" s="35"/>
      <c r="WNV6" s="35"/>
      <c r="WNW6" s="35"/>
      <c r="WNX6" s="35"/>
      <c r="WNY6" s="35"/>
      <c r="WNZ6" s="35"/>
      <c r="WOA6" s="35"/>
      <c r="WOB6" s="35"/>
      <c r="WOC6" s="35"/>
      <c r="WOD6" s="35"/>
      <c r="WOE6" s="35"/>
      <c r="WOF6" s="35"/>
      <c r="WOG6" s="35"/>
      <c r="WOH6" s="35"/>
      <c r="WOI6" s="35"/>
      <c r="WOJ6" s="35"/>
      <c r="WOK6" s="35"/>
      <c r="WOL6" s="35"/>
      <c r="WOM6" s="35"/>
      <c r="WON6" s="35"/>
      <c r="WOO6" s="35"/>
      <c r="WOP6" s="35"/>
      <c r="WOQ6" s="35"/>
      <c r="WOR6" s="35"/>
      <c r="WOS6" s="35"/>
      <c r="WOT6" s="35"/>
      <c r="WOU6" s="35"/>
      <c r="WOV6" s="35"/>
      <c r="WOW6" s="35"/>
      <c r="WOX6" s="35"/>
      <c r="WOY6" s="35"/>
      <c r="WOZ6" s="35"/>
      <c r="WPA6" s="35"/>
      <c r="WPB6" s="35"/>
      <c r="WPC6" s="35"/>
      <c r="WPD6" s="35"/>
      <c r="WPE6" s="35"/>
      <c r="WPF6" s="35"/>
      <c r="WPG6" s="35"/>
      <c r="WPH6" s="35"/>
      <c r="WPI6" s="35"/>
      <c r="WPJ6" s="35"/>
      <c r="WPK6" s="35"/>
      <c r="WPL6" s="35"/>
      <c r="WPM6" s="35"/>
      <c r="WPN6" s="35"/>
      <c r="WPO6" s="35"/>
      <c r="WPP6" s="35"/>
      <c r="WPQ6" s="35"/>
      <c r="WPR6" s="35"/>
      <c r="WPS6" s="35"/>
      <c r="WPT6" s="35"/>
      <c r="WPU6" s="35"/>
      <c r="WPV6" s="35"/>
      <c r="WPW6" s="35"/>
      <c r="WPX6" s="35"/>
      <c r="WPY6" s="35"/>
      <c r="WPZ6" s="35"/>
      <c r="WQA6" s="35"/>
      <c r="WQB6" s="35"/>
      <c r="WQC6" s="35"/>
      <c r="WQD6" s="35"/>
      <c r="WQE6" s="35"/>
      <c r="WQF6" s="35"/>
      <c r="WQG6" s="35"/>
      <c r="WQH6" s="35"/>
      <c r="WQI6" s="35"/>
      <c r="WQJ6" s="35"/>
      <c r="WQK6" s="35"/>
      <c r="WQL6" s="35"/>
      <c r="WQM6" s="35"/>
      <c r="WQN6" s="35"/>
      <c r="WQO6" s="35"/>
      <c r="WQP6" s="35"/>
      <c r="WQQ6" s="35"/>
      <c r="WQR6" s="35"/>
      <c r="WQS6" s="35"/>
      <c r="WQT6" s="35"/>
      <c r="WQU6" s="35"/>
      <c r="WQV6" s="35"/>
      <c r="WQW6" s="35"/>
      <c r="WQX6" s="35"/>
      <c r="WQY6" s="35"/>
      <c r="WQZ6" s="35"/>
      <c r="WRA6" s="35"/>
      <c r="WRB6" s="35"/>
      <c r="WRC6" s="35"/>
      <c r="WRD6" s="35"/>
      <c r="WRE6" s="35"/>
      <c r="WRF6" s="35"/>
      <c r="WRG6" s="35"/>
      <c r="WRH6" s="35"/>
      <c r="WRI6" s="35"/>
      <c r="WRJ6" s="35"/>
      <c r="WRK6" s="35"/>
      <c r="WRL6" s="35"/>
      <c r="WRM6" s="35"/>
      <c r="WRN6" s="35"/>
      <c r="WRO6" s="35"/>
      <c r="WRP6" s="35"/>
      <c r="WRQ6" s="35"/>
      <c r="WRR6" s="35"/>
      <c r="WRS6" s="35"/>
      <c r="WRT6" s="35"/>
      <c r="WRU6" s="35"/>
      <c r="WRV6" s="35"/>
      <c r="WRW6" s="35"/>
      <c r="WRX6" s="35"/>
      <c r="WRY6" s="35"/>
      <c r="WRZ6" s="35"/>
      <c r="WSA6" s="35"/>
      <c r="WSB6" s="35"/>
      <c r="WSC6" s="35"/>
      <c r="WSD6" s="35"/>
      <c r="WSE6" s="35"/>
      <c r="WSF6" s="35"/>
      <c r="WSG6" s="35"/>
      <c r="WSH6" s="35"/>
      <c r="WSI6" s="35"/>
      <c r="WSJ6" s="35"/>
      <c r="WSK6" s="35"/>
      <c r="WSL6" s="35"/>
      <c r="WSM6" s="35"/>
      <c r="WSN6" s="35"/>
      <c r="WSO6" s="35"/>
      <c r="WSP6" s="35"/>
      <c r="WSQ6" s="35"/>
      <c r="WSR6" s="35"/>
      <c r="WSS6" s="35"/>
      <c r="WST6" s="35"/>
      <c r="WSU6" s="35"/>
      <c r="WSV6" s="35"/>
      <c r="WSW6" s="35"/>
      <c r="WSX6" s="35"/>
      <c r="WSY6" s="35"/>
      <c r="WSZ6" s="35"/>
      <c r="WTA6" s="35"/>
      <c r="WTB6" s="35"/>
      <c r="WTC6" s="35"/>
      <c r="WTD6" s="35"/>
      <c r="WTE6" s="35"/>
      <c r="WTF6" s="35"/>
      <c r="WTG6" s="35"/>
      <c r="WTH6" s="35"/>
      <c r="WTI6" s="35"/>
      <c r="WTJ6" s="35"/>
      <c r="WTK6" s="35"/>
      <c r="WTL6" s="35"/>
      <c r="WTM6" s="35"/>
      <c r="WTN6" s="35"/>
      <c r="WTO6" s="35"/>
      <c r="WTP6" s="35"/>
      <c r="WTQ6" s="35"/>
      <c r="WTR6" s="35"/>
      <c r="WTS6" s="35"/>
      <c r="WTT6" s="35"/>
      <c r="WTU6" s="35"/>
      <c r="WTV6" s="35"/>
      <c r="WTW6" s="35"/>
      <c r="WTX6" s="35"/>
      <c r="WTY6" s="35"/>
      <c r="WTZ6" s="35"/>
      <c r="WUA6" s="35"/>
      <c r="WUB6" s="35"/>
      <c r="WUC6" s="35"/>
      <c r="WUD6" s="35"/>
      <c r="WUE6" s="35"/>
      <c r="WUF6" s="35"/>
      <c r="WUG6" s="35"/>
      <c r="WUH6" s="35"/>
      <c r="WUI6" s="35"/>
      <c r="WUJ6" s="35"/>
      <c r="WUK6" s="35"/>
      <c r="WUL6" s="35"/>
      <c r="WUM6" s="35"/>
      <c r="WUN6" s="35"/>
      <c r="WUO6" s="35"/>
      <c r="WUP6" s="35"/>
      <c r="WUQ6" s="35"/>
      <c r="WUR6" s="35"/>
      <c r="WUS6" s="35"/>
      <c r="WUT6" s="35"/>
      <c r="WUU6" s="35"/>
      <c r="WUV6" s="35"/>
      <c r="WUW6" s="35"/>
      <c r="WUX6" s="35"/>
      <c r="WUY6" s="35"/>
      <c r="WUZ6" s="35"/>
      <c r="WVA6" s="35"/>
      <c r="WVB6" s="35"/>
      <c r="WVC6" s="35"/>
      <c r="WVD6" s="35"/>
      <c r="WVE6" s="35"/>
      <c r="WVF6" s="35"/>
      <c r="WVG6" s="35"/>
      <c r="WVH6" s="35"/>
      <c r="WVI6" s="35"/>
      <c r="WVJ6" s="35"/>
      <c r="WVK6" s="35"/>
      <c r="WVL6" s="35"/>
      <c r="WVM6" s="35"/>
      <c r="WVN6" s="35"/>
      <c r="WVO6" s="35"/>
      <c r="WVP6" s="35"/>
      <c r="WVQ6" s="35"/>
      <c r="WVR6" s="35"/>
      <c r="WVS6" s="35"/>
      <c r="WVT6" s="35"/>
      <c r="WVU6" s="35"/>
      <c r="WVV6" s="35"/>
      <c r="WVW6" s="35"/>
      <c r="WVX6" s="35"/>
      <c r="WVY6" s="35"/>
      <c r="WVZ6" s="35"/>
      <c r="WWA6" s="35"/>
      <c r="WWB6" s="35"/>
      <c r="WWC6" s="35"/>
      <c r="WWD6" s="35"/>
      <c r="WWE6" s="35"/>
      <c r="WWF6" s="35"/>
      <c r="WWG6" s="35"/>
      <c r="WWH6" s="35"/>
      <c r="WWI6" s="35"/>
      <c r="WWJ6" s="35"/>
      <c r="WWK6" s="35"/>
      <c r="WWL6" s="35"/>
      <c r="WWM6" s="35"/>
      <c r="WWN6" s="35"/>
      <c r="WWO6" s="35"/>
      <c r="WWP6" s="35"/>
      <c r="WWQ6" s="35"/>
      <c r="WWR6" s="35"/>
      <c r="WWS6" s="35"/>
      <c r="WWT6" s="35"/>
      <c r="WWU6" s="35"/>
      <c r="WWV6" s="35"/>
      <c r="WWW6" s="35"/>
      <c r="WWX6" s="35"/>
      <c r="WWY6" s="35"/>
      <c r="WWZ6" s="35"/>
      <c r="WXA6" s="35"/>
      <c r="WXB6" s="35"/>
      <c r="WXC6" s="35"/>
      <c r="WXD6" s="35"/>
      <c r="WXE6" s="35"/>
      <c r="WXF6" s="35"/>
      <c r="WXG6" s="35"/>
      <c r="WXH6" s="35"/>
      <c r="WXI6" s="35"/>
      <c r="WXJ6" s="35"/>
      <c r="WXK6" s="35"/>
      <c r="WXL6" s="35"/>
      <c r="WXM6" s="35"/>
      <c r="WXN6" s="35"/>
      <c r="WXO6" s="35"/>
      <c r="WXP6" s="35"/>
      <c r="WXQ6" s="35"/>
      <c r="WXR6" s="35"/>
      <c r="WXS6" s="35"/>
      <c r="WXT6" s="35"/>
      <c r="WXU6" s="35"/>
      <c r="WXV6" s="35"/>
      <c r="WXW6" s="35"/>
      <c r="WXX6" s="35"/>
      <c r="WXY6" s="35"/>
      <c r="WXZ6" s="35"/>
      <c r="WYA6" s="35"/>
      <c r="WYB6" s="35"/>
      <c r="WYC6" s="35"/>
      <c r="WYD6" s="35"/>
      <c r="WYE6" s="35"/>
      <c r="WYF6" s="35"/>
      <c r="WYG6" s="35"/>
      <c r="WYH6" s="35"/>
      <c r="WYI6" s="35"/>
      <c r="WYJ6" s="35"/>
      <c r="WYK6" s="35"/>
      <c r="WYL6" s="35"/>
      <c r="WYM6" s="35"/>
      <c r="WYN6" s="35"/>
      <c r="WYO6" s="35"/>
      <c r="WYP6" s="35"/>
      <c r="WYQ6" s="35"/>
      <c r="WYR6" s="35"/>
      <c r="WYS6" s="35"/>
      <c r="WYT6" s="35"/>
      <c r="WYU6" s="35"/>
      <c r="WYV6" s="35"/>
      <c r="WYW6" s="35"/>
      <c r="WYX6" s="35"/>
      <c r="WYY6" s="35"/>
      <c r="WYZ6" s="35"/>
      <c r="WZA6" s="35"/>
      <c r="WZB6" s="35"/>
      <c r="WZC6" s="35"/>
      <c r="WZD6" s="35"/>
      <c r="WZE6" s="35"/>
      <c r="WZF6" s="35"/>
      <c r="WZG6" s="35"/>
      <c r="WZH6" s="35"/>
      <c r="WZI6" s="35"/>
      <c r="WZJ6" s="35"/>
      <c r="WZK6" s="35"/>
      <c r="WZL6" s="35"/>
      <c r="WZM6" s="35"/>
      <c r="WZN6" s="35"/>
      <c r="WZO6" s="35"/>
      <c r="WZP6" s="35"/>
      <c r="WZQ6" s="35"/>
      <c r="WZR6" s="35"/>
      <c r="WZS6" s="35"/>
      <c r="WZT6" s="35"/>
      <c r="WZU6" s="35"/>
      <c r="WZV6" s="35"/>
      <c r="WZW6" s="35"/>
      <c r="WZX6" s="35"/>
      <c r="WZY6" s="35"/>
      <c r="WZZ6" s="35"/>
      <c r="XAA6" s="35"/>
      <c r="XAB6" s="35"/>
      <c r="XAC6" s="35"/>
      <c r="XAD6" s="35"/>
      <c r="XAE6" s="35"/>
      <c r="XAF6" s="35"/>
      <c r="XAG6" s="35"/>
      <c r="XAH6" s="35"/>
      <c r="XAI6" s="35"/>
      <c r="XAJ6" s="35"/>
      <c r="XAK6" s="35"/>
      <c r="XAL6" s="35"/>
      <c r="XAM6" s="35"/>
      <c r="XAN6" s="35"/>
      <c r="XAO6" s="35"/>
      <c r="XAP6" s="35"/>
      <c r="XAQ6" s="35"/>
      <c r="XAR6" s="35"/>
      <c r="XAS6" s="35"/>
      <c r="XAT6" s="35"/>
      <c r="XAU6" s="35"/>
      <c r="XAV6" s="35"/>
      <c r="XAW6" s="35"/>
      <c r="XAX6" s="35"/>
      <c r="XAY6" s="35"/>
      <c r="XAZ6" s="35"/>
      <c r="XBA6" s="35"/>
      <c r="XBB6" s="35"/>
      <c r="XBC6" s="35"/>
      <c r="XBD6" s="35"/>
      <c r="XBE6" s="35"/>
      <c r="XBF6" s="35"/>
      <c r="XBG6" s="35"/>
      <c r="XBH6" s="35"/>
      <c r="XBI6" s="35"/>
      <c r="XBJ6" s="35"/>
      <c r="XBK6" s="35"/>
      <c r="XBL6" s="35"/>
      <c r="XBM6" s="35"/>
      <c r="XBN6" s="35"/>
      <c r="XBO6" s="35"/>
      <c r="XBP6" s="35"/>
      <c r="XBQ6" s="35"/>
      <c r="XBR6" s="35"/>
      <c r="XBS6" s="35"/>
      <c r="XBT6" s="35"/>
      <c r="XBU6" s="35"/>
      <c r="XBV6" s="35"/>
      <c r="XBW6" s="35"/>
      <c r="XBX6" s="35"/>
      <c r="XBY6" s="35"/>
      <c r="XBZ6" s="35"/>
      <c r="XCA6" s="35"/>
      <c r="XCB6" s="35"/>
      <c r="XCC6" s="35"/>
      <c r="XCD6" s="35"/>
      <c r="XCE6" s="35"/>
      <c r="XCF6" s="35"/>
      <c r="XCG6" s="35"/>
      <c r="XCH6" s="35"/>
      <c r="XCI6" s="35"/>
      <c r="XCJ6" s="35"/>
      <c r="XCK6" s="35"/>
      <c r="XCL6" s="35"/>
      <c r="XCM6" s="35"/>
      <c r="XCN6" s="35"/>
      <c r="XCO6" s="35"/>
      <c r="XCP6" s="35"/>
      <c r="XCQ6" s="35"/>
      <c r="XCR6" s="35"/>
      <c r="XCS6" s="35"/>
      <c r="XCT6" s="35"/>
      <c r="XCU6" s="35"/>
      <c r="XCV6" s="35"/>
      <c r="XCW6" s="35"/>
      <c r="XCX6" s="35"/>
      <c r="XCY6" s="35"/>
      <c r="XCZ6" s="35"/>
      <c r="XDA6" s="35"/>
      <c r="XDB6" s="35"/>
      <c r="XDC6" s="35"/>
      <c r="XDD6" s="35"/>
      <c r="XDE6" s="35"/>
      <c r="XDF6" s="35"/>
      <c r="XDG6" s="35"/>
      <c r="XDH6" s="35"/>
      <c r="XDI6" s="35"/>
      <c r="XDJ6" s="35"/>
      <c r="XDK6" s="35"/>
      <c r="XDL6" s="35"/>
      <c r="XDM6" s="35"/>
      <c r="XDN6" s="35"/>
      <c r="XDO6" s="35"/>
      <c r="XDP6" s="35"/>
      <c r="XDQ6" s="35"/>
      <c r="XDR6" s="35"/>
      <c r="XDS6" s="35"/>
      <c r="XDT6" s="35"/>
      <c r="XDU6" s="35"/>
      <c r="XDV6" s="35"/>
      <c r="XDW6" s="35"/>
      <c r="XDX6" s="35"/>
      <c r="XDY6" s="35"/>
      <c r="XDZ6" s="35"/>
      <c r="XEA6" s="35"/>
      <c r="XEB6" s="35"/>
      <c r="XEC6" s="35"/>
      <c r="XED6" s="35"/>
      <c r="XEE6" s="35"/>
      <c r="XEF6" s="35"/>
      <c r="XEG6" s="35"/>
      <c r="XEH6" s="35"/>
      <c r="XEI6" s="35"/>
      <c r="XEJ6" s="35"/>
      <c r="XEK6" s="35"/>
      <c r="XEL6" s="35"/>
      <c r="XEM6" s="35"/>
      <c r="XEN6" s="35"/>
      <c r="XEO6" s="35"/>
      <c r="XEP6" s="35"/>
      <c r="XEQ6" s="35"/>
      <c r="XER6" s="35"/>
      <c r="XES6" s="35"/>
      <c r="XET6" s="35"/>
      <c r="XEU6" s="35"/>
      <c r="XEV6" s="35"/>
      <c r="XEW6" s="35"/>
      <c r="XEX6" s="35"/>
      <c r="XEY6" s="35"/>
      <c r="XEZ6" s="35"/>
      <c r="XFA6" s="35"/>
    </row>
    <row r="7" spans="1:16381" ht="54">
      <c r="A7" s="53"/>
      <c r="B7" s="28" t="s">
        <v>3</v>
      </c>
      <c r="C7" s="163" t="s">
        <v>142</v>
      </c>
      <c r="D7" s="163" t="s">
        <v>72</v>
      </c>
      <c r="E7" s="163" t="s">
        <v>9</v>
      </c>
      <c r="F7" s="163" t="s">
        <v>133</v>
      </c>
      <c r="G7" s="163" t="s">
        <v>311</v>
      </c>
      <c r="H7" s="177">
        <v>89586116</v>
      </c>
      <c r="I7" s="186">
        <v>0</v>
      </c>
      <c r="J7" s="29"/>
      <c r="K7" s="160" t="s">
        <v>312</v>
      </c>
      <c r="L7" s="164">
        <v>92101500</v>
      </c>
      <c r="M7" s="163" t="s">
        <v>311</v>
      </c>
      <c r="N7" s="31">
        <v>1</v>
      </c>
      <c r="O7" s="31">
        <v>1</v>
      </c>
      <c r="P7" s="73">
        <v>11</v>
      </c>
      <c r="Q7" s="74" t="s">
        <v>79</v>
      </c>
      <c r="R7" s="74" t="s">
        <v>157</v>
      </c>
      <c r="S7" s="81" t="s">
        <v>5</v>
      </c>
      <c r="T7" s="166">
        <v>89586116</v>
      </c>
      <c r="U7" s="165">
        <v>89586116</v>
      </c>
      <c r="V7" s="31" t="s">
        <v>76</v>
      </c>
      <c r="W7" s="31" t="s">
        <v>81</v>
      </c>
      <c r="X7" s="77" t="s">
        <v>82</v>
      </c>
      <c r="Y7" s="32" t="s">
        <v>83</v>
      </c>
      <c r="Z7" s="33" t="s">
        <v>3</v>
      </c>
      <c r="AA7" s="30" t="s">
        <v>84</v>
      </c>
      <c r="AB7" s="78" t="s">
        <v>85</v>
      </c>
      <c r="AC7" s="31" t="s">
        <v>76</v>
      </c>
      <c r="AD7" s="31" t="s">
        <v>86</v>
      </c>
      <c r="AE7" s="79" t="s">
        <v>87</v>
      </c>
      <c r="AF7" s="79" t="s">
        <v>88</v>
      </c>
      <c r="AG7" s="79" t="s">
        <v>89</v>
      </c>
      <c r="AH7" s="79" t="s">
        <v>90</v>
      </c>
      <c r="AI7" s="79" t="s">
        <v>90</v>
      </c>
      <c r="AJ7" s="79" t="s">
        <v>90</v>
      </c>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c r="IO7" s="35"/>
      <c r="IP7" s="35"/>
      <c r="IQ7" s="35"/>
      <c r="IR7" s="35"/>
      <c r="IS7" s="35"/>
      <c r="IT7" s="35"/>
      <c r="IU7" s="35"/>
      <c r="IV7" s="35"/>
      <c r="IW7" s="35"/>
      <c r="IX7" s="35"/>
      <c r="IY7" s="35"/>
      <c r="IZ7" s="35"/>
      <c r="JA7" s="35"/>
      <c r="JB7" s="35"/>
      <c r="JC7" s="35"/>
      <c r="JD7" s="35"/>
      <c r="JE7" s="35"/>
      <c r="JF7" s="35"/>
      <c r="JG7" s="35"/>
      <c r="JH7" s="35"/>
      <c r="JI7" s="35"/>
      <c r="JJ7" s="35"/>
      <c r="JK7" s="35"/>
      <c r="JL7" s="35"/>
      <c r="JM7" s="35"/>
      <c r="JN7" s="35"/>
      <c r="JO7" s="35"/>
      <c r="JP7" s="35"/>
      <c r="JQ7" s="35"/>
      <c r="JR7" s="35"/>
      <c r="JS7" s="35"/>
      <c r="JT7" s="35"/>
      <c r="JU7" s="35"/>
      <c r="JV7" s="35"/>
      <c r="JW7" s="35"/>
      <c r="JX7" s="35"/>
      <c r="JY7" s="35"/>
      <c r="JZ7" s="35"/>
      <c r="KA7" s="35"/>
      <c r="KB7" s="35"/>
      <c r="KC7" s="35"/>
      <c r="KD7" s="35"/>
      <c r="KE7" s="35"/>
      <c r="KF7" s="35"/>
      <c r="KG7" s="35"/>
      <c r="KH7" s="35"/>
      <c r="KI7" s="35"/>
      <c r="KJ7" s="35"/>
      <c r="KK7" s="35"/>
      <c r="KL7" s="35"/>
      <c r="KM7" s="35"/>
      <c r="KN7" s="35"/>
      <c r="KO7" s="35"/>
      <c r="KP7" s="35"/>
      <c r="KQ7" s="35"/>
      <c r="KR7" s="35"/>
      <c r="KS7" s="35"/>
      <c r="KT7" s="35"/>
      <c r="KU7" s="35"/>
      <c r="KV7" s="35"/>
      <c r="KW7" s="35"/>
      <c r="KX7" s="35"/>
      <c r="KY7" s="35"/>
      <c r="KZ7" s="35"/>
      <c r="LA7" s="35"/>
      <c r="LB7" s="35"/>
      <c r="LC7" s="35"/>
      <c r="LD7" s="35"/>
      <c r="LE7" s="35"/>
      <c r="LF7" s="35"/>
      <c r="LG7" s="35"/>
      <c r="LH7" s="35"/>
      <c r="LI7" s="35"/>
      <c r="LJ7" s="35"/>
      <c r="LK7" s="35"/>
      <c r="LL7" s="35"/>
      <c r="LM7" s="35"/>
      <c r="LN7" s="35"/>
      <c r="LO7" s="35"/>
      <c r="LP7" s="35"/>
      <c r="LQ7" s="35"/>
      <c r="LR7" s="35"/>
      <c r="LS7" s="35"/>
      <c r="LT7" s="35"/>
      <c r="LU7" s="35"/>
      <c r="LV7" s="35"/>
      <c r="LW7" s="35"/>
      <c r="LX7" s="35"/>
      <c r="LY7" s="35"/>
      <c r="LZ7" s="35"/>
      <c r="MA7" s="35"/>
      <c r="MB7" s="35"/>
      <c r="MC7" s="35"/>
      <c r="MD7" s="35"/>
      <c r="ME7" s="35"/>
      <c r="MF7" s="35"/>
      <c r="MG7" s="35"/>
      <c r="MH7" s="35"/>
      <c r="MI7" s="35"/>
      <c r="MJ7" s="35"/>
      <c r="MK7" s="35"/>
      <c r="ML7" s="35"/>
      <c r="MM7" s="35"/>
      <c r="MN7" s="35"/>
      <c r="MO7" s="35"/>
      <c r="MP7" s="35"/>
      <c r="MQ7" s="35"/>
      <c r="MR7" s="35"/>
      <c r="MS7" s="35"/>
      <c r="MT7" s="35"/>
      <c r="MU7" s="35"/>
      <c r="MV7" s="35"/>
      <c r="MW7" s="35"/>
      <c r="MX7" s="35"/>
      <c r="MY7" s="35"/>
      <c r="MZ7" s="35"/>
      <c r="NA7" s="35"/>
      <c r="NB7" s="35"/>
      <c r="NC7" s="35"/>
      <c r="ND7" s="35"/>
      <c r="NE7" s="35"/>
      <c r="NF7" s="35"/>
      <c r="NG7" s="35"/>
      <c r="NH7" s="35"/>
      <c r="NI7" s="35"/>
      <c r="NJ7" s="35"/>
      <c r="NK7" s="35"/>
      <c r="NL7" s="35"/>
      <c r="NM7" s="35"/>
      <c r="NN7" s="35"/>
      <c r="NO7" s="35"/>
      <c r="NP7" s="35"/>
      <c r="NQ7" s="35"/>
      <c r="NR7" s="35"/>
      <c r="NS7" s="35"/>
      <c r="NT7" s="35"/>
      <c r="NU7" s="35"/>
      <c r="NV7" s="35"/>
      <c r="NW7" s="35"/>
      <c r="NX7" s="35"/>
      <c r="NY7" s="35"/>
      <c r="NZ7" s="35"/>
      <c r="OA7" s="35"/>
      <c r="OB7" s="35"/>
      <c r="OC7" s="35"/>
      <c r="OD7" s="35"/>
      <c r="OE7" s="35"/>
      <c r="OF7" s="35"/>
      <c r="OG7" s="35"/>
      <c r="OH7" s="35"/>
      <c r="OI7" s="35"/>
      <c r="OJ7" s="35"/>
      <c r="OK7" s="35"/>
      <c r="OL7" s="35"/>
      <c r="OM7" s="35"/>
      <c r="ON7" s="35"/>
      <c r="OO7" s="35"/>
      <c r="OP7" s="35"/>
      <c r="OQ7" s="35"/>
      <c r="OR7" s="35"/>
      <c r="OS7" s="35"/>
      <c r="OT7" s="35"/>
      <c r="OU7" s="35"/>
      <c r="OV7" s="35"/>
      <c r="OW7" s="35"/>
      <c r="OX7" s="35"/>
      <c r="OY7" s="35"/>
      <c r="OZ7" s="35"/>
      <c r="PA7" s="35"/>
      <c r="PB7" s="35"/>
      <c r="PC7" s="35"/>
      <c r="PD7" s="35"/>
      <c r="PE7" s="35"/>
      <c r="PF7" s="35"/>
      <c r="PG7" s="35"/>
      <c r="PH7" s="35"/>
      <c r="PI7" s="35"/>
      <c r="PJ7" s="35"/>
      <c r="PK7" s="35"/>
      <c r="PL7" s="35"/>
      <c r="PM7" s="35"/>
      <c r="PN7" s="35"/>
      <c r="PO7" s="35"/>
      <c r="PP7" s="35"/>
      <c r="PQ7" s="35"/>
      <c r="PR7" s="35"/>
      <c r="PS7" s="35"/>
      <c r="PT7" s="35"/>
      <c r="PU7" s="35"/>
      <c r="PV7" s="35"/>
      <c r="PW7" s="35"/>
      <c r="PX7" s="35"/>
      <c r="PY7" s="35"/>
      <c r="PZ7" s="35"/>
      <c r="QA7" s="35"/>
      <c r="QB7" s="35"/>
      <c r="QC7" s="35"/>
      <c r="QD7" s="35"/>
      <c r="QE7" s="35"/>
      <c r="QF7" s="35"/>
      <c r="QG7" s="35"/>
      <c r="QH7" s="35"/>
      <c r="QI7" s="35"/>
      <c r="QJ7" s="35"/>
      <c r="QK7" s="35"/>
      <c r="QL7" s="35"/>
      <c r="QM7" s="35"/>
      <c r="QN7" s="35"/>
      <c r="QO7" s="35"/>
      <c r="QP7" s="35"/>
      <c r="QQ7" s="35"/>
      <c r="QR7" s="35"/>
      <c r="QS7" s="35"/>
      <c r="QT7" s="35"/>
      <c r="QU7" s="35"/>
      <c r="QV7" s="35"/>
      <c r="QW7" s="35"/>
      <c r="QX7" s="35"/>
      <c r="QY7" s="35"/>
      <c r="QZ7" s="35"/>
      <c r="RA7" s="35"/>
      <c r="RB7" s="35"/>
      <c r="RC7" s="35"/>
      <c r="RD7" s="35"/>
      <c r="RE7" s="35"/>
      <c r="RF7" s="35"/>
      <c r="RG7" s="35"/>
      <c r="RH7" s="35"/>
      <c r="RI7" s="35"/>
      <c r="RJ7" s="35"/>
      <c r="RK7" s="35"/>
      <c r="RL7" s="35"/>
      <c r="RM7" s="35"/>
      <c r="RN7" s="35"/>
      <c r="RO7" s="35"/>
      <c r="RP7" s="35"/>
      <c r="RQ7" s="35"/>
      <c r="RR7" s="35"/>
      <c r="RS7" s="35"/>
      <c r="RT7" s="35"/>
      <c r="RU7" s="35"/>
      <c r="RV7" s="35"/>
      <c r="RW7" s="35"/>
      <c r="RX7" s="35"/>
      <c r="RY7" s="35"/>
      <c r="RZ7" s="35"/>
      <c r="SA7" s="35"/>
      <c r="SB7" s="35"/>
      <c r="SC7" s="35"/>
      <c r="SD7" s="35"/>
      <c r="SE7" s="35"/>
      <c r="SF7" s="35"/>
      <c r="SG7" s="35"/>
      <c r="SH7" s="35"/>
      <c r="SI7" s="35"/>
      <c r="SJ7" s="35"/>
      <c r="SK7" s="35"/>
      <c r="SL7" s="35"/>
      <c r="SM7" s="35"/>
      <c r="SN7" s="35"/>
      <c r="SO7" s="35"/>
      <c r="SP7" s="35"/>
      <c r="SQ7" s="35"/>
      <c r="SR7" s="35"/>
      <c r="SS7" s="35"/>
      <c r="ST7" s="35"/>
      <c r="SU7" s="35"/>
      <c r="SV7" s="35"/>
      <c r="SW7" s="35"/>
      <c r="SX7" s="35"/>
      <c r="SY7" s="35"/>
      <c r="SZ7" s="35"/>
      <c r="TA7" s="35"/>
      <c r="TB7" s="35"/>
      <c r="TC7" s="35"/>
      <c r="TD7" s="35"/>
      <c r="TE7" s="35"/>
      <c r="TF7" s="35"/>
      <c r="TG7" s="35"/>
      <c r="TH7" s="35"/>
      <c r="TI7" s="35"/>
      <c r="TJ7" s="35"/>
      <c r="TK7" s="35"/>
      <c r="TL7" s="35"/>
      <c r="TM7" s="35"/>
      <c r="TN7" s="35"/>
      <c r="TO7" s="35"/>
      <c r="TP7" s="35"/>
      <c r="TQ7" s="35"/>
      <c r="TR7" s="35"/>
      <c r="TS7" s="35"/>
      <c r="TT7" s="35"/>
      <c r="TU7" s="35"/>
      <c r="TV7" s="35"/>
      <c r="TW7" s="35"/>
      <c r="TX7" s="35"/>
      <c r="TY7" s="35"/>
      <c r="TZ7" s="35"/>
      <c r="UA7" s="35"/>
      <c r="UB7" s="35"/>
      <c r="UC7" s="35"/>
      <c r="UD7" s="35"/>
      <c r="UE7" s="35"/>
      <c r="UF7" s="35"/>
      <c r="UG7" s="35"/>
      <c r="UH7" s="35"/>
      <c r="UI7" s="35"/>
      <c r="UJ7" s="35"/>
      <c r="UK7" s="35"/>
      <c r="UL7" s="35"/>
      <c r="UM7" s="35"/>
      <c r="UN7" s="35"/>
      <c r="UO7" s="35"/>
      <c r="UP7" s="35"/>
      <c r="UQ7" s="35"/>
      <c r="UR7" s="35"/>
      <c r="US7" s="35"/>
      <c r="UT7" s="35"/>
      <c r="UU7" s="35"/>
      <c r="UV7" s="35"/>
      <c r="UW7" s="35"/>
      <c r="UX7" s="35"/>
      <c r="UY7" s="35"/>
      <c r="UZ7" s="35"/>
      <c r="VA7" s="35"/>
      <c r="VB7" s="35"/>
      <c r="VC7" s="35"/>
      <c r="VD7" s="35"/>
      <c r="VE7" s="35"/>
      <c r="VF7" s="35"/>
      <c r="VG7" s="35"/>
      <c r="VH7" s="35"/>
      <c r="VI7" s="35"/>
      <c r="VJ7" s="35"/>
      <c r="VK7" s="35"/>
      <c r="VL7" s="35"/>
      <c r="VM7" s="35"/>
      <c r="VN7" s="35"/>
      <c r="VO7" s="35"/>
      <c r="VP7" s="35"/>
      <c r="VQ7" s="35"/>
      <c r="VR7" s="35"/>
      <c r="VS7" s="35"/>
      <c r="VT7" s="35"/>
      <c r="VU7" s="35"/>
      <c r="VV7" s="35"/>
      <c r="VW7" s="35"/>
      <c r="VX7" s="35"/>
      <c r="VY7" s="35"/>
      <c r="VZ7" s="35"/>
      <c r="WA7" s="35"/>
      <c r="WB7" s="35"/>
      <c r="WC7" s="35"/>
      <c r="WD7" s="35"/>
      <c r="WE7" s="35"/>
      <c r="WF7" s="35"/>
      <c r="WG7" s="35"/>
      <c r="WH7" s="35"/>
      <c r="WI7" s="35"/>
      <c r="WJ7" s="35"/>
      <c r="WK7" s="35"/>
      <c r="WL7" s="35"/>
      <c r="WM7" s="35"/>
      <c r="WN7" s="35"/>
      <c r="WO7" s="35"/>
      <c r="WP7" s="35"/>
      <c r="WQ7" s="35"/>
      <c r="WR7" s="35"/>
      <c r="WS7" s="35"/>
      <c r="WT7" s="35"/>
      <c r="WU7" s="35"/>
      <c r="WV7" s="35"/>
      <c r="WW7" s="35"/>
      <c r="WX7" s="35"/>
      <c r="WY7" s="35"/>
      <c r="WZ7" s="35"/>
      <c r="XA7" s="35"/>
      <c r="XB7" s="35"/>
      <c r="XC7" s="35"/>
      <c r="XD7" s="35"/>
      <c r="XE7" s="35"/>
      <c r="XF7" s="35"/>
      <c r="XG7" s="35"/>
      <c r="XH7" s="35"/>
      <c r="XI7" s="35"/>
      <c r="XJ7" s="35"/>
      <c r="XK7" s="35"/>
      <c r="XL7" s="35"/>
      <c r="XM7" s="35"/>
      <c r="XN7" s="35"/>
      <c r="XO7" s="35"/>
      <c r="XP7" s="35"/>
      <c r="XQ7" s="35"/>
      <c r="XR7" s="35"/>
      <c r="XS7" s="35"/>
      <c r="XT7" s="35"/>
      <c r="XU7" s="35"/>
      <c r="XV7" s="35"/>
      <c r="XW7" s="35"/>
      <c r="XX7" s="35"/>
      <c r="XY7" s="35"/>
      <c r="XZ7" s="35"/>
      <c r="YA7" s="35"/>
      <c r="YB7" s="35"/>
      <c r="YC7" s="35"/>
      <c r="YD7" s="35"/>
      <c r="YE7" s="35"/>
      <c r="YF7" s="35"/>
      <c r="YG7" s="35"/>
      <c r="YH7" s="35"/>
      <c r="YI7" s="35"/>
      <c r="YJ7" s="35"/>
      <c r="YK7" s="35"/>
      <c r="YL7" s="35"/>
      <c r="YM7" s="35"/>
      <c r="YN7" s="35"/>
      <c r="YO7" s="35"/>
      <c r="YP7" s="35"/>
      <c r="YQ7" s="35"/>
      <c r="YR7" s="35"/>
      <c r="YS7" s="35"/>
      <c r="YT7" s="35"/>
      <c r="YU7" s="35"/>
      <c r="YV7" s="35"/>
      <c r="YW7" s="35"/>
      <c r="YX7" s="35"/>
      <c r="YY7" s="35"/>
      <c r="YZ7" s="35"/>
      <c r="ZA7" s="35"/>
      <c r="ZB7" s="35"/>
      <c r="ZC7" s="35"/>
      <c r="ZD7" s="35"/>
      <c r="ZE7" s="35"/>
      <c r="ZF7" s="35"/>
      <c r="ZG7" s="35"/>
      <c r="ZH7" s="35"/>
      <c r="ZI7" s="35"/>
      <c r="ZJ7" s="35"/>
      <c r="ZK7" s="35"/>
      <c r="ZL7" s="35"/>
      <c r="ZM7" s="35"/>
      <c r="ZN7" s="35"/>
      <c r="ZO7" s="35"/>
      <c r="ZP7" s="35"/>
      <c r="ZQ7" s="35"/>
      <c r="ZR7" s="35"/>
      <c r="ZS7" s="35"/>
      <c r="ZT7" s="35"/>
      <c r="ZU7" s="35"/>
      <c r="ZV7" s="35"/>
      <c r="ZW7" s="35"/>
      <c r="ZX7" s="35"/>
      <c r="ZY7" s="35"/>
      <c r="ZZ7" s="35"/>
      <c r="AAA7" s="35"/>
      <c r="AAB7" s="35"/>
      <c r="AAC7" s="35"/>
      <c r="AAD7" s="35"/>
      <c r="AAE7" s="35"/>
      <c r="AAF7" s="35"/>
      <c r="AAG7" s="35"/>
      <c r="AAH7" s="35"/>
      <c r="AAI7" s="35"/>
      <c r="AAJ7" s="35"/>
      <c r="AAK7" s="35"/>
      <c r="AAL7" s="35"/>
      <c r="AAM7" s="35"/>
      <c r="AAN7" s="35"/>
      <c r="AAO7" s="35"/>
      <c r="AAP7" s="35"/>
      <c r="AAQ7" s="35"/>
      <c r="AAR7" s="35"/>
      <c r="AAS7" s="35"/>
      <c r="AAT7" s="35"/>
      <c r="AAU7" s="35"/>
      <c r="AAV7" s="35"/>
      <c r="AAW7" s="35"/>
      <c r="AAX7" s="35"/>
      <c r="AAY7" s="35"/>
      <c r="AAZ7" s="35"/>
      <c r="ABA7" s="35"/>
      <c r="ABB7" s="35"/>
      <c r="ABC7" s="35"/>
      <c r="ABD7" s="35"/>
      <c r="ABE7" s="35"/>
      <c r="ABF7" s="35"/>
      <c r="ABG7" s="35"/>
      <c r="ABH7" s="35"/>
      <c r="ABI7" s="35"/>
      <c r="ABJ7" s="35"/>
      <c r="ABK7" s="35"/>
      <c r="ABL7" s="35"/>
      <c r="ABM7" s="35"/>
      <c r="ABN7" s="35"/>
      <c r="ABO7" s="35"/>
      <c r="ABP7" s="35"/>
      <c r="ABQ7" s="35"/>
      <c r="ABR7" s="35"/>
      <c r="ABS7" s="35"/>
      <c r="ABT7" s="35"/>
      <c r="ABU7" s="35"/>
      <c r="ABV7" s="35"/>
      <c r="ABW7" s="35"/>
      <c r="ABX7" s="35"/>
      <c r="ABY7" s="35"/>
      <c r="ABZ7" s="35"/>
      <c r="ACA7" s="35"/>
      <c r="ACB7" s="35"/>
      <c r="ACC7" s="35"/>
      <c r="ACD7" s="35"/>
      <c r="ACE7" s="35"/>
      <c r="ACF7" s="35"/>
      <c r="ACG7" s="35"/>
      <c r="ACH7" s="35"/>
      <c r="ACI7" s="35"/>
      <c r="ACJ7" s="35"/>
      <c r="ACK7" s="35"/>
      <c r="ACL7" s="35"/>
      <c r="ACM7" s="35"/>
      <c r="ACN7" s="35"/>
      <c r="ACO7" s="35"/>
      <c r="ACP7" s="35"/>
      <c r="ACQ7" s="35"/>
      <c r="ACR7" s="35"/>
      <c r="ACS7" s="35"/>
      <c r="ACT7" s="35"/>
      <c r="ACU7" s="35"/>
      <c r="ACV7" s="35"/>
      <c r="ACW7" s="35"/>
      <c r="ACX7" s="35"/>
      <c r="ACY7" s="35"/>
      <c r="ACZ7" s="35"/>
      <c r="ADA7" s="35"/>
      <c r="ADB7" s="35"/>
      <c r="ADC7" s="35"/>
      <c r="ADD7" s="35"/>
      <c r="ADE7" s="35"/>
      <c r="ADF7" s="35"/>
      <c r="ADG7" s="35"/>
      <c r="ADH7" s="35"/>
      <c r="ADI7" s="35"/>
      <c r="ADJ7" s="35"/>
      <c r="ADK7" s="35"/>
      <c r="ADL7" s="35"/>
      <c r="ADM7" s="35"/>
      <c r="ADN7" s="35"/>
      <c r="ADO7" s="35"/>
      <c r="ADP7" s="35"/>
      <c r="ADQ7" s="35"/>
      <c r="ADR7" s="35"/>
      <c r="ADS7" s="35"/>
      <c r="ADT7" s="35"/>
      <c r="ADU7" s="35"/>
      <c r="ADV7" s="35"/>
      <c r="ADW7" s="35"/>
      <c r="ADX7" s="35"/>
      <c r="ADY7" s="35"/>
      <c r="ADZ7" s="35"/>
      <c r="AEA7" s="35"/>
      <c r="AEB7" s="35"/>
      <c r="AEC7" s="35"/>
      <c r="AED7" s="35"/>
      <c r="AEE7" s="35"/>
      <c r="AEF7" s="35"/>
      <c r="AEG7" s="35"/>
      <c r="AEH7" s="35"/>
      <c r="AEI7" s="35"/>
      <c r="AEJ7" s="35"/>
      <c r="AEK7" s="35"/>
      <c r="AEL7" s="35"/>
      <c r="AEM7" s="35"/>
      <c r="AEN7" s="35"/>
      <c r="AEO7" s="35"/>
      <c r="AEP7" s="35"/>
      <c r="AEQ7" s="35"/>
      <c r="AER7" s="35"/>
      <c r="AES7" s="35"/>
      <c r="AET7" s="35"/>
      <c r="AEU7" s="35"/>
      <c r="AEV7" s="35"/>
      <c r="AEW7" s="35"/>
      <c r="AEX7" s="35"/>
      <c r="AEY7" s="35"/>
      <c r="AEZ7" s="35"/>
      <c r="AFA7" s="35"/>
      <c r="AFB7" s="35"/>
      <c r="AFC7" s="35"/>
      <c r="AFD7" s="35"/>
      <c r="AFE7" s="35"/>
      <c r="AFF7" s="35"/>
      <c r="AFG7" s="35"/>
      <c r="AFH7" s="35"/>
      <c r="AFI7" s="35"/>
      <c r="AFJ7" s="35"/>
      <c r="AFK7" s="35"/>
      <c r="AFL7" s="35"/>
      <c r="AFM7" s="35"/>
      <c r="AFN7" s="35"/>
      <c r="AFO7" s="35"/>
      <c r="AFP7" s="35"/>
      <c r="AFQ7" s="35"/>
      <c r="AFR7" s="35"/>
      <c r="AFS7" s="35"/>
      <c r="AFT7" s="35"/>
      <c r="AFU7" s="35"/>
      <c r="AFV7" s="35"/>
      <c r="AFW7" s="35"/>
      <c r="AFX7" s="35"/>
      <c r="AFY7" s="35"/>
      <c r="AFZ7" s="35"/>
      <c r="AGA7" s="35"/>
      <c r="AGB7" s="35"/>
      <c r="AGC7" s="35"/>
      <c r="AGD7" s="35"/>
      <c r="AGE7" s="35"/>
      <c r="AGF7" s="35"/>
      <c r="AGG7" s="35"/>
      <c r="AGH7" s="35"/>
      <c r="AGI7" s="35"/>
      <c r="AGJ7" s="35"/>
      <c r="AGK7" s="35"/>
      <c r="AGL7" s="35"/>
      <c r="AGM7" s="35"/>
      <c r="AGN7" s="35"/>
      <c r="AGO7" s="35"/>
      <c r="AGP7" s="35"/>
      <c r="AGQ7" s="35"/>
      <c r="AGR7" s="35"/>
      <c r="AGS7" s="35"/>
      <c r="AGT7" s="35"/>
      <c r="AGU7" s="35"/>
      <c r="AGV7" s="35"/>
      <c r="AGW7" s="35"/>
      <c r="AGX7" s="35"/>
      <c r="AGY7" s="35"/>
      <c r="AGZ7" s="35"/>
      <c r="AHA7" s="35"/>
      <c r="AHB7" s="35"/>
      <c r="AHC7" s="35"/>
      <c r="AHD7" s="35"/>
      <c r="AHE7" s="35"/>
      <c r="AHF7" s="35"/>
      <c r="AHG7" s="35"/>
      <c r="AHH7" s="35"/>
      <c r="AHI7" s="35"/>
      <c r="AHJ7" s="35"/>
      <c r="AHK7" s="35"/>
      <c r="AHL7" s="35"/>
      <c r="AHM7" s="35"/>
      <c r="AHN7" s="35"/>
      <c r="AHO7" s="35"/>
      <c r="AHP7" s="35"/>
      <c r="AHQ7" s="35"/>
      <c r="AHR7" s="35"/>
      <c r="AHS7" s="35"/>
      <c r="AHT7" s="35"/>
      <c r="AHU7" s="35"/>
      <c r="AHV7" s="35"/>
      <c r="AHW7" s="35"/>
      <c r="AHX7" s="35"/>
      <c r="AHY7" s="35"/>
      <c r="AHZ7" s="35"/>
      <c r="AIA7" s="35"/>
      <c r="AIB7" s="35"/>
      <c r="AIC7" s="35"/>
      <c r="AID7" s="35"/>
      <c r="AIE7" s="35"/>
      <c r="AIF7" s="35"/>
      <c r="AIG7" s="35"/>
      <c r="AIH7" s="35"/>
      <c r="AII7" s="35"/>
      <c r="AIJ7" s="35"/>
      <c r="AIK7" s="35"/>
      <c r="AIL7" s="35"/>
      <c r="AIM7" s="35"/>
      <c r="AIN7" s="35"/>
      <c r="AIO7" s="35"/>
      <c r="AIP7" s="35"/>
      <c r="AIQ7" s="35"/>
      <c r="AIR7" s="35"/>
      <c r="AIS7" s="35"/>
      <c r="AIT7" s="35"/>
      <c r="AIU7" s="35"/>
      <c r="AIV7" s="35"/>
      <c r="AIW7" s="35"/>
      <c r="AIX7" s="35"/>
      <c r="AIY7" s="35"/>
      <c r="AIZ7" s="35"/>
      <c r="AJA7" s="35"/>
      <c r="AJB7" s="35"/>
      <c r="AJC7" s="35"/>
      <c r="AJD7" s="35"/>
      <c r="AJE7" s="35"/>
      <c r="AJF7" s="35"/>
      <c r="AJG7" s="35"/>
      <c r="AJH7" s="35"/>
      <c r="AJI7" s="35"/>
      <c r="AJJ7" s="35"/>
      <c r="AJK7" s="35"/>
      <c r="AJL7" s="35"/>
      <c r="AJM7" s="35"/>
      <c r="AJN7" s="35"/>
      <c r="AJO7" s="35"/>
      <c r="AJP7" s="35"/>
      <c r="AJQ7" s="35"/>
      <c r="AJR7" s="35"/>
      <c r="AJS7" s="35"/>
      <c r="AJT7" s="35"/>
      <c r="AJU7" s="35"/>
      <c r="AJV7" s="35"/>
      <c r="AJW7" s="35"/>
      <c r="AJX7" s="35"/>
      <c r="AJY7" s="35"/>
      <c r="AJZ7" s="35"/>
      <c r="AKA7" s="35"/>
      <c r="AKB7" s="35"/>
      <c r="AKC7" s="35"/>
      <c r="AKD7" s="35"/>
      <c r="AKE7" s="35"/>
      <c r="AKF7" s="35"/>
      <c r="AKG7" s="35"/>
      <c r="AKH7" s="35"/>
      <c r="AKI7" s="35"/>
      <c r="AKJ7" s="35"/>
      <c r="AKK7" s="35"/>
      <c r="AKL7" s="35"/>
      <c r="AKM7" s="35"/>
      <c r="AKN7" s="35"/>
      <c r="AKO7" s="35"/>
      <c r="AKP7" s="35"/>
      <c r="AKQ7" s="35"/>
      <c r="AKR7" s="35"/>
      <c r="AKS7" s="35"/>
      <c r="AKT7" s="35"/>
      <c r="AKU7" s="35"/>
      <c r="AKV7" s="35"/>
      <c r="AKW7" s="35"/>
      <c r="AKX7" s="35"/>
      <c r="AKY7" s="35"/>
      <c r="AKZ7" s="35"/>
      <c r="ALA7" s="35"/>
      <c r="ALB7" s="35"/>
      <c r="ALC7" s="35"/>
      <c r="ALD7" s="35"/>
      <c r="ALE7" s="35"/>
      <c r="ALF7" s="35"/>
      <c r="ALG7" s="35"/>
      <c r="ALH7" s="35"/>
      <c r="ALI7" s="35"/>
      <c r="ALJ7" s="35"/>
      <c r="ALK7" s="35"/>
      <c r="ALL7" s="35"/>
      <c r="ALM7" s="35"/>
      <c r="ALN7" s="35"/>
      <c r="ALO7" s="35"/>
      <c r="ALP7" s="35"/>
      <c r="ALQ7" s="35"/>
      <c r="ALR7" s="35"/>
      <c r="ALS7" s="35"/>
      <c r="ALT7" s="35"/>
      <c r="ALU7" s="35"/>
      <c r="ALV7" s="35"/>
      <c r="ALW7" s="35"/>
      <c r="ALX7" s="35"/>
      <c r="ALY7" s="35"/>
      <c r="ALZ7" s="35"/>
      <c r="AMA7" s="35"/>
      <c r="AMB7" s="35"/>
      <c r="AMC7" s="35"/>
      <c r="AMD7" s="35"/>
      <c r="AME7" s="35"/>
      <c r="AMF7" s="35"/>
      <c r="AMG7" s="35"/>
      <c r="AMH7" s="35"/>
      <c r="AMI7" s="35"/>
      <c r="AMJ7" s="35"/>
      <c r="AMK7" s="35"/>
      <c r="AML7" s="35"/>
      <c r="AMM7" s="35"/>
      <c r="AMN7" s="35"/>
      <c r="AMO7" s="35"/>
      <c r="AMP7" s="35"/>
      <c r="AMQ7" s="35"/>
      <c r="AMR7" s="35"/>
      <c r="AMS7" s="35"/>
      <c r="AMT7" s="35"/>
      <c r="AMU7" s="35"/>
      <c r="AMV7" s="35"/>
      <c r="AMW7" s="35"/>
      <c r="AMX7" s="35"/>
      <c r="AMY7" s="35"/>
      <c r="AMZ7" s="35"/>
      <c r="ANA7" s="35"/>
      <c r="ANB7" s="35"/>
      <c r="ANC7" s="35"/>
      <c r="AND7" s="35"/>
      <c r="ANE7" s="35"/>
      <c r="ANF7" s="35"/>
      <c r="ANG7" s="35"/>
      <c r="ANH7" s="35"/>
      <c r="ANI7" s="35"/>
      <c r="ANJ7" s="35"/>
      <c r="ANK7" s="35"/>
      <c r="ANL7" s="35"/>
      <c r="ANM7" s="35"/>
      <c r="ANN7" s="35"/>
      <c r="ANO7" s="35"/>
      <c r="ANP7" s="35"/>
      <c r="ANQ7" s="35"/>
      <c r="ANR7" s="35"/>
      <c r="ANS7" s="35"/>
      <c r="ANT7" s="35"/>
      <c r="ANU7" s="35"/>
      <c r="ANV7" s="35"/>
      <c r="ANW7" s="35"/>
      <c r="ANX7" s="35"/>
      <c r="ANY7" s="35"/>
      <c r="ANZ7" s="35"/>
      <c r="AOA7" s="35"/>
      <c r="AOB7" s="35"/>
      <c r="AOC7" s="35"/>
      <c r="AOD7" s="35"/>
      <c r="AOE7" s="35"/>
      <c r="AOF7" s="35"/>
      <c r="AOG7" s="35"/>
      <c r="AOH7" s="35"/>
      <c r="AOI7" s="35"/>
      <c r="AOJ7" s="35"/>
      <c r="AOK7" s="35"/>
      <c r="AOL7" s="35"/>
      <c r="AOM7" s="35"/>
      <c r="AON7" s="35"/>
      <c r="AOO7" s="35"/>
      <c r="AOP7" s="35"/>
      <c r="AOQ7" s="35"/>
      <c r="AOR7" s="35"/>
      <c r="AOS7" s="35"/>
      <c r="AOT7" s="35"/>
      <c r="AOU7" s="35"/>
      <c r="AOV7" s="35"/>
      <c r="AOW7" s="35"/>
      <c r="AOX7" s="35"/>
      <c r="AOY7" s="35"/>
      <c r="AOZ7" s="35"/>
      <c r="APA7" s="35"/>
      <c r="APB7" s="35"/>
      <c r="APC7" s="35"/>
      <c r="APD7" s="35"/>
      <c r="APE7" s="35"/>
      <c r="APF7" s="35"/>
      <c r="APG7" s="35"/>
      <c r="APH7" s="35"/>
      <c r="API7" s="35"/>
      <c r="APJ7" s="35"/>
      <c r="APK7" s="35"/>
      <c r="APL7" s="35"/>
      <c r="APM7" s="35"/>
      <c r="APN7" s="35"/>
      <c r="APO7" s="35"/>
      <c r="APP7" s="35"/>
      <c r="APQ7" s="35"/>
      <c r="APR7" s="35"/>
      <c r="APS7" s="35"/>
      <c r="APT7" s="35"/>
      <c r="APU7" s="35"/>
      <c r="APV7" s="35"/>
      <c r="APW7" s="35"/>
      <c r="APX7" s="35"/>
      <c r="APY7" s="35"/>
      <c r="APZ7" s="35"/>
      <c r="AQA7" s="35"/>
      <c r="AQB7" s="35"/>
      <c r="AQC7" s="35"/>
      <c r="AQD7" s="35"/>
      <c r="AQE7" s="35"/>
      <c r="AQF7" s="35"/>
      <c r="AQG7" s="35"/>
      <c r="AQH7" s="35"/>
      <c r="AQI7" s="35"/>
      <c r="AQJ7" s="35"/>
      <c r="AQK7" s="35"/>
      <c r="AQL7" s="35"/>
      <c r="AQM7" s="35"/>
      <c r="AQN7" s="35"/>
      <c r="AQO7" s="35"/>
      <c r="AQP7" s="35"/>
      <c r="AQQ7" s="35"/>
      <c r="AQR7" s="35"/>
      <c r="AQS7" s="35"/>
      <c r="AQT7" s="35"/>
      <c r="AQU7" s="35"/>
      <c r="AQV7" s="35"/>
      <c r="AQW7" s="35"/>
      <c r="AQX7" s="35"/>
      <c r="AQY7" s="35"/>
      <c r="AQZ7" s="35"/>
      <c r="ARA7" s="35"/>
      <c r="ARB7" s="35"/>
      <c r="ARC7" s="35"/>
      <c r="ARD7" s="35"/>
      <c r="ARE7" s="35"/>
      <c r="ARF7" s="35"/>
      <c r="ARG7" s="35"/>
      <c r="ARH7" s="35"/>
      <c r="ARI7" s="35"/>
      <c r="ARJ7" s="35"/>
      <c r="ARK7" s="35"/>
      <c r="ARL7" s="35"/>
      <c r="ARM7" s="35"/>
      <c r="ARN7" s="35"/>
      <c r="ARO7" s="35"/>
      <c r="ARP7" s="35"/>
      <c r="ARQ7" s="35"/>
      <c r="ARR7" s="35"/>
      <c r="ARS7" s="35"/>
      <c r="ART7" s="35"/>
      <c r="ARU7" s="35"/>
      <c r="ARV7" s="35"/>
      <c r="ARW7" s="35"/>
      <c r="ARX7" s="35"/>
      <c r="ARY7" s="35"/>
      <c r="ARZ7" s="35"/>
      <c r="ASA7" s="35"/>
      <c r="ASB7" s="35"/>
      <c r="ASC7" s="35"/>
      <c r="ASD7" s="35"/>
      <c r="ASE7" s="35"/>
      <c r="ASF7" s="35"/>
      <c r="ASG7" s="35"/>
      <c r="ASH7" s="35"/>
      <c r="ASI7" s="35"/>
      <c r="ASJ7" s="35"/>
      <c r="ASK7" s="35"/>
      <c r="ASL7" s="35"/>
      <c r="ASM7" s="35"/>
      <c r="ASN7" s="35"/>
      <c r="ASO7" s="35"/>
      <c r="ASP7" s="35"/>
      <c r="ASQ7" s="35"/>
      <c r="ASR7" s="35"/>
      <c r="ASS7" s="35"/>
      <c r="AST7" s="35"/>
      <c r="ASU7" s="35"/>
      <c r="ASV7" s="35"/>
      <c r="ASW7" s="35"/>
      <c r="ASX7" s="35"/>
      <c r="ASY7" s="35"/>
      <c r="ASZ7" s="35"/>
      <c r="ATA7" s="35"/>
      <c r="ATB7" s="35"/>
      <c r="ATC7" s="35"/>
      <c r="ATD7" s="35"/>
      <c r="ATE7" s="35"/>
      <c r="ATF7" s="35"/>
      <c r="ATG7" s="35"/>
      <c r="ATH7" s="35"/>
      <c r="ATI7" s="35"/>
      <c r="ATJ7" s="35"/>
      <c r="ATK7" s="35"/>
      <c r="ATL7" s="35"/>
      <c r="ATM7" s="35"/>
      <c r="ATN7" s="35"/>
      <c r="ATO7" s="35"/>
      <c r="ATP7" s="35"/>
      <c r="ATQ7" s="35"/>
      <c r="ATR7" s="35"/>
      <c r="ATS7" s="35"/>
      <c r="ATT7" s="35"/>
      <c r="ATU7" s="35"/>
      <c r="ATV7" s="35"/>
      <c r="ATW7" s="35"/>
      <c r="ATX7" s="35"/>
      <c r="ATY7" s="35"/>
      <c r="ATZ7" s="35"/>
      <c r="AUA7" s="35"/>
      <c r="AUB7" s="35"/>
      <c r="AUC7" s="35"/>
      <c r="AUD7" s="35"/>
      <c r="AUE7" s="35"/>
      <c r="AUF7" s="35"/>
      <c r="AUG7" s="35"/>
      <c r="AUH7" s="35"/>
      <c r="AUI7" s="35"/>
      <c r="AUJ7" s="35"/>
      <c r="AUK7" s="35"/>
      <c r="AUL7" s="35"/>
      <c r="AUM7" s="35"/>
      <c r="AUN7" s="35"/>
      <c r="AUO7" s="35"/>
      <c r="AUP7" s="35"/>
      <c r="AUQ7" s="35"/>
      <c r="AUR7" s="35"/>
      <c r="AUS7" s="35"/>
      <c r="AUT7" s="35"/>
      <c r="AUU7" s="35"/>
      <c r="AUV7" s="35"/>
      <c r="AUW7" s="35"/>
      <c r="AUX7" s="35"/>
      <c r="AUY7" s="35"/>
      <c r="AUZ7" s="35"/>
      <c r="AVA7" s="35"/>
      <c r="AVB7" s="35"/>
      <c r="AVC7" s="35"/>
      <c r="AVD7" s="35"/>
      <c r="AVE7" s="35"/>
      <c r="AVF7" s="35"/>
      <c r="AVG7" s="35"/>
      <c r="AVH7" s="35"/>
      <c r="AVI7" s="35"/>
      <c r="AVJ7" s="35"/>
      <c r="AVK7" s="35"/>
      <c r="AVL7" s="35"/>
      <c r="AVM7" s="35"/>
      <c r="AVN7" s="35"/>
      <c r="AVO7" s="35"/>
      <c r="AVP7" s="35"/>
      <c r="AVQ7" s="35"/>
      <c r="AVR7" s="35"/>
      <c r="AVS7" s="35"/>
      <c r="AVT7" s="35"/>
      <c r="AVU7" s="35"/>
      <c r="AVV7" s="35"/>
      <c r="AVW7" s="35"/>
      <c r="AVX7" s="35"/>
      <c r="AVY7" s="35"/>
      <c r="AVZ7" s="35"/>
      <c r="AWA7" s="35"/>
      <c r="AWB7" s="35"/>
      <c r="AWC7" s="35"/>
      <c r="AWD7" s="35"/>
      <c r="AWE7" s="35"/>
      <c r="AWF7" s="35"/>
      <c r="AWG7" s="35"/>
      <c r="AWH7" s="35"/>
      <c r="AWI7" s="35"/>
      <c r="AWJ7" s="35"/>
      <c r="AWK7" s="35"/>
      <c r="AWL7" s="35"/>
      <c r="AWM7" s="35"/>
      <c r="AWN7" s="35"/>
      <c r="AWO7" s="35"/>
      <c r="AWP7" s="35"/>
      <c r="AWQ7" s="35"/>
      <c r="AWR7" s="35"/>
      <c r="AWS7" s="35"/>
      <c r="AWT7" s="35"/>
      <c r="AWU7" s="35"/>
      <c r="AWV7" s="35"/>
      <c r="AWW7" s="35"/>
      <c r="AWX7" s="35"/>
      <c r="AWY7" s="35"/>
      <c r="AWZ7" s="35"/>
      <c r="AXA7" s="35"/>
      <c r="AXB7" s="35"/>
      <c r="AXC7" s="35"/>
      <c r="AXD7" s="35"/>
      <c r="AXE7" s="35"/>
      <c r="AXF7" s="35"/>
      <c r="AXG7" s="35"/>
      <c r="AXH7" s="35"/>
      <c r="AXI7" s="35"/>
      <c r="AXJ7" s="35"/>
      <c r="AXK7" s="35"/>
      <c r="AXL7" s="35"/>
      <c r="AXM7" s="35"/>
      <c r="AXN7" s="35"/>
      <c r="AXO7" s="35"/>
      <c r="AXP7" s="35"/>
      <c r="AXQ7" s="35"/>
      <c r="AXR7" s="35"/>
      <c r="AXS7" s="35"/>
      <c r="AXT7" s="35"/>
      <c r="AXU7" s="35"/>
      <c r="AXV7" s="35"/>
      <c r="AXW7" s="35"/>
      <c r="AXX7" s="35"/>
      <c r="AXY7" s="35"/>
      <c r="AXZ7" s="35"/>
      <c r="AYA7" s="35"/>
      <c r="AYB7" s="35"/>
      <c r="AYC7" s="35"/>
      <c r="AYD7" s="35"/>
      <c r="AYE7" s="35"/>
      <c r="AYF7" s="35"/>
      <c r="AYG7" s="35"/>
      <c r="AYH7" s="35"/>
      <c r="AYI7" s="35"/>
      <c r="AYJ7" s="35"/>
      <c r="AYK7" s="35"/>
      <c r="AYL7" s="35"/>
      <c r="AYM7" s="35"/>
      <c r="AYN7" s="35"/>
      <c r="AYO7" s="35"/>
      <c r="AYP7" s="35"/>
      <c r="AYQ7" s="35"/>
      <c r="AYR7" s="35"/>
      <c r="AYS7" s="35"/>
      <c r="AYT7" s="35"/>
      <c r="AYU7" s="35"/>
      <c r="AYV7" s="35"/>
      <c r="AYW7" s="35"/>
      <c r="AYX7" s="35"/>
      <c r="AYY7" s="35"/>
      <c r="AYZ7" s="35"/>
      <c r="AZA7" s="35"/>
      <c r="AZB7" s="35"/>
      <c r="AZC7" s="35"/>
      <c r="AZD7" s="35"/>
      <c r="AZE7" s="35"/>
      <c r="AZF7" s="35"/>
      <c r="AZG7" s="35"/>
      <c r="AZH7" s="35"/>
      <c r="AZI7" s="35"/>
      <c r="AZJ7" s="35"/>
      <c r="AZK7" s="35"/>
      <c r="AZL7" s="35"/>
      <c r="AZM7" s="35"/>
      <c r="AZN7" s="35"/>
      <c r="AZO7" s="35"/>
      <c r="AZP7" s="35"/>
      <c r="AZQ7" s="35"/>
      <c r="AZR7" s="35"/>
      <c r="AZS7" s="35"/>
      <c r="AZT7" s="35"/>
      <c r="AZU7" s="35"/>
      <c r="AZV7" s="35"/>
      <c r="AZW7" s="35"/>
      <c r="AZX7" s="35"/>
      <c r="AZY7" s="35"/>
      <c r="AZZ7" s="35"/>
      <c r="BAA7" s="35"/>
      <c r="BAB7" s="35"/>
      <c r="BAC7" s="35"/>
      <c r="BAD7" s="35"/>
      <c r="BAE7" s="35"/>
      <c r="BAF7" s="35"/>
      <c r="BAG7" s="35"/>
      <c r="BAH7" s="35"/>
      <c r="BAI7" s="35"/>
      <c r="BAJ7" s="35"/>
      <c r="BAK7" s="35"/>
      <c r="BAL7" s="35"/>
      <c r="BAM7" s="35"/>
      <c r="BAN7" s="35"/>
      <c r="BAO7" s="35"/>
      <c r="BAP7" s="35"/>
      <c r="BAQ7" s="35"/>
      <c r="BAR7" s="35"/>
      <c r="BAS7" s="35"/>
      <c r="BAT7" s="35"/>
      <c r="BAU7" s="35"/>
      <c r="BAV7" s="35"/>
      <c r="BAW7" s="35"/>
      <c r="BAX7" s="35"/>
      <c r="BAY7" s="35"/>
      <c r="BAZ7" s="35"/>
      <c r="BBA7" s="35"/>
      <c r="BBB7" s="35"/>
      <c r="BBC7" s="35"/>
      <c r="BBD7" s="35"/>
      <c r="BBE7" s="35"/>
      <c r="BBF7" s="35"/>
      <c r="BBG7" s="35"/>
      <c r="BBH7" s="35"/>
      <c r="BBI7" s="35"/>
      <c r="BBJ7" s="35"/>
      <c r="BBK7" s="35"/>
      <c r="BBL7" s="35"/>
      <c r="BBM7" s="35"/>
      <c r="BBN7" s="35"/>
      <c r="BBO7" s="35"/>
      <c r="BBP7" s="35"/>
      <c r="BBQ7" s="35"/>
      <c r="BBR7" s="35"/>
      <c r="BBS7" s="35"/>
      <c r="BBT7" s="35"/>
      <c r="BBU7" s="35"/>
      <c r="BBV7" s="35"/>
      <c r="BBW7" s="35"/>
      <c r="BBX7" s="35"/>
      <c r="BBY7" s="35"/>
      <c r="BBZ7" s="35"/>
      <c r="BCA7" s="35"/>
      <c r="BCB7" s="35"/>
      <c r="BCC7" s="35"/>
      <c r="BCD7" s="35"/>
      <c r="BCE7" s="35"/>
      <c r="BCF7" s="35"/>
      <c r="BCG7" s="35"/>
      <c r="BCH7" s="35"/>
      <c r="BCI7" s="35"/>
      <c r="BCJ7" s="35"/>
      <c r="BCK7" s="35"/>
      <c r="BCL7" s="35"/>
      <c r="BCM7" s="35"/>
      <c r="BCN7" s="35"/>
      <c r="BCO7" s="35"/>
      <c r="BCP7" s="35"/>
      <c r="BCQ7" s="35"/>
      <c r="BCR7" s="35"/>
      <c r="BCS7" s="35"/>
      <c r="BCT7" s="35"/>
      <c r="BCU7" s="35"/>
      <c r="BCV7" s="35"/>
      <c r="BCW7" s="35"/>
      <c r="BCX7" s="35"/>
      <c r="BCY7" s="35"/>
      <c r="BCZ7" s="35"/>
      <c r="BDA7" s="35"/>
      <c r="BDB7" s="35"/>
      <c r="BDC7" s="35"/>
      <c r="BDD7" s="35"/>
      <c r="BDE7" s="35"/>
      <c r="BDF7" s="35"/>
      <c r="BDG7" s="35"/>
      <c r="BDH7" s="35"/>
      <c r="BDI7" s="35"/>
      <c r="BDJ7" s="35"/>
      <c r="BDK7" s="35"/>
      <c r="BDL7" s="35"/>
      <c r="BDM7" s="35"/>
      <c r="BDN7" s="35"/>
      <c r="BDO7" s="35"/>
      <c r="BDP7" s="35"/>
      <c r="BDQ7" s="35"/>
      <c r="BDR7" s="35"/>
      <c r="BDS7" s="35"/>
      <c r="BDT7" s="35"/>
      <c r="BDU7" s="35"/>
      <c r="BDV7" s="35"/>
      <c r="BDW7" s="35"/>
      <c r="BDX7" s="35"/>
      <c r="BDY7" s="35"/>
      <c r="BDZ7" s="35"/>
      <c r="BEA7" s="35"/>
      <c r="BEB7" s="35"/>
      <c r="BEC7" s="35"/>
      <c r="BED7" s="35"/>
      <c r="BEE7" s="35"/>
      <c r="BEF7" s="35"/>
      <c r="BEG7" s="35"/>
      <c r="BEH7" s="35"/>
      <c r="BEI7" s="35"/>
      <c r="BEJ7" s="35"/>
      <c r="BEK7" s="35"/>
      <c r="BEL7" s="35"/>
      <c r="BEM7" s="35"/>
      <c r="BEN7" s="35"/>
      <c r="BEO7" s="35"/>
      <c r="BEP7" s="35"/>
      <c r="BEQ7" s="35"/>
      <c r="BER7" s="35"/>
      <c r="BES7" s="35"/>
      <c r="BET7" s="35"/>
      <c r="BEU7" s="35"/>
      <c r="BEV7" s="35"/>
      <c r="BEW7" s="35"/>
      <c r="BEX7" s="35"/>
      <c r="BEY7" s="35"/>
      <c r="BEZ7" s="35"/>
      <c r="BFA7" s="35"/>
      <c r="BFB7" s="35"/>
      <c r="BFC7" s="35"/>
      <c r="BFD7" s="35"/>
      <c r="BFE7" s="35"/>
      <c r="BFF7" s="35"/>
      <c r="BFG7" s="35"/>
      <c r="BFH7" s="35"/>
      <c r="BFI7" s="35"/>
      <c r="BFJ7" s="35"/>
      <c r="BFK7" s="35"/>
      <c r="BFL7" s="35"/>
      <c r="BFM7" s="35"/>
      <c r="BFN7" s="35"/>
      <c r="BFO7" s="35"/>
      <c r="BFP7" s="35"/>
      <c r="BFQ7" s="35"/>
      <c r="BFR7" s="35"/>
      <c r="BFS7" s="35"/>
      <c r="BFT7" s="35"/>
      <c r="BFU7" s="35"/>
      <c r="BFV7" s="35"/>
      <c r="BFW7" s="35"/>
      <c r="BFX7" s="35"/>
      <c r="BFY7" s="35"/>
      <c r="BFZ7" s="35"/>
      <c r="BGA7" s="35"/>
      <c r="BGB7" s="35"/>
      <c r="BGC7" s="35"/>
      <c r="BGD7" s="35"/>
      <c r="BGE7" s="35"/>
      <c r="BGF7" s="35"/>
      <c r="BGG7" s="35"/>
      <c r="BGH7" s="35"/>
      <c r="BGI7" s="35"/>
      <c r="BGJ7" s="35"/>
      <c r="BGK7" s="35"/>
      <c r="BGL7" s="35"/>
      <c r="BGM7" s="35"/>
      <c r="BGN7" s="35"/>
      <c r="BGO7" s="35"/>
      <c r="BGP7" s="35"/>
      <c r="BGQ7" s="35"/>
      <c r="BGR7" s="35"/>
      <c r="BGS7" s="35"/>
      <c r="BGT7" s="35"/>
      <c r="BGU7" s="35"/>
      <c r="BGV7" s="35"/>
      <c r="BGW7" s="35"/>
      <c r="BGX7" s="35"/>
      <c r="BGY7" s="35"/>
      <c r="BGZ7" s="35"/>
      <c r="BHA7" s="35"/>
      <c r="BHB7" s="35"/>
      <c r="BHC7" s="35"/>
      <c r="BHD7" s="35"/>
      <c r="BHE7" s="35"/>
      <c r="BHF7" s="35"/>
      <c r="BHG7" s="35"/>
      <c r="BHH7" s="35"/>
      <c r="BHI7" s="35"/>
      <c r="BHJ7" s="35"/>
      <c r="BHK7" s="35"/>
      <c r="BHL7" s="35"/>
      <c r="BHM7" s="35"/>
      <c r="BHN7" s="35"/>
      <c r="BHO7" s="35"/>
      <c r="BHP7" s="35"/>
      <c r="BHQ7" s="35"/>
      <c r="BHR7" s="35"/>
      <c r="BHS7" s="35"/>
      <c r="BHT7" s="35"/>
      <c r="BHU7" s="35"/>
      <c r="BHV7" s="35"/>
      <c r="BHW7" s="35"/>
      <c r="BHX7" s="35"/>
      <c r="BHY7" s="35"/>
      <c r="BHZ7" s="35"/>
      <c r="BIA7" s="35"/>
      <c r="BIB7" s="35"/>
      <c r="BIC7" s="35"/>
      <c r="BID7" s="35"/>
      <c r="BIE7" s="35"/>
      <c r="BIF7" s="35"/>
      <c r="BIG7" s="35"/>
      <c r="BIH7" s="35"/>
      <c r="BII7" s="35"/>
      <c r="BIJ7" s="35"/>
      <c r="BIK7" s="35"/>
      <c r="BIL7" s="35"/>
      <c r="BIM7" s="35"/>
      <c r="BIN7" s="35"/>
      <c r="BIO7" s="35"/>
      <c r="BIP7" s="35"/>
      <c r="BIQ7" s="35"/>
      <c r="BIR7" s="35"/>
      <c r="BIS7" s="35"/>
      <c r="BIT7" s="35"/>
      <c r="BIU7" s="35"/>
      <c r="BIV7" s="35"/>
      <c r="BIW7" s="35"/>
      <c r="BIX7" s="35"/>
      <c r="BIY7" s="35"/>
      <c r="BIZ7" s="35"/>
      <c r="BJA7" s="35"/>
      <c r="BJB7" s="35"/>
      <c r="BJC7" s="35"/>
      <c r="BJD7" s="35"/>
      <c r="BJE7" s="35"/>
      <c r="BJF7" s="35"/>
      <c r="BJG7" s="35"/>
      <c r="BJH7" s="35"/>
      <c r="BJI7" s="35"/>
      <c r="BJJ7" s="35"/>
      <c r="BJK7" s="35"/>
      <c r="BJL7" s="35"/>
      <c r="BJM7" s="35"/>
      <c r="BJN7" s="35"/>
      <c r="BJO7" s="35"/>
      <c r="BJP7" s="35"/>
      <c r="BJQ7" s="35"/>
      <c r="BJR7" s="35"/>
      <c r="BJS7" s="35"/>
      <c r="BJT7" s="35"/>
      <c r="BJU7" s="35"/>
      <c r="BJV7" s="35"/>
      <c r="BJW7" s="35"/>
      <c r="BJX7" s="35"/>
      <c r="BJY7" s="35"/>
      <c r="BJZ7" s="35"/>
      <c r="BKA7" s="35"/>
      <c r="BKB7" s="35"/>
      <c r="BKC7" s="35"/>
      <c r="BKD7" s="35"/>
      <c r="BKE7" s="35"/>
      <c r="BKF7" s="35"/>
      <c r="BKG7" s="35"/>
      <c r="BKH7" s="35"/>
      <c r="BKI7" s="35"/>
      <c r="BKJ7" s="35"/>
      <c r="BKK7" s="35"/>
      <c r="BKL7" s="35"/>
      <c r="BKM7" s="35"/>
      <c r="BKN7" s="35"/>
      <c r="BKO7" s="35"/>
      <c r="BKP7" s="35"/>
      <c r="BKQ7" s="35"/>
      <c r="BKR7" s="35"/>
      <c r="BKS7" s="35"/>
      <c r="BKT7" s="35"/>
      <c r="BKU7" s="35"/>
      <c r="BKV7" s="35"/>
      <c r="BKW7" s="35"/>
      <c r="BKX7" s="35"/>
      <c r="BKY7" s="35"/>
      <c r="BKZ7" s="35"/>
      <c r="BLA7" s="35"/>
      <c r="BLB7" s="35"/>
      <c r="BLC7" s="35"/>
      <c r="BLD7" s="35"/>
      <c r="BLE7" s="35"/>
      <c r="BLF7" s="35"/>
      <c r="BLG7" s="35"/>
      <c r="BLH7" s="35"/>
      <c r="BLI7" s="35"/>
      <c r="BLJ7" s="35"/>
      <c r="BLK7" s="35"/>
      <c r="BLL7" s="35"/>
      <c r="BLM7" s="35"/>
      <c r="BLN7" s="35"/>
      <c r="BLO7" s="35"/>
      <c r="BLP7" s="35"/>
      <c r="BLQ7" s="35"/>
      <c r="BLR7" s="35"/>
      <c r="BLS7" s="35"/>
      <c r="BLT7" s="35"/>
      <c r="BLU7" s="35"/>
      <c r="BLV7" s="35"/>
      <c r="BLW7" s="35"/>
      <c r="BLX7" s="35"/>
      <c r="BLY7" s="35"/>
      <c r="BLZ7" s="35"/>
      <c r="BMA7" s="35"/>
      <c r="BMB7" s="35"/>
      <c r="BMC7" s="35"/>
      <c r="BMD7" s="35"/>
      <c r="BME7" s="35"/>
      <c r="BMF7" s="35"/>
      <c r="BMG7" s="35"/>
      <c r="BMH7" s="35"/>
      <c r="BMI7" s="35"/>
      <c r="BMJ7" s="35"/>
      <c r="BMK7" s="35"/>
      <c r="BML7" s="35"/>
      <c r="BMM7" s="35"/>
      <c r="BMN7" s="35"/>
      <c r="BMO7" s="35"/>
      <c r="BMP7" s="35"/>
      <c r="BMQ7" s="35"/>
      <c r="BMR7" s="35"/>
      <c r="BMS7" s="35"/>
      <c r="BMT7" s="35"/>
      <c r="BMU7" s="35"/>
      <c r="BMV7" s="35"/>
      <c r="BMW7" s="35"/>
      <c r="BMX7" s="35"/>
      <c r="BMY7" s="35"/>
      <c r="BMZ7" s="35"/>
      <c r="BNA7" s="35"/>
      <c r="BNB7" s="35"/>
      <c r="BNC7" s="35"/>
      <c r="BND7" s="35"/>
      <c r="BNE7" s="35"/>
      <c r="BNF7" s="35"/>
      <c r="BNG7" s="35"/>
      <c r="BNH7" s="35"/>
      <c r="BNI7" s="35"/>
      <c r="BNJ7" s="35"/>
      <c r="BNK7" s="35"/>
      <c r="BNL7" s="35"/>
      <c r="BNM7" s="35"/>
      <c r="BNN7" s="35"/>
      <c r="BNO7" s="35"/>
      <c r="BNP7" s="35"/>
      <c r="BNQ7" s="35"/>
      <c r="BNR7" s="35"/>
      <c r="BNS7" s="35"/>
      <c r="BNT7" s="35"/>
      <c r="BNU7" s="35"/>
      <c r="BNV7" s="35"/>
      <c r="BNW7" s="35"/>
      <c r="BNX7" s="35"/>
      <c r="BNY7" s="35"/>
      <c r="BNZ7" s="35"/>
      <c r="BOA7" s="35"/>
      <c r="BOB7" s="35"/>
      <c r="BOC7" s="35"/>
      <c r="BOD7" s="35"/>
      <c r="BOE7" s="35"/>
      <c r="BOF7" s="35"/>
      <c r="BOG7" s="35"/>
      <c r="BOH7" s="35"/>
      <c r="BOI7" s="35"/>
      <c r="BOJ7" s="35"/>
      <c r="BOK7" s="35"/>
      <c r="BOL7" s="35"/>
      <c r="BOM7" s="35"/>
      <c r="BON7" s="35"/>
      <c r="BOO7" s="35"/>
      <c r="BOP7" s="35"/>
      <c r="BOQ7" s="35"/>
      <c r="BOR7" s="35"/>
      <c r="BOS7" s="35"/>
      <c r="BOT7" s="35"/>
      <c r="BOU7" s="35"/>
      <c r="BOV7" s="35"/>
      <c r="BOW7" s="35"/>
      <c r="BOX7" s="35"/>
      <c r="BOY7" s="35"/>
      <c r="BOZ7" s="35"/>
      <c r="BPA7" s="35"/>
      <c r="BPB7" s="35"/>
      <c r="BPC7" s="35"/>
      <c r="BPD7" s="35"/>
      <c r="BPE7" s="35"/>
      <c r="BPF7" s="35"/>
      <c r="BPG7" s="35"/>
      <c r="BPH7" s="35"/>
      <c r="BPI7" s="35"/>
      <c r="BPJ7" s="35"/>
      <c r="BPK7" s="35"/>
      <c r="BPL7" s="35"/>
      <c r="BPM7" s="35"/>
      <c r="BPN7" s="35"/>
      <c r="BPO7" s="35"/>
      <c r="BPP7" s="35"/>
      <c r="BPQ7" s="35"/>
      <c r="BPR7" s="35"/>
      <c r="BPS7" s="35"/>
      <c r="BPT7" s="35"/>
      <c r="BPU7" s="35"/>
      <c r="BPV7" s="35"/>
      <c r="BPW7" s="35"/>
      <c r="BPX7" s="35"/>
      <c r="BPY7" s="35"/>
      <c r="BPZ7" s="35"/>
      <c r="BQA7" s="35"/>
      <c r="BQB7" s="35"/>
      <c r="BQC7" s="35"/>
      <c r="BQD7" s="35"/>
      <c r="BQE7" s="35"/>
      <c r="BQF7" s="35"/>
      <c r="BQG7" s="35"/>
      <c r="BQH7" s="35"/>
      <c r="BQI7" s="35"/>
      <c r="BQJ7" s="35"/>
      <c r="BQK7" s="35"/>
      <c r="BQL7" s="35"/>
      <c r="BQM7" s="35"/>
      <c r="BQN7" s="35"/>
      <c r="BQO7" s="35"/>
      <c r="BQP7" s="35"/>
      <c r="BQQ7" s="35"/>
      <c r="BQR7" s="35"/>
      <c r="BQS7" s="35"/>
      <c r="BQT7" s="35"/>
      <c r="BQU7" s="35"/>
      <c r="BQV7" s="35"/>
      <c r="BQW7" s="35"/>
      <c r="BQX7" s="35"/>
      <c r="BQY7" s="35"/>
      <c r="BQZ7" s="35"/>
      <c r="BRA7" s="35"/>
      <c r="BRB7" s="35"/>
      <c r="BRC7" s="35"/>
      <c r="BRD7" s="35"/>
      <c r="BRE7" s="35"/>
      <c r="BRF7" s="35"/>
      <c r="BRG7" s="35"/>
      <c r="BRH7" s="35"/>
      <c r="BRI7" s="35"/>
      <c r="BRJ7" s="35"/>
      <c r="BRK7" s="35"/>
      <c r="BRL7" s="35"/>
      <c r="BRM7" s="35"/>
      <c r="BRN7" s="35"/>
      <c r="BRO7" s="35"/>
      <c r="BRP7" s="35"/>
      <c r="BRQ7" s="35"/>
      <c r="BRR7" s="35"/>
      <c r="BRS7" s="35"/>
      <c r="BRT7" s="35"/>
      <c r="BRU7" s="35"/>
      <c r="BRV7" s="35"/>
      <c r="BRW7" s="35"/>
      <c r="BRX7" s="35"/>
      <c r="BRY7" s="35"/>
      <c r="BRZ7" s="35"/>
      <c r="BSA7" s="35"/>
      <c r="BSB7" s="35"/>
      <c r="BSC7" s="35"/>
      <c r="BSD7" s="35"/>
      <c r="BSE7" s="35"/>
      <c r="BSF7" s="35"/>
      <c r="BSG7" s="35"/>
      <c r="BSH7" s="35"/>
      <c r="BSI7" s="35"/>
      <c r="BSJ7" s="35"/>
      <c r="BSK7" s="35"/>
      <c r="BSL7" s="35"/>
      <c r="BSM7" s="35"/>
      <c r="BSN7" s="35"/>
      <c r="BSO7" s="35"/>
      <c r="BSP7" s="35"/>
      <c r="BSQ7" s="35"/>
      <c r="BSR7" s="35"/>
      <c r="BSS7" s="35"/>
      <c r="BST7" s="35"/>
      <c r="BSU7" s="35"/>
      <c r="BSV7" s="35"/>
      <c r="BSW7" s="35"/>
      <c r="BSX7" s="35"/>
      <c r="BSY7" s="35"/>
      <c r="BSZ7" s="35"/>
      <c r="BTA7" s="35"/>
      <c r="BTB7" s="35"/>
      <c r="BTC7" s="35"/>
      <c r="BTD7" s="35"/>
      <c r="BTE7" s="35"/>
      <c r="BTF7" s="35"/>
      <c r="BTG7" s="35"/>
      <c r="BTH7" s="35"/>
      <c r="BTI7" s="35"/>
      <c r="BTJ7" s="35"/>
      <c r="BTK7" s="35"/>
      <c r="BTL7" s="35"/>
      <c r="BTM7" s="35"/>
      <c r="BTN7" s="35"/>
      <c r="BTO7" s="35"/>
      <c r="BTP7" s="35"/>
      <c r="BTQ7" s="35"/>
      <c r="BTR7" s="35"/>
      <c r="BTS7" s="35"/>
      <c r="BTT7" s="35"/>
      <c r="BTU7" s="35"/>
      <c r="BTV7" s="35"/>
      <c r="BTW7" s="35"/>
      <c r="BTX7" s="35"/>
      <c r="BTY7" s="35"/>
      <c r="BTZ7" s="35"/>
      <c r="BUA7" s="35"/>
      <c r="BUB7" s="35"/>
      <c r="BUC7" s="35"/>
      <c r="BUD7" s="35"/>
      <c r="BUE7" s="35"/>
      <c r="BUF7" s="35"/>
      <c r="BUG7" s="35"/>
      <c r="BUH7" s="35"/>
      <c r="BUI7" s="35"/>
      <c r="BUJ7" s="35"/>
      <c r="BUK7" s="35"/>
      <c r="BUL7" s="35"/>
      <c r="BUM7" s="35"/>
      <c r="BUN7" s="35"/>
      <c r="BUO7" s="35"/>
      <c r="BUP7" s="35"/>
      <c r="BUQ7" s="35"/>
      <c r="BUR7" s="35"/>
      <c r="BUS7" s="35"/>
      <c r="BUT7" s="35"/>
      <c r="BUU7" s="35"/>
      <c r="BUV7" s="35"/>
      <c r="BUW7" s="35"/>
      <c r="BUX7" s="35"/>
      <c r="BUY7" s="35"/>
      <c r="BUZ7" s="35"/>
      <c r="BVA7" s="35"/>
      <c r="BVB7" s="35"/>
      <c r="BVC7" s="35"/>
      <c r="BVD7" s="35"/>
      <c r="BVE7" s="35"/>
      <c r="BVF7" s="35"/>
      <c r="BVG7" s="35"/>
      <c r="BVH7" s="35"/>
      <c r="BVI7" s="35"/>
      <c r="BVJ7" s="35"/>
      <c r="BVK7" s="35"/>
      <c r="BVL7" s="35"/>
      <c r="BVM7" s="35"/>
      <c r="BVN7" s="35"/>
      <c r="BVO7" s="35"/>
      <c r="BVP7" s="35"/>
      <c r="BVQ7" s="35"/>
      <c r="BVR7" s="35"/>
      <c r="BVS7" s="35"/>
      <c r="BVT7" s="35"/>
      <c r="BVU7" s="35"/>
      <c r="BVV7" s="35"/>
      <c r="BVW7" s="35"/>
      <c r="BVX7" s="35"/>
      <c r="BVY7" s="35"/>
      <c r="BVZ7" s="35"/>
      <c r="BWA7" s="35"/>
      <c r="BWB7" s="35"/>
      <c r="BWC7" s="35"/>
      <c r="BWD7" s="35"/>
      <c r="BWE7" s="35"/>
      <c r="BWF7" s="35"/>
      <c r="BWG7" s="35"/>
      <c r="BWH7" s="35"/>
      <c r="BWI7" s="35"/>
      <c r="BWJ7" s="35"/>
      <c r="BWK7" s="35"/>
      <c r="BWL7" s="35"/>
      <c r="BWM7" s="35"/>
      <c r="BWN7" s="35"/>
      <c r="BWO7" s="35"/>
      <c r="BWP7" s="35"/>
      <c r="BWQ7" s="35"/>
      <c r="BWR7" s="35"/>
      <c r="BWS7" s="35"/>
      <c r="BWT7" s="35"/>
      <c r="BWU7" s="35"/>
      <c r="BWV7" s="35"/>
      <c r="BWW7" s="35"/>
      <c r="BWX7" s="35"/>
      <c r="BWY7" s="35"/>
      <c r="BWZ7" s="35"/>
      <c r="BXA7" s="35"/>
      <c r="BXB7" s="35"/>
      <c r="BXC7" s="35"/>
      <c r="BXD7" s="35"/>
      <c r="BXE7" s="35"/>
      <c r="BXF7" s="35"/>
      <c r="BXG7" s="35"/>
      <c r="BXH7" s="35"/>
      <c r="BXI7" s="35"/>
      <c r="BXJ7" s="35"/>
      <c r="BXK7" s="35"/>
      <c r="BXL7" s="35"/>
      <c r="BXM7" s="35"/>
      <c r="BXN7" s="35"/>
      <c r="BXO7" s="35"/>
      <c r="BXP7" s="35"/>
      <c r="BXQ7" s="35"/>
      <c r="BXR7" s="35"/>
      <c r="BXS7" s="35"/>
      <c r="BXT7" s="35"/>
      <c r="BXU7" s="35"/>
      <c r="BXV7" s="35"/>
      <c r="BXW7" s="35"/>
      <c r="BXX7" s="35"/>
      <c r="BXY7" s="35"/>
      <c r="BXZ7" s="35"/>
      <c r="BYA7" s="35"/>
      <c r="BYB7" s="35"/>
      <c r="BYC7" s="35"/>
      <c r="BYD7" s="35"/>
      <c r="BYE7" s="35"/>
      <c r="BYF7" s="35"/>
      <c r="BYG7" s="35"/>
      <c r="BYH7" s="35"/>
      <c r="BYI7" s="35"/>
      <c r="BYJ7" s="35"/>
      <c r="BYK7" s="35"/>
      <c r="BYL7" s="35"/>
      <c r="BYM7" s="35"/>
      <c r="BYN7" s="35"/>
      <c r="BYO7" s="35"/>
      <c r="BYP7" s="35"/>
      <c r="BYQ7" s="35"/>
      <c r="BYR7" s="35"/>
      <c r="BYS7" s="35"/>
      <c r="BYT7" s="35"/>
      <c r="BYU7" s="35"/>
      <c r="BYV7" s="35"/>
      <c r="BYW7" s="35"/>
      <c r="BYX7" s="35"/>
      <c r="BYY7" s="35"/>
      <c r="BYZ7" s="35"/>
      <c r="BZA7" s="35"/>
      <c r="BZB7" s="35"/>
      <c r="BZC7" s="35"/>
      <c r="BZD7" s="35"/>
      <c r="BZE7" s="35"/>
      <c r="BZF7" s="35"/>
      <c r="BZG7" s="35"/>
      <c r="BZH7" s="35"/>
      <c r="BZI7" s="35"/>
      <c r="BZJ7" s="35"/>
      <c r="BZK7" s="35"/>
      <c r="BZL7" s="35"/>
      <c r="BZM7" s="35"/>
      <c r="BZN7" s="35"/>
      <c r="BZO7" s="35"/>
      <c r="BZP7" s="35"/>
      <c r="BZQ7" s="35"/>
      <c r="BZR7" s="35"/>
      <c r="BZS7" s="35"/>
      <c r="BZT7" s="35"/>
      <c r="BZU7" s="35"/>
      <c r="BZV7" s="35"/>
      <c r="BZW7" s="35"/>
      <c r="BZX7" s="35"/>
      <c r="BZY7" s="35"/>
      <c r="BZZ7" s="35"/>
      <c r="CAA7" s="35"/>
      <c r="CAB7" s="35"/>
      <c r="CAC7" s="35"/>
      <c r="CAD7" s="35"/>
      <c r="CAE7" s="35"/>
      <c r="CAF7" s="35"/>
      <c r="CAG7" s="35"/>
      <c r="CAH7" s="35"/>
      <c r="CAI7" s="35"/>
      <c r="CAJ7" s="35"/>
      <c r="CAK7" s="35"/>
      <c r="CAL7" s="35"/>
      <c r="CAM7" s="35"/>
      <c r="CAN7" s="35"/>
      <c r="CAO7" s="35"/>
      <c r="CAP7" s="35"/>
      <c r="CAQ7" s="35"/>
      <c r="CAR7" s="35"/>
      <c r="CAS7" s="35"/>
      <c r="CAT7" s="35"/>
      <c r="CAU7" s="35"/>
      <c r="CAV7" s="35"/>
      <c r="CAW7" s="35"/>
      <c r="CAX7" s="35"/>
      <c r="CAY7" s="35"/>
      <c r="CAZ7" s="35"/>
      <c r="CBA7" s="35"/>
      <c r="CBB7" s="35"/>
      <c r="CBC7" s="35"/>
      <c r="CBD7" s="35"/>
      <c r="CBE7" s="35"/>
      <c r="CBF7" s="35"/>
      <c r="CBG7" s="35"/>
      <c r="CBH7" s="35"/>
      <c r="CBI7" s="35"/>
      <c r="CBJ7" s="35"/>
      <c r="CBK7" s="35"/>
      <c r="CBL7" s="35"/>
      <c r="CBM7" s="35"/>
      <c r="CBN7" s="35"/>
      <c r="CBO7" s="35"/>
      <c r="CBP7" s="35"/>
      <c r="CBQ7" s="35"/>
      <c r="CBR7" s="35"/>
      <c r="CBS7" s="35"/>
      <c r="CBT7" s="35"/>
      <c r="CBU7" s="35"/>
      <c r="CBV7" s="35"/>
      <c r="CBW7" s="35"/>
      <c r="CBX7" s="35"/>
      <c r="CBY7" s="35"/>
      <c r="CBZ7" s="35"/>
      <c r="CCA7" s="35"/>
      <c r="CCB7" s="35"/>
      <c r="CCC7" s="35"/>
      <c r="CCD7" s="35"/>
      <c r="CCE7" s="35"/>
      <c r="CCF7" s="35"/>
      <c r="CCG7" s="35"/>
      <c r="CCH7" s="35"/>
      <c r="CCI7" s="35"/>
      <c r="CCJ7" s="35"/>
      <c r="CCK7" s="35"/>
      <c r="CCL7" s="35"/>
      <c r="CCM7" s="35"/>
      <c r="CCN7" s="35"/>
      <c r="CCO7" s="35"/>
      <c r="CCP7" s="35"/>
      <c r="CCQ7" s="35"/>
      <c r="CCR7" s="35"/>
      <c r="CCS7" s="35"/>
      <c r="CCT7" s="35"/>
      <c r="CCU7" s="35"/>
      <c r="CCV7" s="35"/>
      <c r="CCW7" s="35"/>
      <c r="CCX7" s="35"/>
      <c r="CCY7" s="35"/>
      <c r="CCZ7" s="35"/>
      <c r="CDA7" s="35"/>
      <c r="CDB7" s="35"/>
      <c r="CDC7" s="35"/>
      <c r="CDD7" s="35"/>
      <c r="CDE7" s="35"/>
      <c r="CDF7" s="35"/>
      <c r="CDG7" s="35"/>
      <c r="CDH7" s="35"/>
      <c r="CDI7" s="35"/>
      <c r="CDJ7" s="35"/>
      <c r="CDK7" s="35"/>
      <c r="CDL7" s="35"/>
      <c r="CDM7" s="35"/>
      <c r="CDN7" s="35"/>
      <c r="CDO7" s="35"/>
      <c r="CDP7" s="35"/>
      <c r="CDQ7" s="35"/>
      <c r="CDR7" s="35"/>
      <c r="CDS7" s="35"/>
      <c r="CDT7" s="35"/>
      <c r="CDU7" s="35"/>
      <c r="CDV7" s="35"/>
      <c r="CDW7" s="35"/>
      <c r="CDX7" s="35"/>
      <c r="CDY7" s="35"/>
      <c r="CDZ7" s="35"/>
      <c r="CEA7" s="35"/>
      <c r="CEB7" s="35"/>
      <c r="CEC7" s="35"/>
      <c r="CED7" s="35"/>
      <c r="CEE7" s="35"/>
      <c r="CEF7" s="35"/>
      <c r="CEG7" s="35"/>
      <c r="CEH7" s="35"/>
      <c r="CEI7" s="35"/>
      <c r="CEJ7" s="35"/>
      <c r="CEK7" s="35"/>
      <c r="CEL7" s="35"/>
      <c r="CEM7" s="35"/>
      <c r="CEN7" s="35"/>
      <c r="CEO7" s="35"/>
      <c r="CEP7" s="35"/>
      <c r="CEQ7" s="35"/>
      <c r="CER7" s="35"/>
      <c r="CES7" s="35"/>
      <c r="CET7" s="35"/>
      <c r="CEU7" s="35"/>
      <c r="CEV7" s="35"/>
      <c r="CEW7" s="35"/>
      <c r="CEX7" s="35"/>
      <c r="CEY7" s="35"/>
      <c r="CEZ7" s="35"/>
      <c r="CFA7" s="35"/>
      <c r="CFB7" s="35"/>
      <c r="CFC7" s="35"/>
      <c r="CFD7" s="35"/>
      <c r="CFE7" s="35"/>
      <c r="CFF7" s="35"/>
      <c r="CFG7" s="35"/>
      <c r="CFH7" s="35"/>
      <c r="CFI7" s="35"/>
      <c r="CFJ7" s="35"/>
      <c r="CFK7" s="35"/>
      <c r="CFL7" s="35"/>
      <c r="CFM7" s="35"/>
      <c r="CFN7" s="35"/>
      <c r="CFO7" s="35"/>
      <c r="CFP7" s="35"/>
      <c r="CFQ7" s="35"/>
      <c r="CFR7" s="35"/>
      <c r="CFS7" s="35"/>
      <c r="CFT7" s="35"/>
      <c r="CFU7" s="35"/>
      <c r="CFV7" s="35"/>
      <c r="CFW7" s="35"/>
      <c r="CFX7" s="35"/>
      <c r="CFY7" s="35"/>
      <c r="CFZ7" s="35"/>
      <c r="CGA7" s="35"/>
      <c r="CGB7" s="35"/>
      <c r="CGC7" s="35"/>
      <c r="CGD7" s="35"/>
      <c r="CGE7" s="35"/>
      <c r="CGF7" s="35"/>
      <c r="CGG7" s="35"/>
      <c r="CGH7" s="35"/>
      <c r="CGI7" s="35"/>
      <c r="CGJ7" s="35"/>
      <c r="CGK7" s="35"/>
      <c r="CGL7" s="35"/>
      <c r="CGM7" s="35"/>
      <c r="CGN7" s="35"/>
      <c r="CGO7" s="35"/>
      <c r="CGP7" s="35"/>
      <c r="CGQ7" s="35"/>
      <c r="CGR7" s="35"/>
      <c r="CGS7" s="35"/>
      <c r="CGT7" s="35"/>
      <c r="CGU7" s="35"/>
      <c r="CGV7" s="35"/>
      <c r="CGW7" s="35"/>
      <c r="CGX7" s="35"/>
      <c r="CGY7" s="35"/>
      <c r="CGZ7" s="35"/>
      <c r="CHA7" s="35"/>
      <c r="CHB7" s="35"/>
      <c r="CHC7" s="35"/>
      <c r="CHD7" s="35"/>
      <c r="CHE7" s="35"/>
      <c r="CHF7" s="35"/>
      <c r="CHG7" s="35"/>
      <c r="CHH7" s="35"/>
      <c r="CHI7" s="35"/>
      <c r="CHJ7" s="35"/>
      <c r="CHK7" s="35"/>
      <c r="CHL7" s="35"/>
      <c r="CHM7" s="35"/>
      <c r="CHN7" s="35"/>
      <c r="CHO7" s="35"/>
      <c r="CHP7" s="35"/>
      <c r="CHQ7" s="35"/>
      <c r="CHR7" s="35"/>
      <c r="CHS7" s="35"/>
      <c r="CHT7" s="35"/>
      <c r="CHU7" s="35"/>
      <c r="CHV7" s="35"/>
      <c r="CHW7" s="35"/>
      <c r="CHX7" s="35"/>
      <c r="CHY7" s="35"/>
      <c r="CHZ7" s="35"/>
      <c r="CIA7" s="35"/>
      <c r="CIB7" s="35"/>
      <c r="CIC7" s="35"/>
      <c r="CID7" s="35"/>
      <c r="CIE7" s="35"/>
      <c r="CIF7" s="35"/>
      <c r="CIG7" s="35"/>
      <c r="CIH7" s="35"/>
      <c r="CII7" s="35"/>
      <c r="CIJ7" s="35"/>
      <c r="CIK7" s="35"/>
      <c r="CIL7" s="35"/>
      <c r="CIM7" s="35"/>
      <c r="CIN7" s="35"/>
      <c r="CIO7" s="35"/>
      <c r="CIP7" s="35"/>
      <c r="CIQ7" s="35"/>
      <c r="CIR7" s="35"/>
      <c r="CIS7" s="35"/>
      <c r="CIT7" s="35"/>
      <c r="CIU7" s="35"/>
      <c r="CIV7" s="35"/>
      <c r="CIW7" s="35"/>
      <c r="CIX7" s="35"/>
      <c r="CIY7" s="35"/>
      <c r="CIZ7" s="35"/>
      <c r="CJA7" s="35"/>
      <c r="CJB7" s="35"/>
      <c r="CJC7" s="35"/>
      <c r="CJD7" s="35"/>
      <c r="CJE7" s="35"/>
      <c r="CJF7" s="35"/>
      <c r="CJG7" s="35"/>
      <c r="CJH7" s="35"/>
      <c r="CJI7" s="35"/>
      <c r="CJJ7" s="35"/>
      <c r="CJK7" s="35"/>
      <c r="CJL7" s="35"/>
      <c r="CJM7" s="35"/>
      <c r="CJN7" s="35"/>
      <c r="CJO7" s="35"/>
      <c r="CJP7" s="35"/>
      <c r="CJQ7" s="35"/>
      <c r="CJR7" s="35"/>
      <c r="CJS7" s="35"/>
      <c r="CJT7" s="35"/>
      <c r="CJU7" s="35"/>
      <c r="CJV7" s="35"/>
      <c r="CJW7" s="35"/>
      <c r="CJX7" s="35"/>
      <c r="CJY7" s="35"/>
      <c r="CJZ7" s="35"/>
      <c r="CKA7" s="35"/>
      <c r="CKB7" s="35"/>
      <c r="CKC7" s="35"/>
      <c r="CKD7" s="35"/>
      <c r="CKE7" s="35"/>
      <c r="CKF7" s="35"/>
      <c r="CKG7" s="35"/>
      <c r="CKH7" s="35"/>
      <c r="CKI7" s="35"/>
      <c r="CKJ7" s="35"/>
      <c r="CKK7" s="35"/>
      <c r="CKL7" s="35"/>
      <c r="CKM7" s="35"/>
      <c r="CKN7" s="35"/>
      <c r="CKO7" s="35"/>
      <c r="CKP7" s="35"/>
      <c r="CKQ7" s="35"/>
      <c r="CKR7" s="35"/>
      <c r="CKS7" s="35"/>
      <c r="CKT7" s="35"/>
      <c r="CKU7" s="35"/>
      <c r="CKV7" s="35"/>
      <c r="CKW7" s="35"/>
      <c r="CKX7" s="35"/>
      <c r="CKY7" s="35"/>
      <c r="CKZ7" s="35"/>
      <c r="CLA7" s="35"/>
      <c r="CLB7" s="35"/>
      <c r="CLC7" s="35"/>
      <c r="CLD7" s="35"/>
      <c r="CLE7" s="35"/>
      <c r="CLF7" s="35"/>
      <c r="CLG7" s="35"/>
      <c r="CLH7" s="35"/>
      <c r="CLI7" s="35"/>
      <c r="CLJ7" s="35"/>
      <c r="CLK7" s="35"/>
      <c r="CLL7" s="35"/>
      <c r="CLM7" s="35"/>
      <c r="CLN7" s="35"/>
      <c r="CLO7" s="35"/>
      <c r="CLP7" s="35"/>
      <c r="CLQ7" s="35"/>
      <c r="CLR7" s="35"/>
      <c r="CLS7" s="35"/>
      <c r="CLT7" s="35"/>
      <c r="CLU7" s="35"/>
      <c r="CLV7" s="35"/>
      <c r="CLW7" s="35"/>
      <c r="CLX7" s="35"/>
      <c r="CLY7" s="35"/>
      <c r="CLZ7" s="35"/>
      <c r="CMA7" s="35"/>
      <c r="CMB7" s="35"/>
      <c r="CMC7" s="35"/>
      <c r="CMD7" s="35"/>
      <c r="CME7" s="35"/>
      <c r="CMF7" s="35"/>
      <c r="CMG7" s="35"/>
      <c r="CMH7" s="35"/>
      <c r="CMI7" s="35"/>
      <c r="CMJ7" s="35"/>
      <c r="CMK7" s="35"/>
      <c r="CML7" s="35"/>
      <c r="CMM7" s="35"/>
      <c r="CMN7" s="35"/>
      <c r="CMO7" s="35"/>
      <c r="CMP7" s="35"/>
      <c r="CMQ7" s="35"/>
      <c r="CMR7" s="35"/>
      <c r="CMS7" s="35"/>
      <c r="CMT7" s="35"/>
      <c r="CMU7" s="35"/>
      <c r="CMV7" s="35"/>
      <c r="CMW7" s="35"/>
      <c r="CMX7" s="35"/>
      <c r="CMY7" s="35"/>
      <c r="CMZ7" s="35"/>
      <c r="CNA7" s="35"/>
      <c r="CNB7" s="35"/>
      <c r="CNC7" s="35"/>
      <c r="CND7" s="35"/>
      <c r="CNE7" s="35"/>
      <c r="CNF7" s="35"/>
      <c r="CNG7" s="35"/>
      <c r="CNH7" s="35"/>
      <c r="CNI7" s="35"/>
      <c r="CNJ7" s="35"/>
      <c r="CNK7" s="35"/>
      <c r="CNL7" s="35"/>
      <c r="CNM7" s="35"/>
      <c r="CNN7" s="35"/>
      <c r="CNO7" s="35"/>
      <c r="CNP7" s="35"/>
      <c r="CNQ7" s="35"/>
      <c r="CNR7" s="35"/>
      <c r="CNS7" s="35"/>
      <c r="CNT7" s="35"/>
      <c r="CNU7" s="35"/>
      <c r="CNV7" s="35"/>
      <c r="CNW7" s="35"/>
      <c r="CNX7" s="35"/>
      <c r="CNY7" s="35"/>
      <c r="CNZ7" s="35"/>
      <c r="COA7" s="35"/>
      <c r="COB7" s="35"/>
      <c r="COC7" s="35"/>
      <c r="COD7" s="35"/>
      <c r="COE7" s="35"/>
      <c r="COF7" s="35"/>
      <c r="COG7" s="35"/>
      <c r="COH7" s="35"/>
      <c r="COI7" s="35"/>
      <c r="COJ7" s="35"/>
      <c r="COK7" s="35"/>
      <c r="COL7" s="35"/>
      <c r="COM7" s="35"/>
      <c r="CON7" s="35"/>
      <c r="COO7" s="35"/>
      <c r="COP7" s="35"/>
      <c r="COQ7" s="35"/>
      <c r="COR7" s="35"/>
      <c r="COS7" s="35"/>
      <c r="COT7" s="35"/>
      <c r="COU7" s="35"/>
      <c r="COV7" s="35"/>
      <c r="COW7" s="35"/>
      <c r="COX7" s="35"/>
      <c r="COY7" s="35"/>
      <c r="COZ7" s="35"/>
      <c r="CPA7" s="35"/>
      <c r="CPB7" s="35"/>
      <c r="CPC7" s="35"/>
      <c r="CPD7" s="35"/>
      <c r="CPE7" s="35"/>
      <c r="CPF7" s="35"/>
      <c r="CPG7" s="35"/>
      <c r="CPH7" s="35"/>
      <c r="CPI7" s="35"/>
      <c r="CPJ7" s="35"/>
      <c r="CPK7" s="35"/>
      <c r="CPL7" s="35"/>
      <c r="CPM7" s="35"/>
      <c r="CPN7" s="35"/>
      <c r="CPO7" s="35"/>
      <c r="CPP7" s="35"/>
      <c r="CPQ7" s="35"/>
      <c r="CPR7" s="35"/>
      <c r="CPS7" s="35"/>
      <c r="CPT7" s="35"/>
      <c r="CPU7" s="35"/>
      <c r="CPV7" s="35"/>
      <c r="CPW7" s="35"/>
      <c r="CPX7" s="35"/>
      <c r="CPY7" s="35"/>
      <c r="CPZ7" s="35"/>
      <c r="CQA7" s="35"/>
      <c r="CQB7" s="35"/>
      <c r="CQC7" s="35"/>
      <c r="CQD7" s="35"/>
      <c r="CQE7" s="35"/>
      <c r="CQF7" s="35"/>
      <c r="CQG7" s="35"/>
      <c r="CQH7" s="35"/>
      <c r="CQI7" s="35"/>
      <c r="CQJ7" s="35"/>
      <c r="CQK7" s="35"/>
      <c r="CQL7" s="35"/>
      <c r="CQM7" s="35"/>
      <c r="CQN7" s="35"/>
      <c r="CQO7" s="35"/>
      <c r="CQP7" s="35"/>
      <c r="CQQ7" s="35"/>
      <c r="CQR7" s="35"/>
      <c r="CQS7" s="35"/>
      <c r="CQT7" s="35"/>
      <c r="CQU7" s="35"/>
      <c r="CQV7" s="35"/>
      <c r="CQW7" s="35"/>
      <c r="CQX7" s="35"/>
      <c r="CQY7" s="35"/>
      <c r="CQZ7" s="35"/>
      <c r="CRA7" s="35"/>
      <c r="CRB7" s="35"/>
      <c r="CRC7" s="35"/>
      <c r="CRD7" s="35"/>
      <c r="CRE7" s="35"/>
      <c r="CRF7" s="35"/>
      <c r="CRG7" s="35"/>
      <c r="CRH7" s="35"/>
      <c r="CRI7" s="35"/>
      <c r="CRJ7" s="35"/>
      <c r="CRK7" s="35"/>
      <c r="CRL7" s="35"/>
      <c r="CRM7" s="35"/>
      <c r="CRN7" s="35"/>
      <c r="CRO7" s="35"/>
      <c r="CRP7" s="35"/>
      <c r="CRQ7" s="35"/>
      <c r="CRR7" s="35"/>
      <c r="CRS7" s="35"/>
      <c r="CRT7" s="35"/>
      <c r="CRU7" s="35"/>
      <c r="CRV7" s="35"/>
      <c r="CRW7" s="35"/>
      <c r="CRX7" s="35"/>
      <c r="CRY7" s="35"/>
      <c r="CRZ7" s="35"/>
      <c r="CSA7" s="35"/>
      <c r="CSB7" s="35"/>
      <c r="CSC7" s="35"/>
      <c r="CSD7" s="35"/>
      <c r="CSE7" s="35"/>
      <c r="CSF7" s="35"/>
      <c r="CSG7" s="35"/>
      <c r="CSH7" s="35"/>
      <c r="CSI7" s="35"/>
      <c r="CSJ7" s="35"/>
      <c r="CSK7" s="35"/>
      <c r="CSL7" s="35"/>
      <c r="CSM7" s="35"/>
      <c r="CSN7" s="35"/>
      <c r="CSO7" s="35"/>
      <c r="CSP7" s="35"/>
      <c r="CSQ7" s="35"/>
      <c r="CSR7" s="35"/>
      <c r="CSS7" s="35"/>
      <c r="CST7" s="35"/>
      <c r="CSU7" s="35"/>
      <c r="CSV7" s="35"/>
      <c r="CSW7" s="35"/>
      <c r="CSX7" s="35"/>
      <c r="CSY7" s="35"/>
      <c r="CSZ7" s="35"/>
      <c r="CTA7" s="35"/>
      <c r="CTB7" s="35"/>
      <c r="CTC7" s="35"/>
      <c r="CTD7" s="35"/>
      <c r="CTE7" s="35"/>
      <c r="CTF7" s="35"/>
      <c r="CTG7" s="35"/>
      <c r="CTH7" s="35"/>
      <c r="CTI7" s="35"/>
      <c r="CTJ7" s="35"/>
      <c r="CTK7" s="35"/>
      <c r="CTL7" s="35"/>
      <c r="CTM7" s="35"/>
      <c r="CTN7" s="35"/>
      <c r="CTO7" s="35"/>
      <c r="CTP7" s="35"/>
      <c r="CTQ7" s="35"/>
      <c r="CTR7" s="35"/>
      <c r="CTS7" s="35"/>
      <c r="CTT7" s="35"/>
      <c r="CTU7" s="35"/>
      <c r="CTV7" s="35"/>
      <c r="CTW7" s="35"/>
      <c r="CTX7" s="35"/>
      <c r="CTY7" s="35"/>
      <c r="CTZ7" s="35"/>
      <c r="CUA7" s="35"/>
      <c r="CUB7" s="35"/>
      <c r="CUC7" s="35"/>
      <c r="CUD7" s="35"/>
      <c r="CUE7" s="35"/>
      <c r="CUF7" s="35"/>
      <c r="CUG7" s="35"/>
      <c r="CUH7" s="35"/>
      <c r="CUI7" s="35"/>
      <c r="CUJ7" s="35"/>
      <c r="CUK7" s="35"/>
      <c r="CUL7" s="35"/>
      <c r="CUM7" s="35"/>
      <c r="CUN7" s="35"/>
      <c r="CUO7" s="35"/>
      <c r="CUP7" s="35"/>
      <c r="CUQ7" s="35"/>
      <c r="CUR7" s="35"/>
      <c r="CUS7" s="35"/>
      <c r="CUT7" s="35"/>
      <c r="CUU7" s="35"/>
      <c r="CUV7" s="35"/>
      <c r="CUW7" s="35"/>
      <c r="CUX7" s="35"/>
      <c r="CUY7" s="35"/>
      <c r="CUZ7" s="35"/>
      <c r="CVA7" s="35"/>
      <c r="CVB7" s="35"/>
      <c r="CVC7" s="35"/>
      <c r="CVD7" s="35"/>
      <c r="CVE7" s="35"/>
      <c r="CVF7" s="35"/>
      <c r="CVG7" s="35"/>
      <c r="CVH7" s="35"/>
      <c r="CVI7" s="35"/>
      <c r="CVJ7" s="35"/>
      <c r="CVK7" s="35"/>
      <c r="CVL7" s="35"/>
      <c r="CVM7" s="35"/>
      <c r="CVN7" s="35"/>
      <c r="CVO7" s="35"/>
      <c r="CVP7" s="35"/>
      <c r="CVQ7" s="35"/>
      <c r="CVR7" s="35"/>
      <c r="CVS7" s="35"/>
      <c r="CVT7" s="35"/>
      <c r="CVU7" s="35"/>
      <c r="CVV7" s="35"/>
      <c r="CVW7" s="35"/>
      <c r="CVX7" s="35"/>
      <c r="CVY7" s="35"/>
      <c r="CVZ7" s="35"/>
      <c r="CWA7" s="35"/>
      <c r="CWB7" s="35"/>
      <c r="CWC7" s="35"/>
      <c r="CWD7" s="35"/>
      <c r="CWE7" s="35"/>
      <c r="CWF7" s="35"/>
      <c r="CWG7" s="35"/>
      <c r="CWH7" s="35"/>
      <c r="CWI7" s="35"/>
      <c r="CWJ7" s="35"/>
      <c r="CWK7" s="35"/>
      <c r="CWL7" s="35"/>
      <c r="CWM7" s="35"/>
      <c r="CWN7" s="35"/>
      <c r="CWO7" s="35"/>
      <c r="CWP7" s="35"/>
      <c r="CWQ7" s="35"/>
      <c r="CWR7" s="35"/>
      <c r="CWS7" s="35"/>
      <c r="CWT7" s="35"/>
      <c r="CWU7" s="35"/>
      <c r="CWV7" s="35"/>
      <c r="CWW7" s="35"/>
      <c r="CWX7" s="35"/>
      <c r="CWY7" s="35"/>
      <c r="CWZ7" s="35"/>
      <c r="CXA7" s="35"/>
      <c r="CXB7" s="35"/>
      <c r="CXC7" s="35"/>
      <c r="CXD7" s="35"/>
      <c r="CXE7" s="35"/>
      <c r="CXF7" s="35"/>
      <c r="CXG7" s="35"/>
      <c r="CXH7" s="35"/>
      <c r="CXI7" s="35"/>
      <c r="CXJ7" s="35"/>
      <c r="CXK7" s="35"/>
      <c r="CXL7" s="35"/>
      <c r="CXM7" s="35"/>
      <c r="CXN7" s="35"/>
      <c r="CXO7" s="35"/>
      <c r="CXP7" s="35"/>
      <c r="CXQ7" s="35"/>
      <c r="CXR7" s="35"/>
      <c r="CXS7" s="35"/>
      <c r="CXT7" s="35"/>
      <c r="CXU7" s="35"/>
      <c r="CXV7" s="35"/>
      <c r="CXW7" s="35"/>
      <c r="CXX7" s="35"/>
      <c r="CXY7" s="35"/>
      <c r="CXZ7" s="35"/>
      <c r="CYA7" s="35"/>
      <c r="CYB7" s="35"/>
      <c r="CYC7" s="35"/>
      <c r="CYD7" s="35"/>
      <c r="CYE7" s="35"/>
      <c r="CYF7" s="35"/>
      <c r="CYG7" s="35"/>
      <c r="CYH7" s="35"/>
      <c r="CYI7" s="35"/>
      <c r="CYJ7" s="35"/>
      <c r="CYK7" s="35"/>
      <c r="CYL7" s="35"/>
      <c r="CYM7" s="35"/>
      <c r="CYN7" s="35"/>
      <c r="CYO7" s="35"/>
      <c r="CYP7" s="35"/>
      <c r="CYQ7" s="35"/>
      <c r="CYR7" s="35"/>
      <c r="CYS7" s="35"/>
      <c r="CYT7" s="35"/>
      <c r="CYU7" s="35"/>
      <c r="CYV7" s="35"/>
      <c r="CYW7" s="35"/>
      <c r="CYX7" s="35"/>
      <c r="CYY7" s="35"/>
      <c r="CYZ7" s="35"/>
      <c r="CZA7" s="35"/>
      <c r="CZB7" s="35"/>
      <c r="CZC7" s="35"/>
      <c r="CZD7" s="35"/>
      <c r="CZE7" s="35"/>
      <c r="CZF7" s="35"/>
      <c r="CZG7" s="35"/>
      <c r="CZH7" s="35"/>
      <c r="CZI7" s="35"/>
      <c r="CZJ7" s="35"/>
      <c r="CZK7" s="35"/>
      <c r="CZL7" s="35"/>
      <c r="CZM7" s="35"/>
      <c r="CZN7" s="35"/>
      <c r="CZO7" s="35"/>
      <c r="CZP7" s="35"/>
      <c r="CZQ7" s="35"/>
      <c r="CZR7" s="35"/>
      <c r="CZS7" s="35"/>
      <c r="CZT7" s="35"/>
      <c r="CZU7" s="35"/>
      <c r="CZV7" s="35"/>
      <c r="CZW7" s="35"/>
      <c r="CZX7" s="35"/>
      <c r="CZY7" s="35"/>
      <c r="CZZ7" s="35"/>
      <c r="DAA7" s="35"/>
      <c r="DAB7" s="35"/>
      <c r="DAC7" s="35"/>
      <c r="DAD7" s="35"/>
      <c r="DAE7" s="35"/>
      <c r="DAF7" s="35"/>
      <c r="DAG7" s="35"/>
      <c r="DAH7" s="35"/>
      <c r="DAI7" s="35"/>
      <c r="DAJ7" s="35"/>
      <c r="DAK7" s="35"/>
      <c r="DAL7" s="35"/>
      <c r="DAM7" s="35"/>
      <c r="DAN7" s="35"/>
      <c r="DAO7" s="35"/>
      <c r="DAP7" s="35"/>
      <c r="DAQ7" s="35"/>
      <c r="DAR7" s="35"/>
      <c r="DAS7" s="35"/>
      <c r="DAT7" s="35"/>
      <c r="DAU7" s="35"/>
      <c r="DAV7" s="35"/>
      <c r="DAW7" s="35"/>
      <c r="DAX7" s="35"/>
      <c r="DAY7" s="35"/>
      <c r="DAZ7" s="35"/>
      <c r="DBA7" s="35"/>
      <c r="DBB7" s="35"/>
      <c r="DBC7" s="35"/>
      <c r="DBD7" s="35"/>
      <c r="DBE7" s="35"/>
      <c r="DBF7" s="35"/>
      <c r="DBG7" s="35"/>
      <c r="DBH7" s="35"/>
      <c r="DBI7" s="35"/>
      <c r="DBJ7" s="35"/>
      <c r="DBK7" s="35"/>
      <c r="DBL7" s="35"/>
      <c r="DBM7" s="35"/>
      <c r="DBN7" s="35"/>
      <c r="DBO7" s="35"/>
      <c r="DBP7" s="35"/>
      <c r="DBQ7" s="35"/>
      <c r="DBR7" s="35"/>
      <c r="DBS7" s="35"/>
      <c r="DBT7" s="35"/>
      <c r="DBU7" s="35"/>
      <c r="DBV7" s="35"/>
      <c r="DBW7" s="35"/>
      <c r="DBX7" s="35"/>
      <c r="DBY7" s="35"/>
      <c r="DBZ7" s="35"/>
      <c r="DCA7" s="35"/>
      <c r="DCB7" s="35"/>
      <c r="DCC7" s="35"/>
      <c r="DCD7" s="35"/>
      <c r="DCE7" s="35"/>
      <c r="DCF7" s="35"/>
      <c r="DCG7" s="35"/>
      <c r="DCH7" s="35"/>
      <c r="DCI7" s="35"/>
      <c r="DCJ7" s="35"/>
      <c r="DCK7" s="35"/>
      <c r="DCL7" s="35"/>
      <c r="DCM7" s="35"/>
      <c r="DCN7" s="35"/>
      <c r="DCO7" s="35"/>
      <c r="DCP7" s="35"/>
      <c r="DCQ7" s="35"/>
      <c r="DCR7" s="35"/>
      <c r="DCS7" s="35"/>
      <c r="DCT7" s="35"/>
      <c r="DCU7" s="35"/>
      <c r="DCV7" s="35"/>
      <c r="DCW7" s="35"/>
      <c r="DCX7" s="35"/>
      <c r="DCY7" s="35"/>
      <c r="DCZ7" s="35"/>
      <c r="DDA7" s="35"/>
      <c r="DDB7" s="35"/>
      <c r="DDC7" s="35"/>
      <c r="DDD7" s="35"/>
      <c r="DDE7" s="35"/>
      <c r="DDF7" s="35"/>
      <c r="DDG7" s="35"/>
      <c r="DDH7" s="35"/>
      <c r="DDI7" s="35"/>
      <c r="DDJ7" s="35"/>
      <c r="DDK7" s="35"/>
      <c r="DDL7" s="35"/>
      <c r="DDM7" s="35"/>
      <c r="DDN7" s="35"/>
      <c r="DDO7" s="35"/>
      <c r="DDP7" s="35"/>
      <c r="DDQ7" s="35"/>
      <c r="DDR7" s="35"/>
      <c r="DDS7" s="35"/>
      <c r="DDT7" s="35"/>
      <c r="DDU7" s="35"/>
      <c r="DDV7" s="35"/>
      <c r="DDW7" s="35"/>
      <c r="DDX7" s="35"/>
      <c r="DDY7" s="35"/>
      <c r="DDZ7" s="35"/>
      <c r="DEA7" s="35"/>
      <c r="DEB7" s="35"/>
      <c r="DEC7" s="35"/>
      <c r="DED7" s="35"/>
      <c r="DEE7" s="35"/>
      <c r="DEF7" s="35"/>
      <c r="DEG7" s="35"/>
      <c r="DEH7" s="35"/>
      <c r="DEI7" s="35"/>
      <c r="DEJ7" s="35"/>
      <c r="DEK7" s="35"/>
      <c r="DEL7" s="35"/>
      <c r="DEM7" s="35"/>
      <c r="DEN7" s="35"/>
      <c r="DEO7" s="35"/>
      <c r="DEP7" s="35"/>
      <c r="DEQ7" s="35"/>
      <c r="DER7" s="35"/>
      <c r="DES7" s="35"/>
      <c r="DET7" s="35"/>
      <c r="DEU7" s="35"/>
      <c r="DEV7" s="35"/>
      <c r="DEW7" s="35"/>
      <c r="DEX7" s="35"/>
      <c r="DEY7" s="35"/>
      <c r="DEZ7" s="35"/>
      <c r="DFA7" s="35"/>
      <c r="DFB7" s="35"/>
      <c r="DFC7" s="35"/>
      <c r="DFD7" s="35"/>
      <c r="DFE7" s="35"/>
      <c r="DFF7" s="35"/>
      <c r="DFG7" s="35"/>
      <c r="DFH7" s="35"/>
      <c r="DFI7" s="35"/>
      <c r="DFJ7" s="35"/>
      <c r="DFK7" s="35"/>
      <c r="DFL7" s="35"/>
      <c r="DFM7" s="35"/>
      <c r="DFN7" s="35"/>
      <c r="DFO7" s="35"/>
      <c r="DFP7" s="35"/>
      <c r="DFQ7" s="35"/>
      <c r="DFR7" s="35"/>
      <c r="DFS7" s="35"/>
      <c r="DFT7" s="35"/>
      <c r="DFU7" s="35"/>
      <c r="DFV7" s="35"/>
      <c r="DFW7" s="35"/>
      <c r="DFX7" s="35"/>
      <c r="DFY7" s="35"/>
      <c r="DFZ7" s="35"/>
      <c r="DGA7" s="35"/>
      <c r="DGB7" s="35"/>
      <c r="DGC7" s="35"/>
      <c r="DGD7" s="35"/>
      <c r="DGE7" s="35"/>
      <c r="DGF7" s="35"/>
      <c r="DGG7" s="35"/>
      <c r="DGH7" s="35"/>
      <c r="DGI7" s="35"/>
      <c r="DGJ7" s="35"/>
      <c r="DGK7" s="35"/>
      <c r="DGL7" s="35"/>
      <c r="DGM7" s="35"/>
      <c r="DGN7" s="35"/>
      <c r="DGO7" s="35"/>
      <c r="DGP7" s="35"/>
      <c r="DGQ7" s="35"/>
      <c r="DGR7" s="35"/>
      <c r="DGS7" s="35"/>
      <c r="DGT7" s="35"/>
      <c r="DGU7" s="35"/>
      <c r="DGV7" s="35"/>
      <c r="DGW7" s="35"/>
      <c r="DGX7" s="35"/>
      <c r="DGY7" s="35"/>
      <c r="DGZ7" s="35"/>
      <c r="DHA7" s="35"/>
      <c r="DHB7" s="35"/>
      <c r="DHC7" s="35"/>
      <c r="DHD7" s="35"/>
      <c r="DHE7" s="35"/>
      <c r="DHF7" s="35"/>
      <c r="DHG7" s="35"/>
      <c r="DHH7" s="35"/>
      <c r="DHI7" s="35"/>
      <c r="DHJ7" s="35"/>
      <c r="DHK7" s="35"/>
      <c r="DHL7" s="35"/>
      <c r="DHM7" s="35"/>
      <c r="DHN7" s="35"/>
      <c r="DHO7" s="35"/>
      <c r="DHP7" s="35"/>
      <c r="DHQ7" s="35"/>
      <c r="DHR7" s="35"/>
      <c r="DHS7" s="35"/>
      <c r="DHT7" s="35"/>
      <c r="DHU7" s="35"/>
      <c r="DHV7" s="35"/>
      <c r="DHW7" s="35"/>
      <c r="DHX7" s="35"/>
      <c r="DHY7" s="35"/>
      <c r="DHZ7" s="35"/>
      <c r="DIA7" s="35"/>
      <c r="DIB7" s="35"/>
      <c r="DIC7" s="35"/>
      <c r="DID7" s="35"/>
      <c r="DIE7" s="35"/>
      <c r="DIF7" s="35"/>
      <c r="DIG7" s="35"/>
      <c r="DIH7" s="35"/>
      <c r="DII7" s="35"/>
      <c r="DIJ7" s="35"/>
      <c r="DIK7" s="35"/>
      <c r="DIL7" s="35"/>
      <c r="DIM7" s="35"/>
      <c r="DIN7" s="35"/>
      <c r="DIO7" s="35"/>
      <c r="DIP7" s="35"/>
      <c r="DIQ7" s="35"/>
      <c r="DIR7" s="35"/>
      <c r="DIS7" s="35"/>
      <c r="DIT7" s="35"/>
      <c r="DIU7" s="35"/>
      <c r="DIV7" s="35"/>
      <c r="DIW7" s="35"/>
      <c r="DIX7" s="35"/>
      <c r="DIY7" s="35"/>
      <c r="DIZ7" s="35"/>
      <c r="DJA7" s="35"/>
      <c r="DJB7" s="35"/>
      <c r="DJC7" s="35"/>
      <c r="DJD7" s="35"/>
      <c r="DJE7" s="35"/>
      <c r="DJF7" s="35"/>
      <c r="DJG7" s="35"/>
      <c r="DJH7" s="35"/>
      <c r="DJI7" s="35"/>
      <c r="DJJ7" s="35"/>
      <c r="DJK7" s="35"/>
      <c r="DJL7" s="35"/>
      <c r="DJM7" s="35"/>
      <c r="DJN7" s="35"/>
      <c r="DJO7" s="35"/>
      <c r="DJP7" s="35"/>
      <c r="DJQ7" s="35"/>
      <c r="DJR7" s="35"/>
      <c r="DJS7" s="35"/>
      <c r="DJT7" s="35"/>
      <c r="DJU7" s="35"/>
      <c r="DJV7" s="35"/>
      <c r="DJW7" s="35"/>
      <c r="DJX7" s="35"/>
      <c r="DJY7" s="35"/>
      <c r="DJZ7" s="35"/>
      <c r="DKA7" s="35"/>
      <c r="DKB7" s="35"/>
      <c r="DKC7" s="35"/>
      <c r="DKD7" s="35"/>
      <c r="DKE7" s="35"/>
      <c r="DKF7" s="35"/>
      <c r="DKG7" s="35"/>
      <c r="DKH7" s="35"/>
      <c r="DKI7" s="35"/>
      <c r="DKJ7" s="35"/>
      <c r="DKK7" s="35"/>
      <c r="DKL7" s="35"/>
      <c r="DKM7" s="35"/>
      <c r="DKN7" s="35"/>
      <c r="DKO7" s="35"/>
      <c r="DKP7" s="35"/>
      <c r="DKQ7" s="35"/>
      <c r="DKR7" s="35"/>
      <c r="DKS7" s="35"/>
      <c r="DKT7" s="35"/>
      <c r="DKU7" s="35"/>
      <c r="DKV7" s="35"/>
      <c r="DKW7" s="35"/>
      <c r="DKX7" s="35"/>
      <c r="DKY7" s="35"/>
      <c r="DKZ7" s="35"/>
      <c r="DLA7" s="35"/>
      <c r="DLB7" s="35"/>
      <c r="DLC7" s="35"/>
      <c r="DLD7" s="35"/>
      <c r="DLE7" s="35"/>
      <c r="DLF7" s="35"/>
      <c r="DLG7" s="35"/>
      <c r="DLH7" s="35"/>
      <c r="DLI7" s="35"/>
      <c r="DLJ7" s="35"/>
      <c r="DLK7" s="35"/>
      <c r="DLL7" s="35"/>
      <c r="DLM7" s="35"/>
      <c r="DLN7" s="35"/>
      <c r="DLO7" s="35"/>
      <c r="DLP7" s="35"/>
      <c r="DLQ7" s="35"/>
      <c r="DLR7" s="35"/>
      <c r="DLS7" s="35"/>
      <c r="DLT7" s="35"/>
      <c r="DLU7" s="35"/>
      <c r="DLV7" s="35"/>
      <c r="DLW7" s="35"/>
      <c r="DLX7" s="35"/>
      <c r="DLY7" s="35"/>
      <c r="DLZ7" s="35"/>
      <c r="DMA7" s="35"/>
      <c r="DMB7" s="35"/>
      <c r="DMC7" s="35"/>
      <c r="DMD7" s="35"/>
      <c r="DME7" s="35"/>
      <c r="DMF7" s="35"/>
      <c r="DMG7" s="35"/>
      <c r="DMH7" s="35"/>
      <c r="DMI7" s="35"/>
      <c r="DMJ7" s="35"/>
      <c r="DMK7" s="35"/>
      <c r="DML7" s="35"/>
      <c r="DMM7" s="35"/>
      <c r="DMN7" s="35"/>
      <c r="DMO7" s="35"/>
      <c r="DMP7" s="35"/>
      <c r="DMQ7" s="35"/>
      <c r="DMR7" s="35"/>
      <c r="DMS7" s="35"/>
      <c r="DMT7" s="35"/>
      <c r="DMU7" s="35"/>
      <c r="DMV7" s="35"/>
      <c r="DMW7" s="35"/>
      <c r="DMX7" s="35"/>
      <c r="DMY7" s="35"/>
      <c r="DMZ7" s="35"/>
      <c r="DNA7" s="35"/>
      <c r="DNB7" s="35"/>
      <c r="DNC7" s="35"/>
      <c r="DND7" s="35"/>
      <c r="DNE7" s="35"/>
      <c r="DNF7" s="35"/>
      <c r="DNG7" s="35"/>
      <c r="DNH7" s="35"/>
      <c r="DNI7" s="35"/>
      <c r="DNJ7" s="35"/>
      <c r="DNK7" s="35"/>
      <c r="DNL7" s="35"/>
      <c r="DNM7" s="35"/>
      <c r="DNN7" s="35"/>
      <c r="DNO7" s="35"/>
      <c r="DNP7" s="35"/>
      <c r="DNQ7" s="35"/>
      <c r="DNR7" s="35"/>
      <c r="DNS7" s="35"/>
      <c r="DNT7" s="35"/>
      <c r="DNU7" s="35"/>
      <c r="DNV7" s="35"/>
      <c r="DNW7" s="35"/>
      <c r="DNX7" s="35"/>
      <c r="DNY7" s="35"/>
      <c r="DNZ7" s="35"/>
      <c r="DOA7" s="35"/>
      <c r="DOB7" s="35"/>
      <c r="DOC7" s="35"/>
      <c r="DOD7" s="35"/>
      <c r="DOE7" s="35"/>
      <c r="DOF7" s="35"/>
      <c r="DOG7" s="35"/>
      <c r="DOH7" s="35"/>
      <c r="DOI7" s="35"/>
      <c r="DOJ7" s="35"/>
      <c r="DOK7" s="35"/>
      <c r="DOL7" s="35"/>
      <c r="DOM7" s="35"/>
      <c r="DON7" s="35"/>
      <c r="DOO7" s="35"/>
      <c r="DOP7" s="35"/>
      <c r="DOQ7" s="35"/>
      <c r="DOR7" s="35"/>
      <c r="DOS7" s="35"/>
      <c r="DOT7" s="35"/>
      <c r="DOU7" s="35"/>
      <c r="DOV7" s="35"/>
      <c r="DOW7" s="35"/>
      <c r="DOX7" s="35"/>
      <c r="DOY7" s="35"/>
      <c r="DOZ7" s="35"/>
      <c r="DPA7" s="35"/>
      <c r="DPB7" s="35"/>
      <c r="DPC7" s="35"/>
      <c r="DPD7" s="35"/>
      <c r="DPE7" s="35"/>
      <c r="DPF7" s="35"/>
      <c r="DPG7" s="35"/>
      <c r="DPH7" s="35"/>
      <c r="DPI7" s="35"/>
      <c r="DPJ7" s="35"/>
      <c r="DPK7" s="35"/>
      <c r="DPL7" s="35"/>
      <c r="DPM7" s="35"/>
      <c r="DPN7" s="35"/>
      <c r="DPO7" s="35"/>
      <c r="DPP7" s="35"/>
      <c r="DPQ7" s="35"/>
      <c r="DPR7" s="35"/>
      <c r="DPS7" s="35"/>
      <c r="DPT7" s="35"/>
      <c r="DPU7" s="35"/>
      <c r="DPV7" s="35"/>
      <c r="DPW7" s="35"/>
      <c r="DPX7" s="35"/>
      <c r="DPY7" s="35"/>
      <c r="DPZ7" s="35"/>
      <c r="DQA7" s="35"/>
      <c r="DQB7" s="35"/>
      <c r="DQC7" s="35"/>
      <c r="DQD7" s="35"/>
      <c r="DQE7" s="35"/>
      <c r="DQF7" s="35"/>
      <c r="DQG7" s="35"/>
      <c r="DQH7" s="35"/>
      <c r="DQI7" s="35"/>
      <c r="DQJ7" s="35"/>
      <c r="DQK7" s="35"/>
      <c r="DQL7" s="35"/>
      <c r="DQM7" s="35"/>
      <c r="DQN7" s="35"/>
      <c r="DQO7" s="35"/>
      <c r="DQP7" s="35"/>
      <c r="DQQ7" s="35"/>
      <c r="DQR7" s="35"/>
      <c r="DQS7" s="35"/>
      <c r="DQT7" s="35"/>
      <c r="DQU7" s="35"/>
      <c r="DQV7" s="35"/>
      <c r="DQW7" s="35"/>
      <c r="DQX7" s="35"/>
      <c r="DQY7" s="35"/>
      <c r="DQZ7" s="35"/>
      <c r="DRA7" s="35"/>
      <c r="DRB7" s="35"/>
      <c r="DRC7" s="35"/>
      <c r="DRD7" s="35"/>
      <c r="DRE7" s="35"/>
      <c r="DRF7" s="35"/>
      <c r="DRG7" s="35"/>
      <c r="DRH7" s="35"/>
      <c r="DRI7" s="35"/>
      <c r="DRJ7" s="35"/>
      <c r="DRK7" s="35"/>
      <c r="DRL7" s="35"/>
      <c r="DRM7" s="35"/>
      <c r="DRN7" s="35"/>
      <c r="DRO7" s="35"/>
      <c r="DRP7" s="35"/>
      <c r="DRQ7" s="35"/>
      <c r="DRR7" s="35"/>
      <c r="DRS7" s="35"/>
      <c r="DRT7" s="35"/>
      <c r="DRU7" s="35"/>
      <c r="DRV7" s="35"/>
      <c r="DRW7" s="35"/>
      <c r="DRX7" s="35"/>
      <c r="DRY7" s="35"/>
      <c r="DRZ7" s="35"/>
      <c r="DSA7" s="35"/>
      <c r="DSB7" s="35"/>
      <c r="DSC7" s="35"/>
      <c r="DSD7" s="35"/>
      <c r="DSE7" s="35"/>
      <c r="DSF7" s="35"/>
      <c r="DSG7" s="35"/>
      <c r="DSH7" s="35"/>
      <c r="DSI7" s="35"/>
      <c r="DSJ7" s="35"/>
      <c r="DSK7" s="35"/>
      <c r="DSL7" s="35"/>
      <c r="DSM7" s="35"/>
      <c r="DSN7" s="35"/>
      <c r="DSO7" s="35"/>
      <c r="DSP7" s="35"/>
      <c r="DSQ7" s="35"/>
      <c r="DSR7" s="35"/>
      <c r="DSS7" s="35"/>
      <c r="DST7" s="35"/>
      <c r="DSU7" s="35"/>
      <c r="DSV7" s="35"/>
      <c r="DSW7" s="35"/>
      <c r="DSX7" s="35"/>
      <c r="DSY7" s="35"/>
      <c r="DSZ7" s="35"/>
      <c r="DTA7" s="35"/>
      <c r="DTB7" s="35"/>
      <c r="DTC7" s="35"/>
      <c r="DTD7" s="35"/>
      <c r="DTE7" s="35"/>
      <c r="DTF7" s="35"/>
      <c r="DTG7" s="35"/>
      <c r="DTH7" s="35"/>
      <c r="DTI7" s="35"/>
      <c r="DTJ7" s="35"/>
      <c r="DTK7" s="35"/>
      <c r="DTL7" s="35"/>
      <c r="DTM7" s="35"/>
      <c r="DTN7" s="35"/>
      <c r="DTO7" s="35"/>
      <c r="DTP7" s="35"/>
      <c r="DTQ7" s="35"/>
      <c r="DTR7" s="35"/>
      <c r="DTS7" s="35"/>
      <c r="DTT7" s="35"/>
      <c r="DTU7" s="35"/>
      <c r="DTV7" s="35"/>
      <c r="DTW7" s="35"/>
      <c r="DTX7" s="35"/>
      <c r="DTY7" s="35"/>
      <c r="DTZ7" s="35"/>
      <c r="DUA7" s="35"/>
      <c r="DUB7" s="35"/>
      <c r="DUC7" s="35"/>
      <c r="DUD7" s="35"/>
      <c r="DUE7" s="35"/>
      <c r="DUF7" s="35"/>
      <c r="DUG7" s="35"/>
      <c r="DUH7" s="35"/>
      <c r="DUI7" s="35"/>
      <c r="DUJ7" s="35"/>
      <c r="DUK7" s="35"/>
      <c r="DUL7" s="35"/>
      <c r="DUM7" s="35"/>
      <c r="DUN7" s="35"/>
      <c r="DUO7" s="35"/>
      <c r="DUP7" s="35"/>
      <c r="DUQ7" s="35"/>
      <c r="DUR7" s="35"/>
      <c r="DUS7" s="35"/>
      <c r="DUT7" s="35"/>
      <c r="DUU7" s="35"/>
      <c r="DUV7" s="35"/>
      <c r="DUW7" s="35"/>
      <c r="DUX7" s="35"/>
      <c r="DUY7" s="35"/>
      <c r="DUZ7" s="35"/>
      <c r="DVA7" s="35"/>
      <c r="DVB7" s="35"/>
      <c r="DVC7" s="35"/>
      <c r="DVD7" s="35"/>
      <c r="DVE7" s="35"/>
      <c r="DVF7" s="35"/>
      <c r="DVG7" s="35"/>
      <c r="DVH7" s="35"/>
      <c r="DVI7" s="35"/>
      <c r="DVJ7" s="35"/>
      <c r="DVK7" s="35"/>
      <c r="DVL7" s="35"/>
      <c r="DVM7" s="35"/>
      <c r="DVN7" s="35"/>
      <c r="DVO7" s="35"/>
      <c r="DVP7" s="35"/>
      <c r="DVQ7" s="35"/>
      <c r="DVR7" s="35"/>
      <c r="DVS7" s="35"/>
      <c r="DVT7" s="35"/>
      <c r="DVU7" s="35"/>
      <c r="DVV7" s="35"/>
      <c r="DVW7" s="35"/>
      <c r="DVX7" s="35"/>
      <c r="DVY7" s="35"/>
      <c r="DVZ7" s="35"/>
      <c r="DWA7" s="35"/>
      <c r="DWB7" s="35"/>
      <c r="DWC7" s="35"/>
      <c r="DWD7" s="35"/>
      <c r="DWE7" s="35"/>
      <c r="DWF7" s="35"/>
      <c r="DWG7" s="35"/>
      <c r="DWH7" s="35"/>
      <c r="DWI7" s="35"/>
      <c r="DWJ7" s="35"/>
      <c r="DWK7" s="35"/>
      <c r="DWL7" s="35"/>
      <c r="DWM7" s="35"/>
      <c r="DWN7" s="35"/>
      <c r="DWO7" s="35"/>
      <c r="DWP7" s="35"/>
      <c r="DWQ7" s="35"/>
      <c r="DWR7" s="35"/>
      <c r="DWS7" s="35"/>
      <c r="DWT7" s="35"/>
      <c r="DWU7" s="35"/>
      <c r="DWV7" s="35"/>
      <c r="DWW7" s="35"/>
      <c r="DWX7" s="35"/>
      <c r="DWY7" s="35"/>
      <c r="DWZ7" s="35"/>
      <c r="DXA7" s="35"/>
      <c r="DXB7" s="35"/>
      <c r="DXC7" s="35"/>
      <c r="DXD7" s="35"/>
      <c r="DXE7" s="35"/>
      <c r="DXF7" s="35"/>
      <c r="DXG7" s="35"/>
      <c r="DXH7" s="35"/>
      <c r="DXI7" s="35"/>
      <c r="DXJ7" s="35"/>
      <c r="DXK7" s="35"/>
      <c r="DXL7" s="35"/>
      <c r="DXM7" s="35"/>
      <c r="DXN7" s="35"/>
      <c r="DXO7" s="35"/>
      <c r="DXP7" s="35"/>
      <c r="DXQ7" s="35"/>
      <c r="DXR7" s="35"/>
      <c r="DXS7" s="35"/>
      <c r="DXT7" s="35"/>
      <c r="DXU7" s="35"/>
      <c r="DXV7" s="35"/>
      <c r="DXW7" s="35"/>
      <c r="DXX7" s="35"/>
      <c r="DXY7" s="35"/>
      <c r="DXZ7" s="35"/>
      <c r="DYA7" s="35"/>
      <c r="DYB7" s="35"/>
      <c r="DYC7" s="35"/>
      <c r="DYD7" s="35"/>
      <c r="DYE7" s="35"/>
      <c r="DYF7" s="35"/>
      <c r="DYG7" s="35"/>
      <c r="DYH7" s="35"/>
      <c r="DYI7" s="35"/>
      <c r="DYJ7" s="35"/>
      <c r="DYK7" s="35"/>
      <c r="DYL7" s="35"/>
      <c r="DYM7" s="35"/>
      <c r="DYN7" s="35"/>
      <c r="DYO7" s="35"/>
      <c r="DYP7" s="35"/>
      <c r="DYQ7" s="35"/>
      <c r="DYR7" s="35"/>
      <c r="DYS7" s="35"/>
      <c r="DYT7" s="35"/>
      <c r="DYU7" s="35"/>
      <c r="DYV7" s="35"/>
      <c r="DYW7" s="35"/>
      <c r="DYX7" s="35"/>
      <c r="DYY7" s="35"/>
      <c r="DYZ7" s="35"/>
      <c r="DZA7" s="35"/>
      <c r="DZB7" s="35"/>
      <c r="DZC7" s="35"/>
      <c r="DZD7" s="35"/>
      <c r="DZE7" s="35"/>
      <c r="DZF7" s="35"/>
      <c r="DZG7" s="35"/>
      <c r="DZH7" s="35"/>
      <c r="DZI7" s="35"/>
      <c r="DZJ7" s="35"/>
      <c r="DZK7" s="35"/>
      <c r="DZL7" s="35"/>
      <c r="DZM7" s="35"/>
      <c r="DZN7" s="35"/>
      <c r="DZO7" s="35"/>
      <c r="DZP7" s="35"/>
      <c r="DZQ7" s="35"/>
      <c r="DZR7" s="35"/>
      <c r="DZS7" s="35"/>
      <c r="DZT7" s="35"/>
      <c r="DZU7" s="35"/>
      <c r="DZV7" s="35"/>
      <c r="DZW7" s="35"/>
      <c r="DZX7" s="35"/>
      <c r="DZY7" s="35"/>
      <c r="DZZ7" s="35"/>
      <c r="EAA7" s="35"/>
      <c r="EAB7" s="35"/>
      <c r="EAC7" s="35"/>
      <c r="EAD7" s="35"/>
      <c r="EAE7" s="35"/>
      <c r="EAF7" s="35"/>
      <c r="EAG7" s="35"/>
      <c r="EAH7" s="35"/>
      <c r="EAI7" s="35"/>
      <c r="EAJ7" s="35"/>
      <c r="EAK7" s="35"/>
      <c r="EAL7" s="35"/>
      <c r="EAM7" s="35"/>
      <c r="EAN7" s="35"/>
      <c r="EAO7" s="35"/>
      <c r="EAP7" s="35"/>
      <c r="EAQ7" s="35"/>
      <c r="EAR7" s="35"/>
      <c r="EAS7" s="35"/>
      <c r="EAT7" s="35"/>
      <c r="EAU7" s="35"/>
      <c r="EAV7" s="35"/>
      <c r="EAW7" s="35"/>
      <c r="EAX7" s="35"/>
      <c r="EAY7" s="35"/>
      <c r="EAZ7" s="35"/>
      <c r="EBA7" s="35"/>
      <c r="EBB7" s="35"/>
      <c r="EBC7" s="35"/>
      <c r="EBD7" s="35"/>
      <c r="EBE7" s="35"/>
      <c r="EBF7" s="35"/>
      <c r="EBG7" s="35"/>
      <c r="EBH7" s="35"/>
      <c r="EBI7" s="35"/>
      <c r="EBJ7" s="35"/>
      <c r="EBK7" s="35"/>
      <c r="EBL7" s="35"/>
      <c r="EBM7" s="35"/>
      <c r="EBN7" s="35"/>
      <c r="EBO7" s="35"/>
      <c r="EBP7" s="35"/>
      <c r="EBQ7" s="35"/>
      <c r="EBR7" s="35"/>
      <c r="EBS7" s="35"/>
      <c r="EBT7" s="35"/>
      <c r="EBU7" s="35"/>
      <c r="EBV7" s="35"/>
      <c r="EBW7" s="35"/>
      <c r="EBX7" s="35"/>
      <c r="EBY7" s="35"/>
      <c r="EBZ7" s="35"/>
      <c r="ECA7" s="35"/>
      <c r="ECB7" s="35"/>
      <c r="ECC7" s="35"/>
      <c r="ECD7" s="35"/>
      <c r="ECE7" s="35"/>
      <c r="ECF7" s="35"/>
      <c r="ECG7" s="35"/>
      <c r="ECH7" s="35"/>
      <c r="ECI7" s="35"/>
      <c r="ECJ7" s="35"/>
      <c r="ECK7" s="35"/>
      <c r="ECL7" s="35"/>
      <c r="ECM7" s="35"/>
      <c r="ECN7" s="35"/>
      <c r="ECO7" s="35"/>
      <c r="ECP7" s="35"/>
      <c r="ECQ7" s="35"/>
      <c r="ECR7" s="35"/>
      <c r="ECS7" s="35"/>
      <c r="ECT7" s="35"/>
      <c r="ECU7" s="35"/>
      <c r="ECV7" s="35"/>
      <c r="ECW7" s="35"/>
      <c r="ECX7" s="35"/>
      <c r="ECY7" s="35"/>
      <c r="ECZ7" s="35"/>
      <c r="EDA7" s="35"/>
      <c r="EDB7" s="35"/>
      <c r="EDC7" s="35"/>
      <c r="EDD7" s="35"/>
      <c r="EDE7" s="35"/>
      <c r="EDF7" s="35"/>
      <c r="EDG7" s="35"/>
      <c r="EDH7" s="35"/>
      <c r="EDI7" s="35"/>
      <c r="EDJ7" s="35"/>
      <c r="EDK7" s="35"/>
      <c r="EDL7" s="35"/>
      <c r="EDM7" s="35"/>
      <c r="EDN7" s="35"/>
      <c r="EDO7" s="35"/>
      <c r="EDP7" s="35"/>
      <c r="EDQ7" s="35"/>
      <c r="EDR7" s="35"/>
      <c r="EDS7" s="35"/>
      <c r="EDT7" s="35"/>
      <c r="EDU7" s="35"/>
      <c r="EDV7" s="35"/>
      <c r="EDW7" s="35"/>
      <c r="EDX7" s="35"/>
      <c r="EDY7" s="35"/>
      <c r="EDZ7" s="35"/>
      <c r="EEA7" s="35"/>
      <c r="EEB7" s="35"/>
      <c r="EEC7" s="35"/>
      <c r="EED7" s="35"/>
      <c r="EEE7" s="35"/>
      <c r="EEF7" s="35"/>
      <c r="EEG7" s="35"/>
      <c r="EEH7" s="35"/>
      <c r="EEI7" s="35"/>
      <c r="EEJ7" s="35"/>
      <c r="EEK7" s="35"/>
      <c r="EEL7" s="35"/>
      <c r="EEM7" s="35"/>
      <c r="EEN7" s="35"/>
      <c r="EEO7" s="35"/>
      <c r="EEP7" s="35"/>
      <c r="EEQ7" s="35"/>
      <c r="EER7" s="35"/>
      <c r="EES7" s="35"/>
      <c r="EET7" s="35"/>
      <c r="EEU7" s="35"/>
      <c r="EEV7" s="35"/>
      <c r="EEW7" s="35"/>
      <c r="EEX7" s="35"/>
      <c r="EEY7" s="35"/>
      <c r="EEZ7" s="35"/>
      <c r="EFA7" s="35"/>
      <c r="EFB7" s="35"/>
      <c r="EFC7" s="35"/>
      <c r="EFD7" s="35"/>
      <c r="EFE7" s="35"/>
      <c r="EFF7" s="35"/>
      <c r="EFG7" s="35"/>
      <c r="EFH7" s="35"/>
      <c r="EFI7" s="35"/>
      <c r="EFJ7" s="35"/>
      <c r="EFK7" s="35"/>
      <c r="EFL7" s="35"/>
      <c r="EFM7" s="35"/>
      <c r="EFN7" s="35"/>
      <c r="EFO7" s="35"/>
      <c r="EFP7" s="35"/>
      <c r="EFQ7" s="35"/>
      <c r="EFR7" s="35"/>
      <c r="EFS7" s="35"/>
      <c r="EFT7" s="35"/>
      <c r="EFU7" s="35"/>
      <c r="EFV7" s="35"/>
      <c r="EFW7" s="35"/>
      <c r="EFX7" s="35"/>
      <c r="EFY7" s="35"/>
      <c r="EFZ7" s="35"/>
      <c r="EGA7" s="35"/>
      <c r="EGB7" s="35"/>
      <c r="EGC7" s="35"/>
      <c r="EGD7" s="35"/>
      <c r="EGE7" s="35"/>
      <c r="EGF7" s="35"/>
      <c r="EGG7" s="35"/>
      <c r="EGH7" s="35"/>
      <c r="EGI7" s="35"/>
      <c r="EGJ7" s="35"/>
      <c r="EGK7" s="35"/>
      <c r="EGL7" s="35"/>
      <c r="EGM7" s="35"/>
      <c r="EGN7" s="35"/>
      <c r="EGO7" s="35"/>
      <c r="EGP7" s="35"/>
      <c r="EGQ7" s="35"/>
      <c r="EGR7" s="35"/>
      <c r="EGS7" s="35"/>
      <c r="EGT7" s="35"/>
      <c r="EGU7" s="35"/>
      <c r="EGV7" s="35"/>
      <c r="EGW7" s="35"/>
      <c r="EGX7" s="35"/>
      <c r="EGY7" s="35"/>
      <c r="EGZ7" s="35"/>
      <c r="EHA7" s="35"/>
      <c r="EHB7" s="35"/>
      <c r="EHC7" s="35"/>
      <c r="EHD7" s="35"/>
      <c r="EHE7" s="35"/>
      <c r="EHF7" s="35"/>
      <c r="EHG7" s="35"/>
      <c r="EHH7" s="35"/>
      <c r="EHI7" s="35"/>
      <c r="EHJ7" s="35"/>
      <c r="EHK7" s="35"/>
      <c r="EHL7" s="35"/>
      <c r="EHM7" s="35"/>
      <c r="EHN7" s="35"/>
      <c r="EHO7" s="35"/>
      <c r="EHP7" s="35"/>
      <c r="EHQ7" s="35"/>
      <c r="EHR7" s="35"/>
      <c r="EHS7" s="35"/>
      <c r="EHT7" s="35"/>
      <c r="EHU7" s="35"/>
      <c r="EHV7" s="35"/>
      <c r="EHW7" s="35"/>
      <c r="EHX7" s="35"/>
      <c r="EHY7" s="35"/>
      <c r="EHZ7" s="35"/>
      <c r="EIA7" s="35"/>
      <c r="EIB7" s="35"/>
      <c r="EIC7" s="35"/>
      <c r="EID7" s="35"/>
      <c r="EIE7" s="35"/>
      <c r="EIF7" s="35"/>
      <c r="EIG7" s="35"/>
      <c r="EIH7" s="35"/>
      <c r="EII7" s="35"/>
      <c r="EIJ7" s="35"/>
      <c r="EIK7" s="35"/>
      <c r="EIL7" s="35"/>
      <c r="EIM7" s="35"/>
      <c r="EIN7" s="35"/>
      <c r="EIO7" s="35"/>
      <c r="EIP7" s="35"/>
      <c r="EIQ7" s="35"/>
      <c r="EIR7" s="35"/>
      <c r="EIS7" s="35"/>
      <c r="EIT7" s="35"/>
      <c r="EIU7" s="35"/>
      <c r="EIV7" s="35"/>
      <c r="EIW7" s="35"/>
      <c r="EIX7" s="35"/>
      <c r="EIY7" s="35"/>
      <c r="EIZ7" s="35"/>
      <c r="EJA7" s="35"/>
      <c r="EJB7" s="35"/>
      <c r="EJC7" s="35"/>
      <c r="EJD7" s="35"/>
      <c r="EJE7" s="35"/>
      <c r="EJF7" s="35"/>
      <c r="EJG7" s="35"/>
      <c r="EJH7" s="35"/>
      <c r="EJI7" s="35"/>
      <c r="EJJ7" s="35"/>
      <c r="EJK7" s="35"/>
      <c r="EJL7" s="35"/>
      <c r="EJM7" s="35"/>
      <c r="EJN7" s="35"/>
      <c r="EJO7" s="35"/>
      <c r="EJP7" s="35"/>
      <c r="EJQ7" s="35"/>
      <c r="EJR7" s="35"/>
      <c r="EJS7" s="35"/>
      <c r="EJT7" s="35"/>
      <c r="EJU7" s="35"/>
      <c r="EJV7" s="35"/>
      <c r="EJW7" s="35"/>
      <c r="EJX7" s="35"/>
      <c r="EJY7" s="35"/>
      <c r="EJZ7" s="35"/>
      <c r="EKA7" s="35"/>
      <c r="EKB7" s="35"/>
      <c r="EKC7" s="35"/>
      <c r="EKD7" s="35"/>
      <c r="EKE7" s="35"/>
      <c r="EKF7" s="35"/>
      <c r="EKG7" s="35"/>
      <c r="EKH7" s="35"/>
      <c r="EKI7" s="35"/>
      <c r="EKJ7" s="35"/>
      <c r="EKK7" s="35"/>
      <c r="EKL7" s="35"/>
      <c r="EKM7" s="35"/>
      <c r="EKN7" s="35"/>
      <c r="EKO7" s="35"/>
      <c r="EKP7" s="35"/>
      <c r="EKQ7" s="35"/>
      <c r="EKR7" s="35"/>
      <c r="EKS7" s="35"/>
      <c r="EKT7" s="35"/>
      <c r="EKU7" s="35"/>
      <c r="EKV7" s="35"/>
      <c r="EKW7" s="35"/>
      <c r="EKX7" s="35"/>
      <c r="EKY7" s="35"/>
      <c r="EKZ7" s="35"/>
      <c r="ELA7" s="35"/>
      <c r="ELB7" s="35"/>
      <c r="ELC7" s="35"/>
      <c r="ELD7" s="35"/>
      <c r="ELE7" s="35"/>
      <c r="ELF7" s="35"/>
      <c r="ELG7" s="35"/>
      <c r="ELH7" s="35"/>
      <c r="ELI7" s="35"/>
      <c r="ELJ7" s="35"/>
      <c r="ELK7" s="35"/>
      <c r="ELL7" s="35"/>
      <c r="ELM7" s="35"/>
      <c r="ELN7" s="35"/>
      <c r="ELO7" s="35"/>
      <c r="ELP7" s="35"/>
      <c r="ELQ7" s="35"/>
      <c r="ELR7" s="35"/>
      <c r="ELS7" s="35"/>
      <c r="ELT7" s="35"/>
      <c r="ELU7" s="35"/>
      <c r="ELV7" s="35"/>
      <c r="ELW7" s="35"/>
      <c r="ELX7" s="35"/>
      <c r="ELY7" s="35"/>
      <c r="ELZ7" s="35"/>
      <c r="EMA7" s="35"/>
      <c r="EMB7" s="35"/>
      <c r="EMC7" s="35"/>
      <c r="EMD7" s="35"/>
      <c r="EME7" s="35"/>
      <c r="EMF7" s="35"/>
      <c r="EMG7" s="35"/>
      <c r="EMH7" s="35"/>
      <c r="EMI7" s="35"/>
      <c r="EMJ7" s="35"/>
      <c r="EMK7" s="35"/>
      <c r="EML7" s="35"/>
      <c r="EMM7" s="35"/>
      <c r="EMN7" s="35"/>
      <c r="EMO7" s="35"/>
      <c r="EMP7" s="35"/>
      <c r="EMQ7" s="35"/>
      <c r="EMR7" s="35"/>
      <c r="EMS7" s="35"/>
      <c r="EMT7" s="35"/>
      <c r="EMU7" s="35"/>
      <c r="EMV7" s="35"/>
      <c r="EMW7" s="35"/>
      <c r="EMX7" s="35"/>
      <c r="EMY7" s="35"/>
      <c r="EMZ7" s="35"/>
      <c r="ENA7" s="35"/>
      <c r="ENB7" s="35"/>
      <c r="ENC7" s="35"/>
      <c r="END7" s="35"/>
      <c r="ENE7" s="35"/>
      <c r="ENF7" s="35"/>
      <c r="ENG7" s="35"/>
      <c r="ENH7" s="35"/>
      <c r="ENI7" s="35"/>
      <c r="ENJ7" s="35"/>
      <c r="ENK7" s="35"/>
      <c r="ENL7" s="35"/>
      <c r="ENM7" s="35"/>
      <c r="ENN7" s="35"/>
      <c r="ENO7" s="35"/>
      <c r="ENP7" s="35"/>
      <c r="ENQ7" s="35"/>
      <c r="ENR7" s="35"/>
      <c r="ENS7" s="35"/>
      <c r="ENT7" s="35"/>
      <c r="ENU7" s="35"/>
      <c r="ENV7" s="35"/>
      <c r="ENW7" s="35"/>
      <c r="ENX7" s="35"/>
      <c r="ENY7" s="35"/>
      <c r="ENZ7" s="35"/>
      <c r="EOA7" s="35"/>
      <c r="EOB7" s="35"/>
      <c r="EOC7" s="35"/>
      <c r="EOD7" s="35"/>
      <c r="EOE7" s="35"/>
      <c r="EOF7" s="35"/>
      <c r="EOG7" s="35"/>
      <c r="EOH7" s="35"/>
      <c r="EOI7" s="35"/>
      <c r="EOJ7" s="35"/>
      <c r="EOK7" s="35"/>
      <c r="EOL7" s="35"/>
      <c r="EOM7" s="35"/>
      <c r="EON7" s="35"/>
      <c r="EOO7" s="35"/>
      <c r="EOP7" s="35"/>
      <c r="EOQ7" s="35"/>
      <c r="EOR7" s="35"/>
      <c r="EOS7" s="35"/>
      <c r="EOT7" s="35"/>
      <c r="EOU7" s="35"/>
      <c r="EOV7" s="35"/>
      <c r="EOW7" s="35"/>
      <c r="EOX7" s="35"/>
      <c r="EOY7" s="35"/>
      <c r="EOZ7" s="35"/>
      <c r="EPA7" s="35"/>
      <c r="EPB7" s="35"/>
      <c r="EPC7" s="35"/>
      <c r="EPD7" s="35"/>
      <c r="EPE7" s="35"/>
      <c r="EPF7" s="35"/>
      <c r="EPG7" s="35"/>
      <c r="EPH7" s="35"/>
      <c r="EPI7" s="35"/>
      <c r="EPJ7" s="35"/>
      <c r="EPK7" s="35"/>
      <c r="EPL7" s="35"/>
      <c r="EPM7" s="35"/>
      <c r="EPN7" s="35"/>
      <c r="EPO7" s="35"/>
      <c r="EPP7" s="35"/>
      <c r="EPQ7" s="35"/>
      <c r="EPR7" s="35"/>
      <c r="EPS7" s="35"/>
      <c r="EPT7" s="35"/>
      <c r="EPU7" s="35"/>
      <c r="EPV7" s="35"/>
      <c r="EPW7" s="35"/>
      <c r="EPX7" s="35"/>
      <c r="EPY7" s="35"/>
      <c r="EPZ7" s="35"/>
      <c r="EQA7" s="35"/>
      <c r="EQB7" s="35"/>
      <c r="EQC7" s="35"/>
      <c r="EQD7" s="35"/>
      <c r="EQE7" s="35"/>
      <c r="EQF7" s="35"/>
      <c r="EQG7" s="35"/>
      <c r="EQH7" s="35"/>
      <c r="EQI7" s="35"/>
      <c r="EQJ7" s="35"/>
      <c r="EQK7" s="35"/>
      <c r="EQL7" s="35"/>
      <c r="EQM7" s="35"/>
      <c r="EQN7" s="35"/>
      <c r="EQO7" s="35"/>
      <c r="EQP7" s="35"/>
      <c r="EQQ7" s="35"/>
      <c r="EQR7" s="35"/>
      <c r="EQS7" s="35"/>
      <c r="EQT7" s="35"/>
      <c r="EQU7" s="35"/>
      <c r="EQV7" s="35"/>
      <c r="EQW7" s="35"/>
      <c r="EQX7" s="35"/>
      <c r="EQY7" s="35"/>
      <c r="EQZ7" s="35"/>
      <c r="ERA7" s="35"/>
      <c r="ERB7" s="35"/>
      <c r="ERC7" s="35"/>
      <c r="ERD7" s="35"/>
      <c r="ERE7" s="35"/>
      <c r="ERF7" s="35"/>
      <c r="ERG7" s="35"/>
      <c r="ERH7" s="35"/>
      <c r="ERI7" s="35"/>
      <c r="ERJ7" s="35"/>
      <c r="ERK7" s="35"/>
      <c r="ERL7" s="35"/>
      <c r="ERM7" s="35"/>
      <c r="ERN7" s="35"/>
      <c r="ERO7" s="35"/>
      <c r="ERP7" s="35"/>
      <c r="ERQ7" s="35"/>
      <c r="ERR7" s="35"/>
      <c r="ERS7" s="35"/>
      <c r="ERT7" s="35"/>
      <c r="ERU7" s="35"/>
      <c r="ERV7" s="35"/>
      <c r="ERW7" s="35"/>
      <c r="ERX7" s="35"/>
      <c r="ERY7" s="35"/>
      <c r="ERZ7" s="35"/>
      <c r="ESA7" s="35"/>
      <c r="ESB7" s="35"/>
      <c r="ESC7" s="35"/>
      <c r="ESD7" s="35"/>
      <c r="ESE7" s="35"/>
      <c r="ESF7" s="35"/>
      <c r="ESG7" s="35"/>
      <c r="ESH7" s="35"/>
      <c r="ESI7" s="35"/>
      <c r="ESJ7" s="35"/>
      <c r="ESK7" s="35"/>
      <c r="ESL7" s="35"/>
      <c r="ESM7" s="35"/>
      <c r="ESN7" s="35"/>
      <c r="ESO7" s="35"/>
      <c r="ESP7" s="35"/>
      <c r="ESQ7" s="35"/>
      <c r="ESR7" s="35"/>
      <c r="ESS7" s="35"/>
      <c r="EST7" s="35"/>
      <c r="ESU7" s="35"/>
      <c r="ESV7" s="35"/>
      <c r="ESW7" s="35"/>
      <c r="ESX7" s="35"/>
      <c r="ESY7" s="35"/>
      <c r="ESZ7" s="35"/>
      <c r="ETA7" s="35"/>
      <c r="ETB7" s="35"/>
      <c r="ETC7" s="35"/>
      <c r="ETD7" s="35"/>
      <c r="ETE7" s="35"/>
      <c r="ETF7" s="35"/>
      <c r="ETG7" s="35"/>
      <c r="ETH7" s="35"/>
      <c r="ETI7" s="35"/>
      <c r="ETJ7" s="35"/>
      <c r="ETK7" s="35"/>
      <c r="ETL7" s="35"/>
      <c r="ETM7" s="35"/>
      <c r="ETN7" s="35"/>
      <c r="ETO7" s="35"/>
      <c r="ETP7" s="35"/>
      <c r="ETQ7" s="35"/>
      <c r="ETR7" s="35"/>
      <c r="ETS7" s="35"/>
      <c r="ETT7" s="35"/>
      <c r="ETU7" s="35"/>
      <c r="ETV7" s="35"/>
      <c r="ETW7" s="35"/>
      <c r="ETX7" s="35"/>
      <c r="ETY7" s="35"/>
      <c r="ETZ7" s="35"/>
      <c r="EUA7" s="35"/>
      <c r="EUB7" s="35"/>
      <c r="EUC7" s="35"/>
      <c r="EUD7" s="35"/>
      <c r="EUE7" s="35"/>
      <c r="EUF7" s="35"/>
      <c r="EUG7" s="35"/>
      <c r="EUH7" s="35"/>
      <c r="EUI7" s="35"/>
      <c r="EUJ7" s="35"/>
      <c r="EUK7" s="35"/>
      <c r="EUL7" s="35"/>
      <c r="EUM7" s="35"/>
      <c r="EUN7" s="35"/>
      <c r="EUO7" s="35"/>
      <c r="EUP7" s="35"/>
      <c r="EUQ7" s="35"/>
      <c r="EUR7" s="35"/>
      <c r="EUS7" s="35"/>
      <c r="EUT7" s="35"/>
      <c r="EUU7" s="35"/>
      <c r="EUV7" s="35"/>
      <c r="EUW7" s="35"/>
      <c r="EUX7" s="35"/>
      <c r="EUY7" s="35"/>
      <c r="EUZ7" s="35"/>
      <c r="EVA7" s="35"/>
      <c r="EVB7" s="35"/>
      <c r="EVC7" s="35"/>
      <c r="EVD7" s="35"/>
      <c r="EVE7" s="35"/>
      <c r="EVF7" s="35"/>
      <c r="EVG7" s="35"/>
      <c r="EVH7" s="35"/>
      <c r="EVI7" s="35"/>
      <c r="EVJ7" s="35"/>
      <c r="EVK7" s="35"/>
      <c r="EVL7" s="35"/>
      <c r="EVM7" s="35"/>
      <c r="EVN7" s="35"/>
      <c r="EVO7" s="35"/>
      <c r="EVP7" s="35"/>
      <c r="EVQ7" s="35"/>
      <c r="EVR7" s="35"/>
      <c r="EVS7" s="35"/>
      <c r="EVT7" s="35"/>
      <c r="EVU7" s="35"/>
      <c r="EVV7" s="35"/>
      <c r="EVW7" s="35"/>
      <c r="EVX7" s="35"/>
      <c r="EVY7" s="35"/>
      <c r="EVZ7" s="35"/>
      <c r="EWA7" s="35"/>
      <c r="EWB7" s="35"/>
      <c r="EWC7" s="35"/>
      <c r="EWD7" s="35"/>
      <c r="EWE7" s="35"/>
      <c r="EWF7" s="35"/>
      <c r="EWG7" s="35"/>
      <c r="EWH7" s="35"/>
      <c r="EWI7" s="35"/>
      <c r="EWJ7" s="35"/>
      <c r="EWK7" s="35"/>
      <c r="EWL7" s="35"/>
      <c r="EWM7" s="35"/>
      <c r="EWN7" s="35"/>
      <c r="EWO7" s="35"/>
      <c r="EWP7" s="35"/>
      <c r="EWQ7" s="35"/>
      <c r="EWR7" s="35"/>
      <c r="EWS7" s="35"/>
      <c r="EWT7" s="35"/>
      <c r="EWU7" s="35"/>
      <c r="EWV7" s="35"/>
      <c r="EWW7" s="35"/>
      <c r="EWX7" s="35"/>
      <c r="EWY7" s="35"/>
      <c r="EWZ7" s="35"/>
      <c r="EXA7" s="35"/>
      <c r="EXB7" s="35"/>
      <c r="EXC7" s="35"/>
      <c r="EXD7" s="35"/>
      <c r="EXE7" s="35"/>
      <c r="EXF7" s="35"/>
      <c r="EXG7" s="35"/>
      <c r="EXH7" s="35"/>
      <c r="EXI7" s="35"/>
      <c r="EXJ7" s="35"/>
      <c r="EXK7" s="35"/>
      <c r="EXL7" s="35"/>
      <c r="EXM7" s="35"/>
      <c r="EXN7" s="35"/>
      <c r="EXO7" s="35"/>
      <c r="EXP7" s="35"/>
      <c r="EXQ7" s="35"/>
      <c r="EXR7" s="35"/>
      <c r="EXS7" s="35"/>
      <c r="EXT7" s="35"/>
      <c r="EXU7" s="35"/>
      <c r="EXV7" s="35"/>
      <c r="EXW7" s="35"/>
      <c r="EXX7" s="35"/>
      <c r="EXY7" s="35"/>
      <c r="EXZ7" s="35"/>
      <c r="EYA7" s="35"/>
      <c r="EYB7" s="35"/>
      <c r="EYC7" s="35"/>
      <c r="EYD7" s="35"/>
      <c r="EYE7" s="35"/>
      <c r="EYF7" s="35"/>
      <c r="EYG7" s="35"/>
      <c r="EYH7" s="35"/>
      <c r="EYI7" s="35"/>
      <c r="EYJ7" s="35"/>
      <c r="EYK7" s="35"/>
      <c r="EYL7" s="35"/>
      <c r="EYM7" s="35"/>
      <c r="EYN7" s="35"/>
      <c r="EYO7" s="35"/>
      <c r="EYP7" s="35"/>
      <c r="EYQ7" s="35"/>
      <c r="EYR7" s="35"/>
      <c r="EYS7" s="35"/>
      <c r="EYT7" s="35"/>
      <c r="EYU7" s="35"/>
      <c r="EYV7" s="35"/>
      <c r="EYW7" s="35"/>
      <c r="EYX7" s="35"/>
      <c r="EYY7" s="35"/>
      <c r="EYZ7" s="35"/>
      <c r="EZA7" s="35"/>
      <c r="EZB7" s="35"/>
      <c r="EZC7" s="35"/>
      <c r="EZD7" s="35"/>
      <c r="EZE7" s="35"/>
      <c r="EZF7" s="35"/>
      <c r="EZG7" s="35"/>
      <c r="EZH7" s="35"/>
      <c r="EZI7" s="35"/>
      <c r="EZJ7" s="35"/>
      <c r="EZK7" s="35"/>
      <c r="EZL7" s="35"/>
      <c r="EZM7" s="35"/>
      <c r="EZN7" s="35"/>
      <c r="EZO7" s="35"/>
      <c r="EZP7" s="35"/>
      <c r="EZQ7" s="35"/>
      <c r="EZR7" s="35"/>
      <c r="EZS7" s="35"/>
      <c r="EZT7" s="35"/>
      <c r="EZU7" s="35"/>
      <c r="EZV7" s="35"/>
      <c r="EZW7" s="35"/>
      <c r="EZX7" s="35"/>
      <c r="EZY7" s="35"/>
      <c r="EZZ7" s="35"/>
      <c r="FAA7" s="35"/>
      <c r="FAB7" s="35"/>
      <c r="FAC7" s="35"/>
      <c r="FAD7" s="35"/>
      <c r="FAE7" s="35"/>
      <c r="FAF7" s="35"/>
      <c r="FAG7" s="35"/>
      <c r="FAH7" s="35"/>
      <c r="FAI7" s="35"/>
      <c r="FAJ7" s="35"/>
      <c r="FAK7" s="35"/>
      <c r="FAL7" s="35"/>
      <c r="FAM7" s="35"/>
      <c r="FAN7" s="35"/>
      <c r="FAO7" s="35"/>
      <c r="FAP7" s="35"/>
      <c r="FAQ7" s="35"/>
      <c r="FAR7" s="35"/>
      <c r="FAS7" s="35"/>
      <c r="FAT7" s="35"/>
      <c r="FAU7" s="35"/>
      <c r="FAV7" s="35"/>
      <c r="FAW7" s="35"/>
      <c r="FAX7" s="35"/>
      <c r="FAY7" s="35"/>
      <c r="FAZ7" s="35"/>
      <c r="FBA7" s="35"/>
      <c r="FBB7" s="35"/>
      <c r="FBC7" s="35"/>
      <c r="FBD7" s="35"/>
      <c r="FBE7" s="35"/>
      <c r="FBF7" s="35"/>
      <c r="FBG7" s="35"/>
      <c r="FBH7" s="35"/>
      <c r="FBI7" s="35"/>
      <c r="FBJ7" s="35"/>
      <c r="FBK7" s="35"/>
      <c r="FBL7" s="35"/>
      <c r="FBM7" s="35"/>
      <c r="FBN7" s="35"/>
      <c r="FBO7" s="35"/>
      <c r="FBP7" s="35"/>
      <c r="FBQ7" s="35"/>
      <c r="FBR7" s="35"/>
      <c r="FBS7" s="35"/>
      <c r="FBT7" s="35"/>
      <c r="FBU7" s="35"/>
      <c r="FBV7" s="35"/>
      <c r="FBW7" s="35"/>
      <c r="FBX7" s="35"/>
      <c r="FBY7" s="35"/>
      <c r="FBZ7" s="35"/>
      <c r="FCA7" s="35"/>
      <c r="FCB7" s="35"/>
      <c r="FCC7" s="35"/>
      <c r="FCD7" s="35"/>
      <c r="FCE7" s="35"/>
      <c r="FCF7" s="35"/>
      <c r="FCG7" s="35"/>
      <c r="FCH7" s="35"/>
      <c r="FCI7" s="35"/>
      <c r="FCJ7" s="35"/>
      <c r="FCK7" s="35"/>
      <c r="FCL7" s="35"/>
      <c r="FCM7" s="35"/>
      <c r="FCN7" s="35"/>
      <c r="FCO7" s="35"/>
      <c r="FCP7" s="35"/>
      <c r="FCQ7" s="35"/>
      <c r="FCR7" s="35"/>
      <c r="FCS7" s="35"/>
      <c r="FCT7" s="35"/>
      <c r="FCU7" s="35"/>
      <c r="FCV7" s="35"/>
      <c r="FCW7" s="35"/>
      <c r="FCX7" s="35"/>
      <c r="FCY7" s="35"/>
      <c r="FCZ7" s="35"/>
      <c r="FDA7" s="35"/>
      <c r="FDB7" s="35"/>
      <c r="FDC7" s="35"/>
      <c r="FDD7" s="35"/>
      <c r="FDE7" s="35"/>
      <c r="FDF7" s="35"/>
      <c r="FDG7" s="35"/>
      <c r="FDH7" s="35"/>
      <c r="FDI7" s="35"/>
      <c r="FDJ7" s="35"/>
      <c r="FDK7" s="35"/>
      <c r="FDL7" s="35"/>
      <c r="FDM7" s="35"/>
      <c r="FDN7" s="35"/>
      <c r="FDO7" s="35"/>
      <c r="FDP7" s="35"/>
      <c r="FDQ7" s="35"/>
      <c r="FDR7" s="35"/>
      <c r="FDS7" s="35"/>
      <c r="FDT7" s="35"/>
      <c r="FDU7" s="35"/>
      <c r="FDV7" s="35"/>
      <c r="FDW7" s="35"/>
      <c r="FDX7" s="35"/>
      <c r="FDY7" s="35"/>
      <c r="FDZ7" s="35"/>
      <c r="FEA7" s="35"/>
      <c r="FEB7" s="35"/>
      <c r="FEC7" s="35"/>
      <c r="FED7" s="35"/>
      <c r="FEE7" s="35"/>
      <c r="FEF7" s="35"/>
      <c r="FEG7" s="35"/>
      <c r="FEH7" s="35"/>
      <c r="FEI7" s="35"/>
      <c r="FEJ7" s="35"/>
      <c r="FEK7" s="35"/>
      <c r="FEL7" s="35"/>
      <c r="FEM7" s="35"/>
      <c r="FEN7" s="35"/>
      <c r="FEO7" s="35"/>
      <c r="FEP7" s="35"/>
      <c r="FEQ7" s="35"/>
      <c r="FER7" s="35"/>
      <c r="FES7" s="35"/>
      <c r="FET7" s="35"/>
      <c r="FEU7" s="35"/>
      <c r="FEV7" s="35"/>
      <c r="FEW7" s="35"/>
      <c r="FEX7" s="35"/>
      <c r="FEY7" s="35"/>
      <c r="FEZ7" s="35"/>
      <c r="FFA7" s="35"/>
      <c r="FFB7" s="35"/>
      <c r="FFC7" s="35"/>
      <c r="FFD7" s="35"/>
      <c r="FFE7" s="35"/>
      <c r="FFF7" s="35"/>
      <c r="FFG7" s="35"/>
      <c r="FFH7" s="35"/>
      <c r="FFI7" s="35"/>
      <c r="FFJ7" s="35"/>
      <c r="FFK7" s="35"/>
      <c r="FFL7" s="35"/>
      <c r="FFM7" s="35"/>
      <c r="FFN7" s="35"/>
      <c r="FFO7" s="35"/>
      <c r="FFP7" s="35"/>
      <c r="FFQ7" s="35"/>
      <c r="FFR7" s="35"/>
      <c r="FFS7" s="35"/>
      <c r="FFT7" s="35"/>
      <c r="FFU7" s="35"/>
      <c r="FFV7" s="35"/>
      <c r="FFW7" s="35"/>
      <c r="FFX7" s="35"/>
      <c r="FFY7" s="35"/>
      <c r="FFZ7" s="35"/>
      <c r="FGA7" s="35"/>
      <c r="FGB7" s="35"/>
      <c r="FGC7" s="35"/>
      <c r="FGD7" s="35"/>
      <c r="FGE7" s="35"/>
      <c r="FGF7" s="35"/>
      <c r="FGG7" s="35"/>
      <c r="FGH7" s="35"/>
      <c r="FGI7" s="35"/>
      <c r="FGJ7" s="35"/>
      <c r="FGK7" s="35"/>
      <c r="FGL7" s="35"/>
      <c r="FGM7" s="35"/>
      <c r="FGN7" s="35"/>
      <c r="FGO7" s="35"/>
      <c r="FGP7" s="35"/>
      <c r="FGQ7" s="35"/>
      <c r="FGR7" s="35"/>
      <c r="FGS7" s="35"/>
      <c r="FGT7" s="35"/>
      <c r="FGU7" s="35"/>
      <c r="FGV7" s="35"/>
      <c r="FGW7" s="35"/>
      <c r="FGX7" s="35"/>
      <c r="FGY7" s="35"/>
      <c r="FGZ7" s="35"/>
      <c r="FHA7" s="35"/>
      <c r="FHB7" s="35"/>
      <c r="FHC7" s="35"/>
      <c r="FHD7" s="35"/>
      <c r="FHE7" s="35"/>
      <c r="FHF7" s="35"/>
      <c r="FHG7" s="35"/>
      <c r="FHH7" s="35"/>
      <c r="FHI7" s="35"/>
      <c r="FHJ7" s="35"/>
      <c r="FHK7" s="35"/>
      <c r="FHL7" s="35"/>
      <c r="FHM7" s="35"/>
      <c r="FHN7" s="35"/>
      <c r="FHO7" s="35"/>
      <c r="FHP7" s="35"/>
      <c r="FHQ7" s="35"/>
      <c r="FHR7" s="35"/>
      <c r="FHS7" s="35"/>
      <c r="FHT7" s="35"/>
      <c r="FHU7" s="35"/>
      <c r="FHV7" s="35"/>
      <c r="FHW7" s="35"/>
      <c r="FHX7" s="35"/>
      <c r="FHY7" s="35"/>
      <c r="FHZ7" s="35"/>
      <c r="FIA7" s="35"/>
      <c r="FIB7" s="35"/>
      <c r="FIC7" s="35"/>
      <c r="FID7" s="35"/>
      <c r="FIE7" s="35"/>
      <c r="FIF7" s="35"/>
      <c r="FIG7" s="35"/>
      <c r="FIH7" s="35"/>
      <c r="FII7" s="35"/>
      <c r="FIJ7" s="35"/>
      <c r="FIK7" s="35"/>
      <c r="FIL7" s="35"/>
      <c r="FIM7" s="35"/>
      <c r="FIN7" s="35"/>
      <c r="FIO7" s="35"/>
      <c r="FIP7" s="35"/>
      <c r="FIQ7" s="35"/>
      <c r="FIR7" s="35"/>
      <c r="FIS7" s="35"/>
      <c r="FIT7" s="35"/>
      <c r="FIU7" s="35"/>
      <c r="FIV7" s="35"/>
      <c r="FIW7" s="35"/>
      <c r="FIX7" s="35"/>
      <c r="FIY7" s="35"/>
      <c r="FIZ7" s="35"/>
      <c r="FJA7" s="35"/>
      <c r="FJB7" s="35"/>
      <c r="FJC7" s="35"/>
      <c r="FJD7" s="35"/>
      <c r="FJE7" s="35"/>
      <c r="FJF7" s="35"/>
      <c r="FJG7" s="35"/>
      <c r="FJH7" s="35"/>
      <c r="FJI7" s="35"/>
      <c r="FJJ7" s="35"/>
      <c r="FJK7" s="35"/>
      <c r="FJL7" s="35"/>
      <c r="FJM7" s="35"/>
      <c r="FJN7" s="35"/>
      <c r="FJO7" s="35"/>
      <c r="FJP7" s="35"/>
      <c r="FJQ7" s="35"/>
      <c r="FJR7" s="35"/>
      <c r="FJS7" s="35"/>
      <c r="FJT7" s="35"/>
      <c r="FJU7" s="35"/>
      <c r="FJV7" s="35"/>
      <c r="FJW7" s="35"/>
      <c r="FJX7" s="35"/>
      <c r="FJY7" s="35"/>
      <c r="FJZ7" s="35"/>
      <c r="FKA7" s="35"/>
      <c r="FKB7" s="35"/>
      <c r="FKC7" s="35"/>
      <c r="FKD7" s="35"/>
      <c r="FKE7" s="35"/>
      <c r="FKF7" s="35"/>
      <c r="FKG7" s="35"/>
      <c r="FKH7" s="35"/>
      <c r="FKI7" s="35"/>
      <c r="FKJ7" s="35"/>
      <c r="FKK7" s="35"/>
      <c r="FKL7" s="35"/>
      <c r="FKM7" s="35"/>
      <c r="FKN7" s="35"/>
      <c r="FKO7" s="35"/>
      <c r="FKP7" s="35"/>
      <c r="FKQ7" s="35"/>
      <c r="FKR7" s="35"/>
      <c r="FKS7" s="35"/>
      <c r="FKT7" s="35"/>
      <c r="FKU7" s="35"/>
      <c r="FKV7" s="35"/>
      <c r="FKW7" s="35"/>
      <c r="FKX7" s="35"/>
      <c r="FKY7" s="35"/>
      <c r="FKZ7" s="35"/>
      <c r="FLA7" s="35"/>
      <c r="FLB7" s="35"/>
      <c r="FLC7" s="35"/>
      <c r="FLD7" s="35"/>
      <c r="FLE7" s="35"/>
      <c r="FLF7" s="35"/>
      <c r="FLG7" s="35"/>
      <c r="FLH7" s="35"/>
      <c r="FLI7" s="35"/>
      <c r="FLJ7" s="35"/>
      <c r="FLK7" s="35"/>
      <c r="FLL7" s="35"/>
      <c r="FLM7" s="35"/>
      <c r="FLN7" s="35"/>
      <c r="FLO7" s="35"/>
      <c r="FLP7" s="35"/>
      <c r="FLQ7" s="35"/>
      <c r="FLR7" s="35"/>
      <c r="FLS7" s="35"/>
      <c r="FLT7" s="35"/>
      <c r="FLU7" s="35"/>
      <c r="FLV7" s="35"/>
      <c r="FLW7" s="35"/>
      <c r="FLX7" s="35"/>
      <c r="FLY7" s="35"/>
      <c r="FLZ7" s="35"/>
      <c r="FMA7" s="35"/>
      <c r="FMB7" s="35"/>
      <c r="FMC7" s="35"/>
      <c r="FMD7" s="35"/>
      <c r="FME7" s="35"/>
      <c r="FMF7" s="35"/>
      <c r="FMG7" s="35"/>
      <c r="FMH7" s="35"/>
      <c r="FMI7" s="35"/>
      <c r="FMJ7" s="35"/>
      <c r="FMK7" s="35"/>
      <c r="FML7" s="35"/>
      <c r="FMM7" s="35"/>
      <c r="FMN7" s="35"/>
      <c r="FMO7" s="35"/>
      <c r="FMP7" s="35"/>
      <c r="FMQ7" s="35"/>
      <c r="FMR7" s="35"/>
      <c r="FMS7" s="35"/>
      <c r="FMT7" s="35"/>
      <c r="FMU7" s="35"/>
      <c r="FMV7" s="35"/>
      <c r="FMW7" s="35"/>
      <c r="FMX7" s="35"/>
      <c r="FMY7" s="35"/>
      <c r="FMZ7" s="35"/>
      <c r="FNA7" s="35"/>
      <c r="FNB7" s="35"/>
      <c r="FNC7" s="35"/>
      <c r="FND7" s="35"/>
      <c r="FNE7" s="35"/>
      <c r="FNF7" s="35"/>
      <c r="FNG7" s="35"/>
      <c r="FNH7" s="35"/>
      <c r="FNI7" s="35"/>
      <c r="FNJ7" s="35"/>
      <c r="FNK7" s="35"/>
      <c r="FNL7" s="35"/>
      <c r="FNM7" s="35"/>
      <c r="FNN7" s="35"/>
      <c r="FNO7" s="35"/>
      <c r="FNP7" s="35"/>
      <c r="FNQ7" s="35"/>
      <c r="FNR7" s="35"/>
      <c r="FNS7" s="35"/>
      <c r="FNT7" s="35"/>
      <c r="FNU7" s="35"/>
      <c r="FNV7" s="35"/>
      <c r="FNW7" s="35"/>
      <c r="FNX7" s="35"/>
      <c r="FNY7" s="35"/>
      <c r="FNZ7" s="35"/>
      <c r="FOA7" s="35"/>
      <c r="FOB7" s="35"/>
      <c r="FOC7" s="35"/>
      <c r="FOD7" s="35"/>
      <c r="FOE7" s="35"/>
      <c r="FOF7" s="35"/>
      <c r="FOG7" s="35"/>
      <c r="FOH7" s="35"/>
      <c r="FOI7" s="35"/>
      <c r="FOJ7" s="35"/>
      <c r="FOK7" s="35"/>
      <c r="FOL7" s="35"/>
      <c r="FOM7" s="35"/>
      <c r="FON7" s="35"/>
      <c r="FOO7" s="35"/>
      <c r="FOP7" s="35"/>
      <c r="FOQ7" s="35"/>
      <c r="FOR7" s="35"/>
      <c r="FOS7" s="35"/>
      <c r="FOT7" s="35"/>
      <c r="FOU7" s="35"/>
      <c r="FOV7" s="35"/>
      <c r="FOW7" s="35"/>
      <c r="FOX7" s="35"/>
      <c r="FOY7" s="35"/>
      <c r="FOZ7" s="35"/>
      <c r="FPA7" s="35"/>
      <c r="FPB7" s="35"/>
      <c r="FPC7" s="35"/>
      <c r="FPD7" s="35"/>
      <c r="FPE7" s="35"/>
      <c r="FPF7" s="35"/>
      <c r="FPG7" s="35"/>
      <c r="FPH7" s="35"/>
      <c r="FPI7" s="35"/>
      <c r="FPJ7" s="35"/>
      <c r="FPK7" s="35"/>
      <c r="FPL7" s="35"/>
      <c r="FPM7" s="35"/>
      <c r="FPN7" s="35"/>
      <c r="FPO7" s="35"/>
      <c r="FPP7" s="35"/>
      <c r="FPQ7" s="35"/>
      <c r="FPR7" s="35"/>
      <c r="FPS7" s="35"/>
      <c r="FPT7" s="35"/>
      <c r="FPU7" s="35"/>
      <c r="FPV7" s="35"/>
      <c r="FPW7" s="35"/>
      <c r="FPX7" s="35"/>
      <c r="FPY7" s="35"/>
      <c r="FPZ7" s="35"/>
      <c r="FQA7" s="35"/>
      <c r="FQB7" s="35"/>
      <c r="FQC7" s="35"/>
      <c r="FQD7" s="35"/>
      <c r="FQE7" s="35"/>
      <c r="FQF7" s="35"/>
      <c r="FQG7" s="35"/>
      <c r="FQH7" s="35"/>
      <c r="FQI7" s="35"/>
      <c r="FQJ7" s="35"/>
      <c r="FQK7" s="35"/>
      <c r="FQL7" s="35"/>
      <c r="FQM7" s="35"/>
      <c r="FQN7" s="35"/>
      <c r="FQO7" s="35"/>
      <c r="FQP7" s="35"/>
      <c r="FQQ7" s="35"/>
      <c r="FQR7" s="35"/>
      <c r="FQS7" s="35"/>
      <c r="FQT7" s="35"/>
      <c r="FQU7" s="35"/>
      <c r="FQV7" s="35"/>
      <c r="FQW7" s="35"/>
      <c r="FQX7" s="35"/>
      <c r="FQY7" s="35"/>
      <c r="FQZ7" s="35"/>
      <c r="FRA7" s="35"/>
      <c r="FRB7" s="35"/>
      <c r="FRC7" s="35"/>
      <c r="FRD7" s="35"/>
      <c r="FRE7" s="35"/>
      <c r="FRF7" s="35"/>
      <c r="FRG7" s="35"/>
      <c r="FRH7" s="35"/>
      <c r="FRI7" s="35"/>
      <c r="FRJ7" s="35"/>
      <c r="FRK7" s="35"/>
      <c r="FRL7" s="35"/>
      <c r="FRM7" s="35"/>
      <c r="FRN7" s="35"/>
      <c r="FRO7" s="35"/>
      <c r="FRP7" s="35"/>
      <c r="FRQ7" s="35"/>
      <c r="FRR7" s="35"/>
      <c r="FRS7" s="35"/>
      <c r="FRT7" s="35"/>
      <c r="FRU7" s="35"/>
      <c r="FRV7" s="35"/>
      <c r="FRW7" s="35"/>
      <c r="FRX7" s="35"/>
      <c r="FRY7" s="35"/>
      <c r="FRZ7" s="35"/>
      <c r="FSA7" s="35"/>
      <c r="FSB7" s="35"/>
      <c r="FSC7" s="35"/>
      <c r="FSD7" s="35"/>
      <c r="FSE7" s="35"/>
      <c r="FSF7" s="35"/>
      <c r="FSG7" s="35"/>
      <c r="FSH7" s="35"/>
      <c r="FSI7" s="35"/>
      <c r="FSJ7" s="35"/>
      <c r="FSK7" s="35"/>
      <c r="FSL7" s="35"/>
      <c r="FSM7" s="35"/>
      <c r="FSN7" s="35"/>
      <c r="FSO7" s="35"/>
      <c r="FSP7" s="35"/>
      <c r="FSQ7" s="35"/>
      <c r="FSR7" s="35"/>
      <c r="FSS7" s="35"/>
      <c r="FST7" s="35"/>
      <c r="FSU7" s="35"/>
      <c r="FSV7" s="35"/>
      <c r="FSW7" s="35"/>
      <c r="FSX7" s="35"/>
      <c r="FSY7" s="35"/>
      <c r="FSZ7" s="35"/>
      <c r="FTA7" s="35"/>
      <c r="FTB7" s="35"/>
      <c r="FTC7" s="35"/>
      <c r="FTD7" s="35"/>
      <c r="FTE7" s="35"/>
      <c r="FTF7" s="35"/>
      <c r="FTG7" s="35"/>
      <c r="FTH7" s="35"/>
      <c r="FTI7" s="35"/>
      <c r="FTJ7" s="35"/>
      <c r="FTK7" s="35"/>
      <c r="FTL7" s="35"/>
      <c r="FTM7" s="35"/>
      <c r="FTN7" s="35"/>
      <c r="FTO7" s="35"/>
      <c r="FTP7" s="35"/>
      <c r="FTQ7" s="35"/>
      <c r="FTR7" s="35"/>
      <c r="FTS7" s="35"/>
      <c r="FTT7" s="35"/>
      <c r="FTU7" s="35"/>
      <c r="FTV7" s="35"/>
      <c r="FTW7" s="35"/>
      <c r="FTX7" s="35"/>
      <c r="FTY7" s="35"/>
      <c r="FTZ7" s="35"/>
      <c r="FUA7" s="35"/>
      <c r="FUB7" s="35"/>
      <c r="FUC7" s="35"/>
      <c r="FUD7" s="35"/>
      <c r="FUE7" s="35"/>
      <c r="FUF7" s="35"/>
      <c r="FUG7" s="35"/>
      <c r="FUH7" s="35"/>
      <c r="FUI7" s="35"/>
      <c r="FUJ7" s="35"/>
      <c r="FUK7" s="35"/>
      <c r="FUL7" s="35"/>
      <c r="FUM7" s="35"/>
      <c r="FUN7" s="35"/>
      <c r="FUO7" s="35"/>
      <c r="FUP7" s="35"/>
      <c r="FUQ7" s="35"/>
      <c r="FUR7" s="35"/>
      <c r="FUS7" s="35"/>
      <c r="FUT7" s="35"/>
      <c r="FUU7" s="35"/>
      <c r="FUV7" s="35"/>
      <c r="FUW7" s="35"/>
      <c r="FUX7" s="35"/>
      <c r="FUY7" s="35"/>
      <c r="FUZ7" s="35"/>
      <c r="FVA7" s="35"/>
      <c r="FVB7" s="35"/>
      <c r="FVC7" s="35"/>
      <c r="FVD7" s="35"/>
      <c r="FVE7" s="35"/>
      <c r="FVF7" s="35"/>
      <c r="FVG7" s="35"/>
      <c r="FVH7" s="35"/>
      <c r="FVI7" s="35"/>
      <c r="FVJ7" s="35"/>
      <c r="FVK7" s="35"/>
      <c r="FVL7" s="35"/>
      <c r="FVM7" s="35"/>
      <c r="FVN7" s="35"/>
      <c r="FVO7" s="35"/>
      <c r="FVP7" s="35"/>
      <c r="FVQ7" s="35"/>
      <c r="FVR7" s="35"/>
      <c r="FVS7" s="35"/>
      <c r="FVT7" s="35"/>
      <c r="FVU7" s="35"/>
      <c r="FVV7" s="35"/>
      <c r="FVW7" s="35"/>
      <c r="FVX7" s="35"/>
      <c r="FVY7" s="35"/>
      <c r="FVZ7" s="35"/>
      <c r="FWA7" s="35"/>
      <c r="FWB7" s="35"/>
      <c r="FWC7" s="35"/>
      <c r="FWD7" s="35"/>
      <c r="FWE7" s="35"/>
      <c r="FWF7" s="35"/>
      <c r="FWG7" s="35"/>
      <c r="FWH7" s="35"/>
      <c r="FWI7" s="35"/>
      <c r="FWJ7" s="35"/>
      <c r="FWK7" s="35"/>
      <c r="FWL7" s="35"/>
      <c r="FWM7" s="35"/>
      <c r="FWN7" s="35"/>
      <c r="FWO7" s="35"/>
      <c r="FWP7" s="35"/>
      <c r="FWQ7" s="35"/>
      <c r="FWR7" s="35"/>
      <c r="FWS7" s="35"/>
      <c r="FWT7" s="35"/>
      <c r="FWU7" s="35"/>
      <c r="FWV7" s="35"/>
      <c r="FWW7" s="35"/>
      <c r="FWX7" s="35"/>
      <c r="FWY7" s="35"/>
      <c r="FWZ7" s="35"/>
      <c r="FXA7" s="35"/>
      <c r="FXB7" s="35"/>
      <c r="FXC7" s="35"/>
      <c r="FXD7" s="35"/>
      <c r="FXE7" s="35"/>
      <c r="FXF7" s="35"/>
      <c r="FXG7" s="35"/>
      <c r="FXH7" s="35"/>
      <c r="FXI7" s="35"/>
      <c r="FXJ7" s="35"/>
      <c r="FXK7" s="35"/>
      <c r="FXL7" s="35"/>
      <c r="FXM7" s="35"/>
      <c r="FXN7" s="35"/>
      <c r="FXO7" s="35"/>
      <c r="FXP7" s="35"/>
      <c r="FXQ7" s="35"/>
      <c r="FXR7" s="35"/>
      <c r="FXS7" s="35"/>
      <c r="FXT7" s="35"/>
      <c r="FXU7" s="35"/>
      <c r="FXV7" s="35"/>
      <c r="FXW7" s="35"/>
      <c r="FXX7" s="35"/>
      <c r="FXY7" s="35"/>
      <c r="FXZ7" s="35"/>
      <c r="FYA7" s="35"/>
      <c r="FYB7" s="35"/>
      <c r="FYC7" s="35"/>
      <c r="FYD7" s="35"/>
      <c r="FYE7" s="35"/>
      <c r="FYF7" s="35"/>
      <c r="FYG7" s="35"/>
      <c r="FYH7" s="35"/>
      <c r="FYI7" s="35"/>
      <c r="FYJ7" s="35"/>
      <c r="FYK7" s="35"/>
      <c r="FYL7" s="35"/>
      <c r="FYM7" s="35"/>
      <c r="FYN7" s="35"/>
      <c r="FYO7" s="35"/>
      <c r="FYP7" s="35"/>
      <c r="FYQ7" s="35"/>
      <c r="FYR7" s="35"/>
      <c r="FYS7" s="35"/>
      <c r="FYT7" s="35"/>
      <c r="FYU7" s="35"/>
      <c r="FYV7" s="35"/>
      <c r="FYW7" s="35"/>
      <c r="FYX7" s="35"/>
      <c r="FYY7" s="35"/>
      <c r="FYZ7" s="35"/>
      <c r="FZA7" s="35"/>
      <c r="FZB7" s="35"/>
      <c r="FZC7" s="35"/>
      <c r="FZD7" s="35"/>
      <c r="FZE7" s="35"/>
      <c r="FZF7" s="35"/>
      <c r="FZG7" s="35"/>
      <c r="FZH7" s="35"/>
      <c r="FZI7" s="35"/>
      <c r="FZJ7" s="35"/>
      <c r="FZK7" s="35"/>
      <c r="FZL7" s="35"/>
      <c r="FZM7" s="35"/>
      <c r="FZN7" s="35"/>
      <c r="FZO7" s="35"/>
      <c r="FZP7" s="35"/>
      <c r="FZQ7" s="35"/>
      <c r="FZR7" s="35"/>
      <c r="FZS7" s="35"/>
      <c r="FZT7" s="35"/>
      <c r="FZU7" s="35"/>
      <c r="FZV7" s="35"/>
      <c r="FZW7" s="35"/>
      <c r="FZX7" s="35"/>
      <c r="FZY7" s="35"/>
      <c r="FZZ7" s="35"/>
      <c r="GAA7" s="35"/>
      <c r="GAB7" s="35"/>
      <c r="GAC7" s="35"/>
      <c r="GAD7" s="35"/>
      <c r="GAE7" s="35"/>
      <c r="GAF7" s="35"/>
      <c r="GAG7" s="35"/>
      <c r="GAH7" s="35"/>
      <c r="GAI7" s="35"/>
      <c r="GAJ7" s="35"/>
      <c r="GAK7" s="35"/>
      <c r="GAL7" s="35"/>
      <c r="GAM7" s="35"/>
      <c r="GAN7" s="35"/>
      <c r="GAO7" s="35"/>
      <c r="GAP7" s="35"/>
      <c r="GAQ7" s="35"/>
      <c r="GAR7" s="35"/>
      <c r="GAS7" s="35"/>
      <c r="GAT7" s="35"/>
      <c r="GAU7" s="35"/>
      <c r="GAV7" s="35"/>
      <c r="GAW7" s="35"/>
      <c r="GAX7" s="35"/>
      <c r="GAY7" s="35"/>
      <c r="GAZ7" s="35"/>
      <c r="GBA7" s="35"/>
      <c r="GBB7" s="35"/>
      <c r="GBC7" s="35"/>
      <c r="GBD7" s="35"/>
      <c r="GBE7" s="35"/>
      <c r="GBF7" s="35"/>
      <c r="GBG7" s="35"/>
      <c r="GBH7" s="35"/>
      <c r="GBI7" s="35"/>
      <c r="GBJ7" s="35"/>
      <c r="GBK7" s="35"/>
      <c r="GBL7" s="35"/>
      <c r="GBM7" s="35"/>
      <c r="GBN7" s="35"/>
      <c r="GBO7" s="35"/>
      <c r="GBP7" s="35"/>
      <c r="GBQ7" s="35"/>
      <c r="GBR7" s="35"/>
      <c r="GBS7" s="35"/>
      <c r="GBT7" s="35"/>
      <c r="GBU7" s="35"/>
      <c r="GBV7" s="35"/>
      <c r="GBW7" s="35"/>
      <c r="GBX7" s="35"/>
      <c r="GBY7" s="35"/>
      <c r="GBZ7" s="35"/>
      <c r="GCA7" s="35"/>
      <c r="GCB7" s="35"/>
      <c r="GCC7" s="35"/>
      <c r="GCD7" s="35"/>
      <c r="GCE7" s="35"/>
      <c r="GCF7" s="35"/>
      <c r="GCG7" s="35"/>
      <c r="GCH7" s="35"/>
      <c r="GCI7" s="35"/>
      <c r="GCJ7" s="35"/>
      <c r="GCK7" s="35"/>
      <c r="GCL7" s="35"/>
      <c r="GCM7" s="35"/>
      <c r="GCN7" s="35"/>
      <c r="GCO7" s="35"/>
      <c r="GCP7" s="35"/>
      <c r="GCQ7" s="35"/>
      <c r="GCR7" s="35"/>
      <c r="GCS7" s="35"/>
      <c r="GCT7" s="35"/>
      <c r="GCU7" s="35"/>
      <c r="GCV7" s="35"/>
      <c r="GCW7" s="35"/>
      <c r="GCX7" s="35"/>
      <c r="GCY7" s="35"/>
      <c r="GCZ7" s="35"/>
      <c r="GDA7" s="35"/>
      <c r="GDB7" s="35"/>
      <c r="GDC7" s="35"/>
      <c r="GDD7" s="35"/>
      <c r="GDE7" s="35"/>
      <c r="GDF7" s="35"/>
      <c r="GDG7" s="35"/>
      <c r="GDH7" s="35"/>
      <c r="GDI7" s="35"/>
      <c r="GDJ7" s="35"/>
      <c r="GDK7" s="35"/>
      <c r="GDL7" s="35"/>
      <c r="GDM7" s="35"/>
      <c r="GDN7" s="35"/>
      <c r="GDO7" s="35"/>
      <c r="GDP7" s="35"/>
      <c r="GDQ7" s="35"/>
      <c r="GDR7" s="35"/>
      <c r="GDS7" s="35"/>
      <c r="GDT7" s="35"/>
      <c r="GDU7" s="35"/>
      <c r="GDV7" s="35"/>
      <c r="GDW7" s="35"/>
      <c r="GDX7" s="35"/>
      <c r="GDY7" s="35"/>
      <c r="GDZ7" s="35"/>
      <c r="GEA7" s="35"/>
      <c r="GEB7" s="35"/>
      <c r="GEC7" s="35"/>
      <c r="GED7" s="35"/>
      <c r="GEE7" s="35"/>
      <c r="GEF7" s="35"/>
      <c r="GEG7" s="35"/>
      <c r="GEH7" s="35"/>
      <c r="GEI7" s="35"/>
      <c r="GEJ7" s="35"/>
      <c r="GEK7" s="35"/>
      <c r="GEL7" s="35"/>
      <c r="GEM7" s="35"/>
      <c r="GEN7" s="35"/>
      <c r="GEO7" s="35"/>
      <c r="GEP7" s="35"/>
      <c r="GEQ7" s="35"/>
      <c r="GER7" s="35"/>
      <c r="GES7" s="35"/>
      <c r="GET7" s="35"/>
      <c r="GEU7" s="35"/>
      <c r="GEV7" s="35"/>
      <c r="GEW7" s="35"/>
      <c r="GEX7" s="35"/>
      <c r="GEY7" s="35"/>
      <c r="GEZ7" s="35"/>
      <c r="GFA7" s="35"/>
      <c r="GFB7" s="35"/>
      <c r="GFC7" s="35"/>
      <c r="GFD7" s="35"/>
      <c r="GFE7" s="35"/>
      <c r="GFF7" s="35"/>
      <c r="GFG7" s="35"/>
      <c r="GFH7" s="35"/>
      <c r="GFI7" s="35"/>
      <c r="GFJ7" s="35"/>
      <c r="GFK7" s="35"/>
      <c r="GFL7" s="35"/>
      <c r="GFM7" s="35"/>
      <c r="GFN7" s="35"/>
      <c r="GFO7" s="35"/>
      <c r="GFP7" s="35"/>
      <c r="GFQ7" s="35"/>
      <c r="GFR7" s="35"/>
      <c r="GFS7" s="35"/>
      <c r="GFT7" s="35"/>
      <c r="GFU7" s="35"/>
      <c r="GFV7" s="35"/>
      <c r="GFW7" s="35"/>
      <c r="GFX7" s="35"/>
      <c r="GFY7" s="35"/>
      <c r="GFZ7" s="35"/>
      <c r="GGA7" s="35"/>
      <c r="GGB7" s="35"/>
      <c r="GGC7" s="35"/>
      <c r="GGD7" s="35"/>
      <c r="GGE7" s="35"/>
      <c r="GGF7" s="35"/>
      <c r="GGG7" s="35"/>
      <c r="GGH7" s="35"/>
      <c r="GGI7" s="35"/>
      <c r="GGJ7" s="35"/>
      <c r="GGK7" s="35"/>
      <c r="GGL7" s="35"/>
      <c r="GGM7" s="35"/>
      <c r="GGN7" s="35"/>
      <c r="GGO7" s="35"/>
      <c r="GGP7" s="35"/>
      <c r="GGQ7" s="35"/>
      <c r="GGR7" s="35"/>
      <c r="GGS7" s="35"/>
      <c r="GGT7" s="35"/>
      <c r="GGU7" s="35"/>
      <c r="GGV7" s="35"/>
      <c r="GGW7" s="35"/>
      <c r="GGX7" s="35"/>
      <c r="GGY7" s="35"/>
      <c r="GGZ7" s="35"/>
      <c r="GHA7" s="35"/>
      <c r="GHB7" s="35"/>
      <c r="GHC7" s="35"/>
      <c r="GHD7" s="35"/>
      <c r="GHE7" s="35"/>
      <c r="GHF7" s="35"/>
      <c r="GHG7" s="35"/>
      <c r="GHH7" s="35"/>
      <c r="GHI7" s="35"/>
      <c r="GHJ7" s="35"/>
      <c r="GHK7" s="35"/>
      <c r="GHL7" s="35"/>
      <c r="GHM7" s="35"/>
      <c r="GHN7" s="35"/>
      <c r="GHO7" s="35"/>
      <c r="GHP7" s="35"/>
      <c r="GHQ7" s="35"/>
      <c r="GHR7" s="35"/>
      <c r="GHS7" s="35"/>
      <c r="GHT7" s="35"/>
      <c r="GHU7" s="35"/>
      <c r="GHV7" s="35"/>
      <c r="GHW7" s="35"/>
      <c r="GHX7" s="35"/>
      <c r="GHY7" s="35"/>
      <c r="GHZ7" s="35"/>
      <c r="GIA7" s="35"/>
      <c r="GIB7" s="35"/>
      <c r="GIC7" s="35"/>
      <c r="GID7" s="35"/>
      <c r="GIE7" s="35"/>
      <c r="GIF7" s="35"/>
      <c r="GIG7" s="35"/>
      <c r="GIH7" s="35"/>
      <c r="GII7" s="35"/>
      <c r="GIJ7" s="35"/>
      <c r="GIK7" s="35"/>
      <c r="GIL7" s="35"/>
      <c r="GIM7" s="35"/>
      <c r="GIN7" s="35"/>
      <c r="GIO7" s="35"/>
      <c r="GIP7" s="35"/>
      <c r="GIQ7" s="35"/>
      <c r="GIR7" s="35"/>
      <c r="GIS7" s="35"/>
      <c r="GIT7" s="35"/>
      <c r="GIU7" s="35"/>
      <c r="GIV7" s="35"/>
      <c r="GIW7" s="35"/>
      <c r="GIX7" s="35"/>
      <c r="GIY7" s="35"/>
      <c r="GIZ7" s="35"/>
      <c r="GJA7" s="35"/>
      <c r="GJB7" s="35"/>
      <c r="GJC7" s="35"/>
      <c r="GJD7" s="35"/>
      <c r="GJE7" s="35"/>
      <c r="GJF7" s="35"/>
      <c r="GJG7" s="35"/>
      <c r="GJH7" s="35"/>
      <c r="GJI7" s="35"/>
      <c r="GJJ7" s="35"/>
      <c r="GJK7" s="35"/>
      <c r="GJL7" s="35"/>
      <c r="GJM7" s="35"/>
      <c r="GJN7" s="35"/>
      <c r="GJO7" s="35"/>
      <c r="GJP7" s="35"/>
      <c r="GJQ7" s="35"/>
      <c r="GJR7" s="35"/>
      <c r="GJS7" s="35"/>
      <c r="GJT7" s="35"/>
      <c r="GJU7" s="35"/>
      <c r="GJV7" s="35"/>
      <c r="GJW7" s="35"/>
      <c r="GJX7" s="35"/>
      <c r="GJY7" s="35"/>
      <c r="GJZ7" s="35"/>
      <c r="GKA7" s="35"/>
      <c r="GKB7" s="35"/>
      <c r="GKC7" s="35"/>
      <c r="GKD7" s="35"/>
      <c r="GKE7" s="35"/>
      <c r="GKF7" s="35"/>
      <c r="GKG7" s="35"/>
      <c r="GKH7" s="35"/>
      <c r="GKI7" s="35"/>
      <c r="GKJ7" s="35"/>
      <c r="GKK7" s="35"/>
      <c r="GKL7" s="35"/>
      <c r="GKM7" s="35"/>
      <c r="GKN7" s="35"/>
      <c r="GKO7" s="35"/>
      <c r="GKP7" s="35"/>
      <c r="GKQ7" s="35"/>
      <c r="GKR7" s="35"/>
      <c r="GKS7" s="35"/>
      <c r="GKT7" s="35"/>
      <c r="GKU7" s="35"/>
      <c r="GKV7" s="35"/>
      <c r="GKW7" s="35"/>
      <c r="GKX7" s="35"/>
      <c r="GKY7" s="35"/>
      <c r="GKZ7" s="35"/>
      <c r="GLA7" s="35"/>
      <c r="GLB7" s="35"/>
      <c r="GLC7" s="35"/>
      <c r="GLD7" s="35"/>
      <c r="GLE7" s="35"/>
      <c r="GLF7" s="35"/>
      <c r="GLG7" s="35"/>
      <c r="GLH7" s="35"/>
      <c r="GLI7" s="35"/>
      <c r="GLJ7" s="35"/>
      <c r="GLK7" s="35"/>
      <c r="GLL7" s="35"/>
      <c r="GLM7" s="35"/>
      <c r="GLN7" s="35"/>
      <c r="GLO7" s="35"/>
      <c r="GLP7" s="35"/>
      <c r="GLQ7" s="35"/>
      <c r="GLR7" s="35"/>
      <c r="GLS7" s="35"/>
      <c r="GLT7" s="35"/>
      <c r="GLU7" s="35"/>
      <c r="GLV7" s="35"/>
      <c r="GLW7" s="35"/>
      <c r="GLX7" s="35"/>
      <c r="GLY7" s="35"/>
      <c r="GLZ7" s="35"/>
      <c r="GMA7" s="35"/>
      <c r="GMB7" s="35"/>
      <c r="GMC7" s="35"/>
      <c r="GMD7" s="35"/>
      <c r="GME7" s="35"/>
      <c r="GMF7" s="35"/>
      <c r="GMG7" s="35"/>
      <c r="GMH7" s="35"/>
      <c r="GMI7" s="35"/>
      <c r="GMJ7" s="35"/>
      <c r="GMK7" s="35"/>
      <c r="GML7" s="35"/>
      <c r="GMM7" s="35"/>
      <c r="GMN7" s="35"/>
      <c r="GMO7" s="35"/>
      <c r="GMP7" s="35"/>
      <c r="GMQ7" s="35"/>
      <c r="GMR7" s="35"/>
      <c r="GMS7" s="35"/>
      <c r="GMT7" s="35"/>
      <c r="GMU7" s="35"/>
      <c r="GMV7" s="35"/>
      <c r="GMW7" s="35"/>
      <c r="GMX7" s="35"/>
      <c r="GMY7" s="35"/>
      <c r="GMZ7" s="35"/>
      <c r="GNA7" s="35"/>
      <c r="GNB7" s="35"/>
      <c r="GNC7" s="35"/>
      <c r="GND7" s="35"/>
      <c r="GNE7" s="35"/>
      <c r="GNF7" s="35"/>
      <c r="GNG7" s="35"/>
      <c r="GNH7" s="35"/>
      <c r="GNI7" s="35"/>
      <c r="GNJ7" s="35"/>
      <c r="GNK7" s="35"/>
      <c r="GNL7" s="35"/>
      <c r="GNM7" s="35"/>
      <c r="GNN7" s="35"/>
      <c r="GNO7" s="35"/>
      <c r="GNP7" s="35"/>
      <c r="GNQ7" s="35"/>
      <c r="GNR7" s="35"/>
      <c r="GNS7" s="35"/>
      <c r="GNT7" s="35"/>
      <c r="GNU7" s="35"/>
      <c r="GNV7" s="35"/>
      <c r="GNW7" s="35"/>
      <c r="GNX7" s="35"/>
      <c r="GNY7" s="35"/>
      <c r="GNZ7" s="35"/>
      <c r="GOA7" s="35"/>
      <c r="GOB7" s="35"/>
      <c r="GOC7" s="35"/>
      <c r="GOD7" s="35"/>
      <c r="GOE7" s="35"/>
      <c r="GOF7" s="35"/>
      <c r="GOG7" s="35"/>
      <c r="GOH7" s="35"/>
      <c r="GOI7" s="35"/>
      <c r="GOJ7" s="35"/>
      <c r="GOK7" s="35"/>
      <c r="GOL7" s="35"/>
      <c r="GOM7" s="35"/>
      <c r="GON7" s="35"/>
      <c r="GOO7" s="35"/>
      <c r="GOP7" s="35"/>
      <c r="GOQ7" s="35"/>
      <c r="GOR7" s="35"/>
      <c r="GOS7" s="35"/>
      <c r="GOT7" s="35"/>
      <c r="GOU7" s="35"/>
      <c r="GOV7" s="35"/>
      <c r="GOW7" s="35"/>
      <c r="GOX7" s="35"/>
      <c r="GOY7" s="35"/>
      <c r="GOZ7" s="35"/>
      <c r="GPA7" s="35"/>
      <c r="GPB7" s="35"/>
      <c r="GPC7" s="35"/>
      <c r="GPD7" s="35"/>
      <c r="GPE7" s="35"/>
      <c r="GPF7" s="35"/>
      <c r="GPG7" s="35"/>
      <c r="GPH7" s="35"/>
      <c r="GPI7" s="35"/>
      <c r="GPJ7" s="35"/>
      <c r="GPK7" s="35"/>
      <c r="GPL7" s="35"/>
      <c r="GPM7" s="35"/>
      <c r="GPN7" s="35"/>
      <c r="GPO7" s="35"/>
      <c r="GPP7" s="35"/>
      <c r="GPQ7" s="35"/>
      <c r="GPR7" s="35"/>
      <c r="GPS7" s="35"/>
      <c r="GPT7" s="35"/>
      <c r="GPU7" s="35"/>
      <c r="GPV7" s="35"/>
      <c r="GPW7" s="35"/>
      <c r="GPX7" s="35"/>
      <c r="GPY7" s="35"/>
      <c r="GPZ7" s="35"/>
      <c r="GQA7" s="35"/>
      <c r="GQB7" s="35"/>
      <c r="GQC7" s="35"/>
      <c r="GQD7" s="35"/>
      <c r="GQE7" s="35"/>
      <c r="GQF7" s="35"/>
      <c r="GQG7" s="35"/>
      <c r="GQH7" s="35"/>
      <c r="GQI7" s="35"/>
      <c r="GQJ7" s="35"/>
      <c r="GQK7" s="35"/>
      <c r="GQL7" s="35"/>
      <c r="GQM7" s="35"/>
      <c r="GQN7" s="35"/>
      <c r="GQO7" s="35"/>
      <c r="GQP7" s="35"/>
      <c r="GQQ7" s="35"/>
      <c r="GQR7" s="35"/>
      <c r="GQS7" s="35"/>
      <c r="GQT7" s="35"/>
      <c r="GQU7" s="35"/>
      <c r="GQV7" s="35"/>
      <c r="GQW7" s="35"/>
      <c r="GQX7" s="35"/>
      <c r="GQY7" s="35"/>
      <c r="GQZ7" s="35"/>
      <c r="GRA7" s="35"/>
      <c r="GRB7" s="35"/>
      <c r="GRC7" s="35"/>
      <c r="GRD7" s="35"/>
      <c r="GRE7" s="35"/>
      <c r="GRF7" s="35"/>
      <c r="GRG7" s="35"/>
      <c r="GRH7" s="35"/>
      <c r="GRI7" s="35"/>
      <c r="GRJ7" s="35"/>
      <c r="GRK7" s="35"/>
      <c r="GRL7" s="35"/>
      <c r="GRM7" s="35"/>
      <c r="GRN7" s="35"/>
      <c r="GRO7" s="35"/>
      <c r="GRP7" s="35"/>
      <c r="GRQ7" s="35"/>
      <c r="GRR7" s="35"/>
      <c r="GRS7" s="35"/>
      <c r="GRT7" s="35"/>
      <c r="GRU7" s="35"/>
      <c r="GRV7" s="35"/>
      <c r="GRW7" s="35"/>
      <c r="GRX7" s="35"/>
      <c r="GRY7" s="35"/>
      <c r="GRZ7" s="35"/>
      <c r="GSA7" s="35"/>
      <c r="GSB7" s="35"/>
      <c r="GSC7" s="35"/>
      <c r="GSD7" s="35"/>
      <c r="GSE7" s="35"/>
      <c r="GSF7" s="35"/>
      <c r="GSG7" s="35"/>
      <c r="GSH7" s="35"/>
      <c r="GSI7" s="35"/>
      <c r="GSJ7" s="35"/>
      <c r="GSK7" s="35"/>
      <c r="GSL7" s="35"/>
      <c r="GSM7" s="35"/>
      <c r="GSN7" s="35"/>
      <c r="GSO7" s="35"/>
      <c r="GSP7" s="35"/>
      <c r="GSQ7" s="35"/>
      <c r="GSR7" s="35"/>
      <c r="GSS7" s="35"/>
      <c r="GST7" s="35"/>
      <c r="GSU7" s="35"/>
      <c r="GSV7" s="35"/>
      <c r="GSW7" s="35"/>
      <c r="GSX7" s="35"/>
      <c r="GSY7" s="35"/>
      <c r="GSZ7" s="35"/>
      <c r="GTA7" s="35"/>
      <c r="GTB7" s="35"/>
      <c r="GTC7" s="35"/>
      <c r="GTD7" s="35"/>
      <c r="GTE7" s="35"/>
      <c r="GTF7" s="35"/>
      <c r="GTG7" s="35"/>
      <c r="GTH7" s="35"/>
      <c r="GTI7" s="35"/>
      <c r="GTJ7" s="35"/>
      <c r="GTK7" s="35"/>
      <c r="GTL7" s="35"/>
      <c r="GTM7" s="35"/>
      <c r="GTN7" s="35"/>
      <c r="GTO7" s="35"/>
      <c r="GTP7" s="35"/>
      <c r="GTQ7" s="35"/>
      <c r="GTR7" s="35"/>
      <c r="GTS7" s="35"/>
      <c r="GTT7" s="35"/>
      <c r="GTU7" s="35"/>
      <c r="GTV7" s="35"/>
      <c r="GTW7" s="35"/>
      <c r="GTX7" s="35"/>
      <c r="GTY7" s="35"/>
      <c r="GTZ7" s="35"/>
      <c r="GUA7" s="35"/>
      <c r="GUB7" s="35"/>
      <c r="GUC7" s="35"/>
      <c r="GUD7" s="35"/>
      <c r="GUE7" s="35"/>
      <c r="GUF7" s="35"/>
      <c r="GUG7" s="35"/>
      <c r="GUH7" s="35"/>
      <c r="GUI7" s="35"/>
      <c r="GUJ7" s="35"/>
      <c r="GUK7" s="35"/>
      <c r="GUL7" s="35"/>
      <c r="GUM7" s="35"/>
      <c r="GUN7" s="35"/>
      <c r="GUO7" s="35"/>
      <c r="GUP7" s="35"/>
      <c r="GUQ7" s="35"/>
      <c r="GUR7" s="35"/>
      <c r="GUS7" s="35"/>
      <c r="GUT7" s="35"/>
      <c r="GUU7" s="35"/>
      <c r="GUV7" s="35"/>
      <c r="GUW7" s="35"/>
      <c r="GUX7" s="35"/>
      <c r="GUY7" s="35"/>
      <c r="GUZ7" s="35"/>
      <c r="GVA7" s="35"/>
      <c r="GVB7" s="35"/>
      <c r="GVC7" s="35"/>
      <c r="GVD7" s="35"/>
      <c r="GVE7" s="35"/>
      <c r="GVF7" s="35"/>
      <c r="GVG7" s="35"/>
      <c r="GVH7" s="35"/>
      <c r="GVI7" s="35"/>
      <c r="GVJ7" s="35"/>
      <c r="GVK7" s="35"/>
      <c r="GVL7" s="35"/>
      <c r="GVM7" s="35"/>
      <c r="GVN7" s="35"/>
      <c r="GVO7" s="35"/>
      <c r="GVP7" s="35"/>
      <c r="GVQ7" s="35"/>
      <c r="GVR7" s="35"/>
      <c r="GVS7" s="35"/>
      <c r="GVT7" s="35"/>
      <c r="GVU7" s="35"/>
      <c r="GVV7" s="35"/>
      <c r="GVW7" s="35"/>
      <c r="GVX7" s="35"/>
      <c r="GVY7" s="35"/>
      <c r="GVZ7" s="35"/>
      <c r="GWA7" s="35"/>
      <c r="GWB7" s="35"/>
      <c r="GWC7" s="35"/>
      <c r="GWD7" s="35"/>
      <c r="GWE7" s="35"/>
      <c r="GWF7" s="35"/>
      <c r="GWG7" s="35"/>
      <c r="GWH7" s="35"/>
      <c r="GWI7" s="35"/>
      <c r="GWJ7" s="35"/>
      <c r="GWK7" s="35"/>
      <c r="GWL7" s="35"/>
      <c r="GWM7" s="35"/>
      <c r="GWN7" s="35"/>
      <c r="GWO7" s="35"/>
      <c r="GWP7" s="35"/>
      <c r="GWQ7" s="35"/>
      <c r="GWR7" s="35"/>
      <c r="GWS7" s="35"/>
      <c r="GWT7" s="35"/>
      <c r="GWU7" s="35"/>
      <c r="GWV7" s="35"/>
      <c r="GWW7" s="35"/>
      <c r="GWX7" s="35"/>
      <c r="GWY7" s="35"/>
      <c r="GWZ7" s="35"/>
      <c r="GXA7" s="35"/>
      <c r="GXB7" s="35"/>
      <c r="GXC7" s="35"/>
      <c r="GXD7" s="35"/>
      <c r="GXE7" s="35"/>
      <c r="GXF7" s="35"/>
      <c r="GXG7" s="35"/>
      <c r="GXH7" s="35"/>
      <c r="GXI7" s="35"/>
      <c r="GXJ7" s="35"/>
      <c r="GXK7" s="35"/>
      <c r="GXL7" s="35"/>
      <c r="GXM7" s="35"/>
      <c r="GXN7" s="35"/>
      <c r="GXO7" s="35"/>
      <c r="GXP7" s="35"/>
      <c r="GXQ7" s="35"/>
      <c r="GXR7" s="35"/>
      <c r="GXS7" s="35"/>
      <c r="GXT7" s="35"/>
      <c r="GXU7" s="35"/>
      <c r="GXV7" s="35"/>
      <c r="GXW7" s="35"/>
      <c r="GXX7" s="35"/>
      <c r="GXY7" s="35"/>
      <c r="GXZ7" s="35"/>
      <c r="GYA7" s="35"/>
      <c r="GYB7" s="35"/>
      <c r="GYC7" s="35"/>
      <c r="GYD7" s="35"/>
      <c r="GYE7" s="35"/>
      <c r="GYF7" s="35"/>
      <c r="GYG7" s="35"/>
      <c r="GYH7" s="35"/>
      <c r="GYI7" s="35"/>
      <c r="GYJ7" s="35"/>
      <c r="GYK7" s="35"/>
      <c r="GYL7" s="35"/>
      <c r="GYM7" s="35"/>
      <c r="GYN7" s="35"/>
      <c r="GYO7" s="35"/>
      <c r="GYP7" s="35"/>
      <c r="GYQ7" s="35"/>
      <c r="GYR7" s="35"/>
      <c r="GYS7" s="35"/>
      <c r="GYT7" s="35"/>
      <c r="GYU7" s="35"/>
      <c r="GYV7" s="35"/>
      <c r="GYW7" s="35"/>
      <c r="GYX7" s="35"/>
      <c r="GYY7" s="35"/>
      <c r="GYZ7" s="35"/>
      <c r="GZA7" s="35"/>
      <c r="GZB7" s="35"/>
      <c r="GZC7" s="35"/>
      <c r="GZD7" s="35"/>
      <c r="GZE7" s="35"/>
      <c r="GZF7" s="35"/>
      <c r="GZG7" s="35"/>
      <c r="GZH7" s="35"/>
      <c r="GZI7" s="35"/>
      <c r="GZJ7" s="35"/>
      <c r="GZK7" s="35"/>
      <c r="GZL7" s="35"/>
      <c r="GZM7" s="35"/>
      <c r="GZN7" s="35"/>
      <c r="GZO7" s="35"/>
      <c r="GZP7" s="35"/>
      <c r="GZQ7" s="35"/>
      <c r="GZR7" s="35"/>
      <c r="GZS7" s="35"/>
      <c r="GZT7" s="35"/>
      <c r="GZU7" s="35"/>
      <c r="GZV7" s="35"/>
      <c r="GZW7" s="35"/>
      <c r="GZX7" s="35"/>
      <c r="GZY7" s="35"/>
      <c r="GZZ7" s="35"/>
      <c r="HAA7" s="35"/>
      <c r="HAB7" s="35"/>
      <c r="HAC7" s="35"/>
      <c r="HAD7" s="35"/>
      <c r="HAE7" s="35"/>
      <c r="HAF7" s="35"/>
      <c r="HAG7" s="35"/>
      <c r="HAH7" s="35"/>
      <c r="HAI7" s="35"/>
      <c r="HAJ7" s="35"/>
      <c r="HAK7" s="35"/>
      <c r="HAL7" s="35"/>
      <c r="HAM7" s="35"/>
      <c r="HAN7" s="35"/>
      <c r="HAO7" s="35"/>
      <c r="HAP7" s="35"/>
      <c r="HAQ7" s="35"/>
      <c r="HAR7" s="35"/>
      <c r="HAS7" s="35"/>
      <c r="HAT7" s="35"/>
      <c r="HAU7" s="35"/>
      <c r="HAV7" s="35"/>
      <c r="HAW7" s="35"/>
      <c r="HAX7" s="35"/>
      <c r="HAY7" s="35"/>
      <c r="HAZ7" s="35"/>
      <c r="HBA7" s="35"/>
      <c r="HBB7" s="35"/>
      <c r="HBC7" s="35"/>
      <c r="HBD7" s="35"/>
      <c r="HBE7" s="35"/>
      <c r="HBF7" s="35"/>
      <c r="HBG7" s="35"/>
      <c r="HBH7" s="35"/>
      <c r="HBI7" s="35"/>
      <c r="HBJ7" s="35"/>
      <c r="HBK7" s="35"/>
      <c r="HBL7" s="35"/>
      <c r="HBM7" s="35"/>
      <c r="HBN7" s="35"/>
      <c r="HBO7" s="35"/>
      <c r="HBP7" s="35"/>
      <c r="HBQ7" s="35"/>
      <c r="HBR7" s="35"/>
      <c r="HBS7" s="35"/>
      <c r="HBT7" s="35"/>
      <c r="HBU7" s="35"/>
      <c r="HBV7" s="35"/>
      <c r="HBW7" s="35"/>
      <c r="HBX7" s="35"/>
      <c r="HBY7" s="35"/>
      <c r="HBZ7" s="35"/>
      <c r="HCA7" s="35"/>
      <c r="HCB7" s="35"/>
      <c r="HCC7" s="35"/>
      <c r="HCD7" s="35"/>
      <c r="HCE7" s="35"/>
      <c r="HCF7" s="35"/>
      <c r="HCG7" s="35"/>
      <c r="HCH7" s="35"/>
      <c r="HCI7" s="35"/>
      <c r="HCJ7" s="35"/>
      <c r="HCK7" s="35"/>
      <c r="HCL7" s="35"/>
      <c r="HCM7" s="35"/>
      <c r="HCN7" s="35"/>
      <c r="HCO7" s="35"/>
      <c r="HCP7" s="35"/>
      <c r="HCQ7" s="35"/>
      <c r="HCR7" s="35"/>
      <c r="HCS7" s="35"/>
      <c r="HCT7" s="35"/>
      <c r="HCU7" s="35"/>
      <c r="HCV7" s="35"/>
      <c r="HCW7" s="35"/>
      <c r="HCX7" s="35"/>
      <c r="HCY7" s="35"/>
      <c r="HCZ7" s="35"/>
      <c r="HDA7" s="35"/>
      <c r="HDB7" s="35"/>
      <c r="HDC7" s="35"/>
      <c r="HDD7" s="35"/>
      <c r="HDE7" s="35"/>
      <c r="HDF7" s="35"/>
      <c r="HDG7" s="35"/>
      <c r="HDH7" s="35"/>
      <c r="HDI7" s="35"/>
      <c r="HDJ7" s="35"/>
      <c r="HDK7" s="35"/>
      <c r="HDL7" s="35"/>
      <c r="HDM7" s="35"/>
      <c r="HDN7" s="35"/>
      <c r="HDO7" s="35"/>
      <c r="HDP7" s="35"/>
      <c r="HDQ7" s="35"/>
      <c r="HDR7" s="35"/>
      <c r="HDS7" s="35"/>
      <c r="HDT7" s="35"/>
      <c r="HDU7" s="35"/>
      <c r="HDV7" s="35"/>
      <c r="HDW7" s="35"/>
      <c r="HDX7" s="35"/>
      <c r="HDY7" s="35"/>
      <c r="HDZ7" s="35"/>
      <c r="HEA7" s="35"/>
      <c r="HEB7" s="35"/>
      <c r="HEC7" s="35"/>
      <c r="HED7" s="35"/>
      <c r="HEE7" s="35"/>
      <c r="HEF7" s="35"/>
      <c r="HEG7" s="35"/>
      <c r="HEH7" s="35"/>
      <c r="HEI7" s="35"/>
      <c r="HEJ7" s="35"/>
      <c r="HEK7" s="35"/>
      <c r="HEL7" s="35"/>
      <c r="HEM7" s="35"/>
      <c r="HEN7" s="35"/>
      <c r="HEO7" s="35"/>
      <c r="HEP7" s="35"/>
      <c r="HEQ7" s="35"/>
      <c r="HER7" s="35"/>
      <c r="HES7" s="35"/>
      <c r="HET7" s="35"/>
      <c r="HEU7" s="35"/>
      <c r="HEV7" s="35"/>
      <c r="HEW7" s="35"/>
      <c r="HEX7" s="35"/>
      <c r="HEY7" s="35"/>
      <c r="HEZ7" s="35"/>
      <c r="HFA7" s="35"/>
      <c r="HFB7" s="35"/>
      <c r="HFC7" s="35"/>
      <c r="HFD7" s="35"/>
      <c r="HFE7" s="35"/>
      <c r="HFF7" s="35"/>
      <c r="HFG7" s="35"/>
      <c r="HFH7" s="35"/>
      <c r="HFI7" s="35"/>
      <c r="HFJ7" s="35"/>
      <c r="HFK7" s="35"/>
      <c r="HFL7" s="35"/>
      <c r="HFM7" s="35"/>
      <c r="HFN7" s="35"/>
      <c r="HFO7" s="35"/>
      <c r="HFP7" s="35"/>
      <c r="HFQ7" s="35"/>
      <c r="HFR7" s="35"/>
      <c r="HFS7" s="35"/>
      <c r="HFT7" s="35"/>
      <c r="HFU7" s="35"/>
      <c r="HFV7" s="35"/>
      <c r="HFW7" s="35"/>
      <c r="HFX7" s="35"/>
      <c r="HFY7" s="35"/>
      <c r="HFZ7" s="35"/>
      <c r="HGA7" s="35"/>
      <c r="HGB7" s="35"/>
      <c r="HGC7" s="35"/>
      <c r="HGD7" s="35"/>
      <c r="HGE7" s="35"/>
      <c r="HGF7" s="35"/>
      <c r="HGG7" s="35"/>
      <c r="HGH7" s="35"/>
      <c r="HGI7" s="35"/>
      <c r="HGJ7" s="35"/>
      <c r="HGK7" s="35"/>
      <c r="HGL7" s="35"/>
      <c r="HGM7" s="35"/>
      <c r="HGN7" s="35"/>
      <c r="HGO7" s="35"/>
      <c r="HGP7" s="35"/>
      <c r="HGQ7" s="35"/>
      <c r="HGR7" s="35"/>
      <c r="HGS7" s="35"/>
      <c r="HGT7" s="35"/>
      <c r="HGU7" s="35"/>
      <c r="HGV7" s="35"/>
      <c r="HGW7" s="35"/>
      <c r="HGX7" s="35"/>
      <c r="HGY7" s="35"/>
      <c r="HGZ7" s="35"/>
      <c r="HHA7" s="35"/>
      <c r="HHB7" s="35"/>
      <c r="HHC7" s="35"/>
      <c r="HHD7" s="35"/>
      <c r="HHE7" s="35"/>
      <c r="HHF7" s="35"/>
      <c r="HHG7" s="35"/>
      <c r="HHH7" s="35"/>
      <c r="HHI7" s="35"/>
      <c r="HHJ7" s="35"/>
      <c r="HHK7" s="35"/>
      <c r="HHL7" s="35"/>
      <c r="HHM7" s="35"/>
      <c r="HHN7" s="35"/>
      <c r="HHO7" s="35"/>
      <c r="HHP7" s="35"/>
      <c r="HHQ7" s="35"/>
      <c r="HHR7" s="35"/>
      <c r="HHS7" s="35"/>
      <c r="HHT7" s="35"/>
      <c r="HHU7" s="35"/>
      <c r="HHV7" s="35"/>
      <c r="HHW7" s="35"/>
      <c r="HHX7" s="35"/>
      <c r="HHY7" s="35"/>
      <c r="HHZ7" s="35"/>
      <c r="HIA7" s="35"/>
      <c r="HIB7" s="35"/>
      <c r="HIC7" s="35"/>
      <c r="HID7" s="35"/>
      <c r="HIE7" s="35"/>
      <c r="HIF7" s="35"/>
      <c r="HIG7" s="35"/>
      <c r="HIH7" s="35"/>
      <c r="HII7" s="35"/>
      <c r="HIJ7" s="35"/>
      <c r="HIK7" s="35"/>
      <c r="HIL7" s="35"/>
      <c r="HIM7" s="35"/>
      <c r="HIN7" s="35"/>
      <c r="HIO7" s="35"/>
      <c r="HIP7" s="35"/>
      <c r="HIQ7" s="35"/>
      <c r="HIR7" s="35"/>
      <c r="HIS7" s="35"/>
      <c r="HIT7" s="35"/>
      <c r="HIU7" s="35"/>
      <c r="HIV7" s="35"/>
      <c r="HIW7" s="35"/>
      <c r="HIX7" s="35"/>
      <c r="HIY7" s="35"/>
      <c r="HIZ7" s="35"/>
      <c r="HJA7" s="35"/>
      <c r="HJB7" s="35"/>
      <c r="HJC7" s="35"/>
      <c r="HJD7" s="35"/>
      <c r="HJE7" s="35"/>
      <c r="HJF7" s="35"/>
      <c r="HJG7" s="35"/>
      <c r="HJH7" s="35"/>
      <c r="HJI7" s="35"/>
      <c r="HJJ7" s="35"/>
      <c r="HJK7" s="35"/>
      <c r="HJL7" s="35"/>
      <c r="HJM7" s="35"/>
      <c r="HJN7" s="35"/>
      <c r="HJO7" s="35"/>
      <c r="HJP7" s="35"/>
      <c r="HJQ7" s="35"/>
      <c r="HJR7" s="35"/>
      <c r="HJS7" s="35"/>
      <c r="HJT7" s="35"/>
      <c r="HJU7" s="35"/>
      <c r="HJV7" s="35"/>
      <c r="HJW7" s="35"/>
      <c r="HJX7" s="35"/>
      <c r="HJY7" s="35"/>
      <c r="HJZ7" s="35"/>
      <c r="HKA7" s="35"/>
      <c r="HKB7" s="35"/>
      <c r="HKC7" s="35"/>
      <c r="HKD7" s="35"/>
      <c r="HKE7" s="35"/>
      <c r="HKF7" s="35"/>
      <c r="HKG7" s="35"/>
      <c r="HKH7" s="35"/>
      <c r="HKI7" s="35"/>
      <c r="HKJ7" s="35"/>
      <c r="HKK7" s="35"/>
      <c r="HKL7" s="35"/>
      <c r="HKM7" s="35"/>
      <c r="HKN7" s="35"/>
      <c r="HKO7" s="35"/>
      <c r="HKP7" s="35"/>
      <c r="HKQ7" s="35"/>
      <c r="HKR7" s="35"/>
      <c r="HKS7" s="35"/>
      <c r="HKT7" s="35"/>
      <c r="HKU7" s="35"/>
      <c r="HKV7" s="35"/>
      <c r="HKW7" s="35"/>
      <c r="HKX7" s="35"/>
      <c r="HKY7" s="35"/>
      <c r="HKZ7" s="35"/>
      <c r="HLA7" s="35"/>
      <c r="HLB7" s="35"/>
      <c r="HLC7" s="35"/>
      <c r="HLD7" s="35"/>
      <c r="HLE7" s="35"/>
      <c r="HLF7" s="35"/>
      <c r="HLG7" s="35"/>
      <c r="HLH7" s="35"/>
      <c r="HLI7" s="35"/>
      <c r="HLJ7" s="35"/>
      <c r="HLK7" s="35"/>
      <c r="HLL7" s="35"/>
      <c r="HLM7" s="35"/>
      <c r="HLN7" s="35"/>
      <c r="HLO7" s="35"/>
      <c r="HLP7" s="35"/>
      <c r="HLQ7" s="35"/>
      <c r="HLR7" s="35"/>
      <c r="HLS7" s="35"/>
      <c r="HLT7" s="35"/>
      <c r="HLU7" s="35"/>
      <c r="HLV7" s="35"/>
      <c r="HLW7" s="35"/>
      <c r="HLX7" s="35"/>
      <c r="HLY7" s="35"/>
      <c r="HLZ7" s="35"/>
      <c r="HMA7" s="35"/>
      <c r="HMB7" s="35"/>
      <c r="HMC7" s="35"/>
      <c r="HMD7" s="35"/>
      <c r="HME7" s="35"/>
      <c r="HMF7" s="35"/>
      <c r="HMG7" s="35"/>
      <c r="HMH7" s="35"/>
      <c r="HMI7" s="35"/>
      <c r="HMJ7" s="35"/>
      <c r="HMK7" s="35"/>
      <c r="HML7" s="35"/>
      <c r="HMM7" s="35"/>
      <c r="HMN7" s="35"/>
      <c r="HMO7" s="35"/>
      <c r="HMP7" s="35"/>
      <c r="HMQ7" s="35"/>
      <c r="HMR7" s="35"/>
      <c r="HMS7" s="35"/>
      <c r="HMT7" s="35"/>
      <c r="HMU7" s="35"/>
      <c r="HMV7" s="35"/>
      <c r="HMW7" s="35"/>
      <c r="HMX7" s="35"/>
      <c r="HMY7" s="35"/>
      <c r="HMZ7" s="35"/>
      <c r="HNA7" s="35"/>
      <c r="HNB7" s="35"/>
      <c r="HNC7" s="35"/>
      <c r="HND7" s="35"/>
      <c r="HNE7" s="35"/>
      <c r="HNF7" s="35"/>
      <c r="HNG7" s="35"/>
      <c r="HNH7" s="35"/>
      <c r="HNI7" s="35"/>
      <c r="HNJ7" s="35"/>
      <c r="HNK7" s="35"/>
      <c r="HNL7" s="35"/>
      <c r="HNM7" s="35"/>
      <c r="HNN7" s="35"/>
      <c r="HNO7" s="35"/>
      <c r="HNP7" s="35"/>
      <c r="HNQ7" s="35"/>
      <c r="HNR7" s="35"/>
      <c r="HNS7" s="35"/>
      <c r="HNT7" s="35"/>
      <c r="HNU7" s="35"/>
      <c r="HNV7" s="35"/>
      <c r="HNW7" s="35"/>
      <c r="HNX7" s="35"/>
      <c r="HNY7" s="35"/>
      <c r="HNZ7" s="35"/>
      <c r="HOA7" s="35"/>
      <c r="HOB7" s="35"/>
      <c r="HOC7" s="35"/>
      <c r="HOD7" s="35"/>
      <c r="HOE7" s="35"/>
      <c r="HOF7" s="35"/>
      <c r="HOG7" s="35"/>
      <c r="HOH7" s="35"/>
      <c r="HOI7" s="35"/>
      <c r="HOJ7" s="35"/>
      <c r="HOK7" s="35"/>
      <c r="HOL7" s="35"/>
      <c r="HOM7" s="35"/>
      <c r="HON7" s="35"/>
      <c r="HOO7" s="35"/>
      <c r="HOP7" s="35"/>
      <c r="HOQ7" s="35"/>
      <c r="HOR7" s="35"/>
      <c r="HOS7" s="35"/>
      <c r="HOT7" s="35"/>
      <c r="HOU7" s="35"/>
      <c r="HOV7" s="35"/>
      <c r="HOW7" s="35"/>
      <c r="HOX7" s="35"/>
      <c r="HOY7" s="35"/>
      <c r="HOZ7" s="35"/>
      <c r="HPA7" s="35"/>
      <c r="HPB7" s="35"/>
      <c r="HPC7" s="35"/>
      <c r="HPD7" s="35"/>
      <c r="HPE7" s="35"/>
      <c r="HPF7" s="35"/>
      <c r="HPG7" s="35"/>
      <c r="HPH7" s="35"/>
      <c r="HPI7" s="35"/>
      <c r="HPJ7" s="35"/>
      <c r="HPK7" s="35"/>
      <c r="HPL7" s="35"/>
      <c r="HPM7" s="35"/>
      <c r="HPN7" s="35"/>
      <c r="HPO7" s="35"/>
      <c r="HPP7" s="35"/>
      <c r="HPQ7" s="35"/>
      <c r="HPR7" s="35"/>
      <c r="HPS7" s="35"/>
      <c r="HPT7" s="35"/>
      <c r="HPU7" s="35"/>
      <c r="HPV7" s="35"/>
      <c r="HPW7" s="35"/>
      <c r="HPX7" s="35"/>
      <c r="HPY7" s="35"/>
      <c r="HPZ7" s="35"/>
      <c r="HQA7" s="35"/>
      <c r="HQB7" s="35"/>
      <c r="HQC7" s="35"/>
      <c r="HQD7" s="35"/>
      <c r="HQE7" s="35"/>
      <c r="HQF7" s="35"/>
      <c r="HQG7" s="35"/>
      <c r="HQH7" s="35"/>
      <c r="HQI7" s="35"/>
      <c r="HQJ7" s="35"/>
      <c r="HQK7" s="35"/>
      <c r="HQL7" s="35"/>
      <c r="HQM7" s="35"/>
      <c r="HQN7" s="35"/>
      <c r="HQO7" s="35"/>
      <c r="HQP7" s="35"/>
      <c r="HQQ7" s="35"/>
      <c r="HQR7" s="35"/>
      <c r="HQS7" s="35"/>
      <c r="HQT7" s="35"/>
      <c r="HQU7" s="35"/>
      <c r="HQV7" s="35"/>
      <c r="HQW7" s="35"/>
      <c r="HQX7" s="35"/>
      <c r="HQY7" s="35"/>
      <c r="HQZ7" s="35"/>
      <c r="HRA7" s="35"/>
      <c r="HRB7" s="35"/>
      <c r="HRC7" s="35"/>
      <c r="HRD7" s="35"/>
      <c r="HRE7" s="35"/>
      <c r="HRF7" s="35"/>
      <c r="HRG7" s="35"/>
      <c r="HRH7" s="35"/>
      <c r="HRI7" s="35"/>
      <c r="HRJ7" s="35"/>
      <c r="HRK7" s="35"/>
      <c r="HRL7" s="35"/>
      <c r="HRM7" s="35"/>
      <c r="HRN7" s="35"/>
      <c r="HRO7" s="35"/>
      <c r="HRP7" s="35"/>
      <c r="HRQ7" s="35"/>
      <c r="HRR7" s="35"/>
      <c r="HRS7" s="35"/>
      <c r="HRT7" s="35"/>
      <c r="HRU7" s="35"/>
      <c r="HRV7" s="35"/>
      <c r="HRW7" s="35"/>
      <c r="HRX7" s="35"/>
      <c r="HRY7" s="35"/>
      <c r="HRZ7" s="35"/>
      <c r="HSA7" s="35"/>
      <c r="HSB7" s="35"/>
      <c r="HSC7" s="35"/>
      <c r="HSD7" s="35"/>
      <c r="HSE7" s="35"/>
      <c r="HSF7" s="35"/>
      <c r="HSG7" s="35"/>
      <c r="HSH7" s="35"/>
      <c r="HSI7" s="35"/>
      <c r="HSJ7" s="35"/>
      <c r="HSK7" s="35"/>
      <c r="HSL7" s="35"/>
      <c r="HSM7" s="35"/>
      <c r="HSN7" s="35"/>
      <c r="HSO7" s="35"/>
      <c r="HSP7" s="35"/>
      <c r="HSQ7" s="35"/>
      <c r="HSR7" s="35"/>
      <c r="HSS7" s="35"/>
      <c r="HST7" s="35"/>
      <c r="HSU7" s="35"/>
      <c r="HSV7" s="35"/>
      <c r="HSW7" s="35"/>
      <c r="HSX7" s="35"/>
      <c r="HSY7" s="35"/>
      <c r="HSZ7" s="35"/>
      <c r="HTA7" s="35"/>
      <c r="HTB7" s="35"/>
      <c r="HTC7" s="35"/>
      <c r="HTD7" s="35"/>
      <c r="HTE7" s="35"/>
      <c r="HTF7" s="35"/>
      <c r="HTG7" s="35"/>
      <c r="HTH7" s="35"/>
      <c r="HTI7" s="35"/>
      <c r="HTJ7" s="35"/>
      <c r="HTK7" s="35"/>
      <c r="HTL7" s="35"/>
      <c r="HTM7" s="35"/>
      <c r="HTN7" s="35"/>
      <c r="HTO7" s="35"/>
      <c r="HTP7" s="35"/>
      <c r="HTQ7" s="35"/>
      <c r="HTR7" s="35"/>
      <c r="HTS7" s="35"/>
      <c r="HTT7" s="35"/>
      <c r="HTU7" s="35"/>
      <c r="HTV7" s="35"/>
      <c r="HTW7" s="35"/>
      <c r="HTX7" s="35"/>
      <c r="HTY7" s="35"/>
      <c r="HTZ7" s="35"/>
      <c r="HUA7" s="35"/>
      <c r="HUB7" s="35"/>
      <c r="HUC7" s="35"/>
      <c r="HUD7" s="35"/>
      <c r="HUE7" s="35"/>
      <c r="HUF7" s="35"/>
      <c r="HUG7" s="35"/>
      <c r="HUH7" s="35"/>
      <c r="HUI7" s="35"/>
      <c r="HUJ7" s="35"/>
      <c r="HUK7" s="35"/>
      <c r="HUL7" s="35"/>
      <c r="HUM7" s="35"/>
      <c r="HUN7" s="35"/>
      <c r="HUO7" s="35"/>
      <c r="HUP7" s="35"/>
      <c r="HUQ7" s="35"/>
      <c r="HUR7" s="35"/>
      <c r="HUS7" s="35"/>
      <c r="HUT7" s="35"/>
      <c r="HUU7" s="35"/>
      <c r="HUV7" s="35"/>
      <c r="HUW7" s="35"/>
      <c r="HUX7" s="35"/>
      <c r="HUY7" s="35"/>
      <c r="HUZ7" s="35"/>
      <c r="HVA7" s="35"/>
      <c r="HVB7" s="35"/>
      <c r="HVC7" s="35"/>
      <c r="HVD7" s="35"/>
      <c r="HVE7" s="35"/>
      <c r="HVF7" s="35"/>
      <c r="HVG7" s="35"/>
      <c r="HVH7" s="35"/>
      <c r="HVI7" s="35"/>
      <c r="HVJ7" s="35"/>
      <c r="HVK7" s="35"/>
      <c r="HVL7" s="35"/>
      <c r="HVM7" s="35"/>
      <c r="HVN7" s="35"/>
      <c r="HVO7" s="35"/>
      <c r="HVP7" s="35"/>
      <c r="HVQ7" s="35"/>
      <c r="HVR7" s="35"/>
      <c r="HVS7" s="35"/>
      <c r="HVT7" s="35"/>
      <c r="HVU7" s="35"/>
      <c r="HVV7" s="35"/>
      <c r="HVW7" s="35"/>
      <c r="HVX7" s="35"/>
      <c r="HVY7" s="35"/>
      <c r="HVZ7" s="35"/>
      <c r="HWA7" s="35"/>
      <c r="HWB7" s="35"/>
      <c r="HWC7" s="35"/>
      <c r="HWD7" s="35"/>
      <c r="HWE7" s="35"/>
      <c r="HWF7" s="35"/>
      <c r="HWG7" s="35"/>
      <c r="HWH7" s="35"/>
      <c r="HWI7" s="35"/>
      <c r="HWJ7" s="35"/>
      <c r="HWK7" s="35"/>
      <c r="HWL7" s="35"/>
      <c r="HWM7" s="35"/>
      <c r="HWN7" s="35"/>
      <c r="HWO7" s="35"/>
      <c r="HWP7" s="35"/>
      <c r="HWQ7" s="35"/>
      <c r="HWR7" s="35"/>
      <c r="HWS7" s="35"/>
      <c r="HWT7" s="35"/>
      <c r="HWU7" s="35"/>
      <c r="HWV7" s="35"/>
      <c r="HWW7" s="35"/>
      <c r="HWX7" s="35"/>
      <c r="HWY7" s="35"/>
      <c r="HWZ7" s="35"/>
      <c r="HXA7" s="35"/>
      <c r="HXB7" s="35"/>
      <c r="HXC7" s="35"/>
      <c r="HXD7" s="35"/>
      <c r="HXE7" s="35"/>
      <c r="HXF7" s="35"/>
      <c r="HXG7" s="35"/>
      <c r="HXH7" s="35"/>
      <c r="HXI7" s="35"/>
      <c r="HXJ7" s="35"/>
      <c r="HXK7" s="35"/>
      <c r="HXL7" s="35"/>
      <c r="HXM7" s="35"/>
      <c r="HXN7" s="35"/>
      <c r="HXO7" s="35"/>
      <c r="HXP7" s="35"/>
      <c r="HXQ7" s="35"/>
      <c r="HXR7" s="35"/>
      <c r="HXS7" s="35"/>
      <c r="HXT7" s="35"/>
      <c r="HXU7" s="35"/>
      <c r="HXV7" s="35"/>
      <c r="HXW7" s="35"/>
      <c r="HXX7" s="35"/>
      <c r="HXY7" s="35"/>
      <c r="HXZ7" s="35"/>
      <c r="HYA7" s="35"/>
      <c r="HYB7" s="35"/>
      <c r="HYC7" s="35"/>
      <c r="HYD7" s="35"/>
      <c r="HYE7" s="35"/>
      <c r="HYF7" s="35"/>
      <c r="HYG7" s="35"/>
      <c r="HYH7" s="35"/>
      <c r="HYI7" s="35"/>
      <c r="HYJ7" s="35"/>
      <c r="HYK7" s="35"/>
      <c r="HYL7" s="35"/>
      <c r="HYM7" s="35"/>
      <c r="HYN7" s="35"/>
      <c r="HYO7" s="35"/>
      <c r="HYP7" s="35"/>
      <c r="HYQ7" s="35"/>
      <c r="HYR7" s="35"/>
      <c r="HYS7" s="35"/>
      <c r="HYT7" s="35"/>
      <c r="HYU7" s="35"/>
      <c r="HYV7" s="35"/>
      <c r="HYW7" s="35"/>
      <c r="HYX7" s="35"/>
      <c r="HYY7" s="35"/>
      <c r="HYZ7" s="35"/>
      <c r="HZA7" s="35"/>
      <c r="HZB7" s="35"/>
      <c r="HZC7" s="35"/>
      <c r="HZD7" s="35"/>
      <c r="HZE7" s="35"/>
      <c r="HZF7" s="35"/>
      <c r="HZG7" s="35"/>
      <c r="HZH7" s="35"/>
      <c r="HZI7" s="35"/>
      <c r="HZJ7" s="35"/>
      <c r="HZK7" s="35"/>
      <c r="HZL7" s="35"/>
      <c r="HZM7" s="35"/>
      <c r="HZN7" s="35"/>
      <c r="HZO7" s="35"/>
      <c r="HZP7" s="35"/>
      <c r="HZQ7" s="35"/>
      <c r="HZR7" s="35"/>
      <c r="HZS7" s="35"/>
      <c r="HZT7" s="35"/>
      <c r="HZU7" s="35"/>
      <c r="HZV7" s="35"/>
      <c r="HZW7" s="35"/>
      <c r="HZX7" s="35"/>
      <c r="HZY7" s="35"/>
      <c r="HZZ7" s="35"/>
      <c r="IAA7" s="35"/>
      <c r="IAB7" s="35"/>
      <c r="IAC7" s="35"/>
      <c r="IAD7" s="35"/>
      <c r="IAE7" s="35"/>
      <c r="IAF7" s="35"/>
      <c r="IAG7" s="35"/>
      <c r="IAH7" s="35"/>
      <c r="IAI7" s="35"/>
      <c r="IAJ7" s="35"/>
      <c r="IAK7" s="35"/>
      <c r="IAL7" s="35"/>
      <c r="IAM7" s="35"/>
      <c r="IAN7" s="35"/>
      <c r="IAO7" s="35"/>
      <c r="IAP7" s="35"/>
      <c r="IAQ7" s="35"/>
      <c r="IAR7" s="35"/>
      <c r="IAS7" s="35"/>
      <c r="IAT7" s="35"/>
      <c r="IAU7" s="35"/>
      <c r="IAV7" s="35"/>
      <c r="IAW7" s="35"/>
      <c r="IAX7" s="35"/>
      <c r="IAY7" s="35"/>
      <c r="IAZ7" s="35"/>
      <c r="IBA7" s="35"/>
      <c r="IBB7" s="35"/>
      <c r="IBC7" s="35"/>
      <c r="IBD7" s="35"/>
      <c r="IBE7" s="35"/>
      <c r="IBF7" s="35"/>
      <c r="IBG7" s="35"/>
      <c r="IBH7" s="35"/>
      <c r="IBI7" s="35"/>
      <c r="IBJ7" s="35"/>
      <c r="IBK7" s="35"/>
      <c r="IBL7" s="35"/>
      <c r="IBM7" s="35"/>
      <c r="IBN7" s="35"/>
      <c r="IBO7" s="35"/>
      <c r="IBP7" s="35"/>
      <c r="IBQ7" s="35"/>
      <c r="IBR7" s="35"/>
      <c r="IBS7" s="35"/>
      <c r="IBT7" s="35"/>
      <c r="IBU7" s="35"/>
      <c r="IBV7" s="35"/>
      <c r="IBW7" s="35"/>
      <c r="IBX7" s="35"/>
      <c r="IBY7" s="35"/>
      <c r="IBZ7" s="35"/>
      <c r="ICA7" s="35"/>
      <c r="ICB7" s="35"/>
      <c r="ICC7" s="35"/>
      <c r="ICD7" s="35"/>
      <c r="ICE7" s="35"/>
      <c r="ICF7" s="35"/>
      <c r="ICG7" s="35"/>
      <c r="ICH7" s="35"/>
      <c r="ICI7" s="35"/>
      <c r="ICJ7" s="35"/>
      <c r="ICK7" s="35"/>
      <c r="ICL7" s="35"/>
      <c r="ICM7" s="35"/>
      <c r="ICN7" s="35"/>
      <c r="ICO7" s="35"/>
      <c r="ICP7" s="35"/>
      <c r="ICQ7" s="35"/>
      <c r="ICR7" s="35"/>
      <c r="ICS7" s="35"/>
      <c r="ICT7" s="35"/>
      <c r="ICU7" s="35"/>
      <c r="ICV7" s="35"/>
      <c r="ICW7" s="35"/>
      <c r="ICX7" s="35"/>
      <c r="ICY7" s="35"/>
      <c r="ICZ7" s="35"/>
      <c r="IDA7" s="35"/>
      <c r="IDB7" s="35"/>
      <c r="IDC7" s="35"/>
      <c r="IDD7" s="35"/>
      <c r="IDE7" s="35"/>
      <c r="IDF7" s="35"/>
      <c r="IDG7" s="35"/>
      <c r="IDH7" s="35"/>
      <c r="IDI7" s="35"/>
      <c r="IDJ7" s="35"/>
      <c r="IDK7" s="35"/>
      <c r="IDL7" s="35"/>
      <c r="IDM7" s="35"/>
      <c r="IDN7" s="35"/>
      <c r="IDO7" s="35"/>
      <c r="IDP7" s="35"/>
      <c r="IDQ7" s="35"/>
      <c r="IDR7" s="35"/>
      <c r="IDS7" s="35"/>
      <c r="IDT7" s="35"/>
      <c r="IDU7" s="35"/>
      <c r="IDV7" s="35"/>
      <c r="IDW7" s="35"/>
      <c r="IDX7" s="35"/>
      <c r="IDY7" s="35"/>
      <c r="IDZ7" s="35"/>
      <c r="IEA7" s="35"/>
      <c r="IEB7" s="35"/>
      <c r="IEC7" s="35"/>
      <c r="IED7" s="35"/>
      <c r="IEE7" s="35"/>
      <c r="IEF7" s="35"/>
      <c r="IEG7" s="35"/>
      <c r="IEH7" s="35"/>
      <c r="IEI7" s="35"/>
      <c r="IEJ7" s="35"/>
      <c r="IEK7" s="35"/>
      <c r="IEL7" s="35"/>
      <c r="IEM7" s="35"/>
      <c r="IEN7" s="35"/>
      <c r="IEO7" s="35"/>
      <c r="IEP7" s="35"/>
      <c r="IEQ7" s="35"/>
      <c r="IER7" s="35"/>
      <c r="IES7" s="35"/>
      <c r="IET7" s="35"/>
      <c r="IEU7" s="35"/>
      <c r="IEV7" s="35"/>
      <c r="IEW7" s="35"/>
      <c r="IEX7" s="35"/>
      <c r="IEY7" s="35"/>
      <c r="IEZ7" s="35"/>
      <c r="IFA7" s="35"/>
      <c r="IFB7" s="35"/>
      <c r="IFC7" s="35"/>
      <c r="IFD7" s="35"/>
      <c r="IFE7" s="35"/>
      <c r="IFF7" s="35"/>
      <c r="IFG7" s="35"/>
      <c r="IFH7" s="35"/>
      <c r="IFI7" s="35"/>
      <c r="IFJ7" s="35"/>
      <c r="IFK7" s="35"/>
      <c r="IFL7" s="35"/>
      <c r="IFM7" s="35"/>
      <c r="IFN7" s="35"/>
      <c r="IFO7" s="35"/>
      <c r="IFP7" s="35"/>
      <c r="IFQ7" s="35"/>
      <c r="IFR7" s="35"/>
      <c r="IFS7" s="35"/>
      <c r="IFT7" s="35"/>
      <c r="IFU7" s="35"/>
      <c r="IFV7" s="35"/>
      <c r="IFW7" s="35"/>
      <c r="IFX7" s="35"/>
      <c r="IFY7" s="35"/>
      <c r="IFZ7" s="35"/>
      <c r="IGA7" s="35"/>
      <c r="IGB7" s="35"/>
      <c r="IGC7" s="35"/>
      <c r="IGD7" s="35"/>
      <c r="IGE7" s="35"/>
      <c r="IGF7" s="35"/>
      <c r="IGG7" s="35"/>
      <c r="IGH7" s="35"/>
      <c r="IGI7" s="35"/>
      <c r="IGJ7" s="35"/>
      <c r="IGK7" s="35"/>
      <c r="IGL7" s="35"/>
      <c r="IGM7" s="35"/>
      <c r="IGN7" s="35"/>
      <c r="IGO7" s="35"/>
      <c r="IGP7" s="35"/>
      <c r="IGQ7" s="35"/>
      <c r="IGR7" s="35"/>
      <c r="IGS7" s="35"/>
      <c r="IGT7" s="35"/>
      <c r="IGU7" s="35"/>
      <c r="IGV7" s="35"/>
      <c r="IGW7" s="35"/>
      <c r="IGX7" s="35"/>
      <c r="IGY7" s="35"/>
      <c r="IGZ7" s="35"/>
      <c r="IHA7" s="35"/>
      <c r="IHB7" s="35"/>
      <c r="IHC7" s="35"/>
      <c r="IHD7" s="35"/>
      <c r="IHE7" s="35"/>
      <c r="IHF7" s="35"/>
      <c r="IHG7" s="35"/>
      <c r="IHH7" s="35"/>
      <c r="IHI7" s="35"/>
      <c r="IHJ7" s="35"/>
      <c r="IHK7" s="35"/>
      <c r="IHL7" s="35"/>
      <c r="IHM7" s="35"/>
      <c r="IHN7" s="35"/>
      <c r="IHO7" s="35"/>
      <c r="IHP7" s="35"/>
      <c r="IHQ7" s="35"/>
      <c r="IHR7" s="35"/>
      <c r="IHS7" s="35"/>
      <c r="IHT7" s="35"/>
      <c r="IHU7" s="35"/>
      <c r="IHV7" s="35"/>
      <c r="IHW7" s="35"/>
      <c r="IHX7" s="35"/>
      <c r="IHY7" s="35"/>
      <c r="IHZ7" s="35"/>
      <c r="IIA7" s="35"/>
      <c r="IIB7" s="35"/>
      <c r="IIC7" s="35"/>
      <c r="IID7" s="35"/>
      <c r="IIE7" s="35"/>
      <c r="IIF7" s="35"/>
      <c r="IIG7" s="35"/>
      <c r="IIH7" s="35"/>
      <c r="III7" s="35"/>
      <c r="IIJ7" s="35"/>
      <c r="IIK7" s="35"/>
      <c r="IIL7" s="35"/>
      <c r="IIM7" s="35"/>
      <c r="IIN7" s="35"/>
      <c r="IIO7" s="35"/>
      <c r="IIP7" s="35"/>
      <c r="IIQ7" s="35"/>
      <c r="IIR7" s="35"/>
      <c r="IIS7" s="35"/>
      <c r="IIT7" s="35"/>
      <c r="IIU7" s="35"/>
      <c r="IIV7" s="35"/>
      <c r="IIW7" s="35"/>
      <c r="IIX7" s="35"/>
      <c r="IIY7" s="35"/>
      <c r="IIZ7" s="35"/>
      <c r="IJA7" s="35"/>
      <c r="IJB7" s="35"/>
      <c r="IJC7" s="35"/>
      <c r="IJD7" s="35"/>
      <c r="IJE7" s="35"/>
      <c r="IJF7" s="35"/>
      <c r="IJG7" s="35"/>
      <c r="IJH7" s="35"/>
      <c r="IJI7" s="35"/>
      <c r="IJJ7" s="35"/>
      <c r="IJK7" s="35"/>
      <c r="IJL7" s="35"/>
      <c r="IJM7" s="35"/>
      <c r="IJN7" s="35"/>
      <c r="IJO7" s="35"/>
      <c r="IJP7" s="35"/>
      <c r="IJQ7" s="35"/>
      <c r="IJR7" s="35"/>
      <c r="IJS7" s="35"/>
      <c r="IJT7" s="35"/>
      <c r="IJU7" s="35"/>
      <c r="IJV7" s="35"/>
      <c r="IJW7" s="35"/>
      <c r="IJX7" s="35"/>
      <c r="IJY7" s="35"/>
      <c r="IJZ7" s="35"/>
      <c r="IKA7" s="35"/>
      <c r="IKB7" s="35"/>
      <c r="IKC7" s="35"/>
      <c r="IKD7" s="35"/>
      <c r="IKE7" s="35"/>
      <c r="IKF7" s="35"/>
      <c r="IKG7" s="35"/>
      <c r="IKH7" s="35"/>
      <c r="IKI7" s="35"/>
      <c r="IKJ7" s="35"/>
      <c r="IKK7" s="35"/>
      <c r="IKL7" s="35"/>
      <c r="IKM7" s="35"/>
      <c r="IKN7" s="35"/>
      <c r="IKO7" s="35"/>
      <c r="IKP7" s="35"/>
      <c r="IKQ7" s="35"/>
      <c r="IKR7" s="35"/>
      <c r="IKS7" s="35"/>
      <c r="IKT7" s="35"/>
      <c r="IKU7" s="35"/>
      <c r="IKV7" s="35"/>
      <c r="IKW7" s="35"/>
      <c r="IKX7" s="35"/>
      <c r="IKY7" s="35"/>
      <c r="IKZ7" s="35"/>
      <c r="ILA7" s="35"/>
      <c r="ILB7" s="35"/>
      <c r="ILC7" s="35"/>
      <c r="ILD7" s="35"/>
      <c r="ILE7" s="35"/>
      <c r="ILF7" s="35"/>
      <c r="ILG7" s="35"/>
      <c r="ILH7" s="35"/>
      <c r="ILI7" s="35"/>
      <c r="ILJ7" s="35"/>
      <c r="ILK7" s="35"/>
      <c r="ILL7" s="35"/>
      <c r="ILM7" s="35"/>
      <c r="ILN7" s="35"/>
      <c r="ILO7" s="35"/>
      <c r="ILP7" s="35"/>
      <c r="ILQ7" s="35"/>
      <c r="ILR7" s="35"/>
      <c r="ILS7" s="35"/>
      <c r="ILT7" s="35"/>
      <c r="ILU7" s="35"/>
      <c r="ILV7" s="35"/>
      <c r="ILW7" s="35"/>
      <c r="ILX7" s="35"/>
      <c r="ILY7" s="35"/>
      <c r="ILZ7" s="35"/>
      <c r="IMA7" s="35"/>
      <c r="IMB7" s="35"/>
      <c r="IMC7" s="35"/>
      <c r="IMD7" s="35"/>
      <c r="IME7" s="35"/>
      <c r="IMF7" s="35"/>
      <c r="IMG7" s="35"/>
      <c r="IMH7" s="35"/>
      <c r="IMI7" s="35"/>
      <c r="IMJ7" s="35"/>
      <c r="IMK7" s="35"/>
      <c r="IML7" s="35"/>
      <c r="IMM7" s="35"/>
      <c r="IMN7" s="35"/>
      <c r="IMO7" s="35"/>
      <c r="IMP7" s="35"/>
      <c r="IMQ7" s="35"/>
      <c r="IMR7" s="35"/>
      <c r="IMS7" s="35"/>
      <c r="IMT7" s="35"/>
      <c r="IMU7" s="35"/>
      <c r="IMV7" s="35"/>
      <c r="IMW7" s="35"/>
      <c r="IMX7" s="35"/>
      <c r="IMY7" s="35"/>
      <c r="IMZ7" s="35"/>
      <c r="INA7" s="35"/>
      <c r="INB7" s="35"/>
      <c r="INC7" s="35"/>
      <c r="IND7" s="35"/>
      <c r="INE7" s="35"/>
      <c r="INF7" s="35"/>
      <c r="ING7" s="35"/>
      <c r="INH7" s="35"/>
      <c r="INI7" s="35"/>
      <c r="INJ7" s="35"/>
      <c r="INK7" s="35"/>
      <c r="INL7" s="35"/>
      <c r="INM7" s="35"/>
      <c r="INN7" s="35"/>
      <c r="INO7" s="35"/>
      <c r="INP7" s="35"/>
      <c r="INQ7" s="35"/>
      <c r="INR7" s="35"/>
      <c r="INS7" s="35"/>
      <c r="INT7" s="35"/>
      <c r="INU7" s="35"/>
      <c r="INV7" s="35"/>
      <c r="INW7" s="35"/>
      <c r="INX7" s="35"/>
      <c r="INY7" s="35"/>
      <c r="INZ7" s="35"/>
      <c r="IOA7" s="35"/>
      <c r="IOB7" s="35"/>
      <c r="IOC7" s="35"/>
      <c r="IOD7" s="35"/>
      <c r="IOE7" s="35"/>
      <c r="IOF7" s="35"/>
      <c r="IOG7" s="35"/>
      <c r="IOH7" s="35"/>
      <c r="IOI7" s="35"/>
      <c r="IOJ7" s="35"/>
      <c r="IOK7" s="35"/>
      <c r="IOL7" s="35"/>
      <c r="IOM7" s="35"/>
      <c r="ION7" s="35"/>
      <c r="IOO7" s="35"/>
      <c r="IOP7" s="35"/>
      <c r="IOQ7" s="35"/>
      <c r="IOR7" s="35"/>
      <c r="IOS7" s="35"/>
      <c r="IOT7" s="35"/>
      <c r="IOU7" s="35"/>
      <c r="IOV7" s="35"/>
      <c r="IOW7" s="35"/>
      <c r="IOX7" s="35"/>
      <c r="IOY7" s="35"/>
      <c r="IOZ7" s="35"/>
      <c r="IPA7" s="35"/>
      <c r="IPB7" s="35"/>
      <c r="IPC7" s="35"/>
      <c r="IPD7" s="35"/>
      <c r="IPE7" s="35"/>
      <c r="IPF7" s="35"/>
      <c r="IPG7" s="35"/>
      <c r="IPH7" s="35"/>
      <c r="IPI7" s="35"/>
      <c r="IPJ7" s="35"/>
      <c r="IPK7" s="35"/>
      <c r="IPL7" s="35"/>
      <c r="IPM7" s="35"/>
      <c r="IPN7" s="35"/>
      <c r="IPO7" s="35"/>
      <c r="IPP7" s="35"/>
      <c r="IPQ7" s="35"/>
      <c r="IPR7" s="35"/>
      <c r="IPS7" s="35"/>
      <c r="IPT7" s="35"/>
      <c r="IPU7" s="35"/>
      <c r="IPV7" s="35"/>
      <c r="IPW7" s="35"/>
      <c r="IPX7" s="35"/>
      <c r="IPY7" s="35"/>
      <c r="IPZ7" s="35"/>
      <c r="IQA7" s="35"/>
      <c r="IQB7" s="35"/>
      <c r="IQC7" s="35"/>
      <c r="IQD7" s="35"/>
      <c r="IQE7" s="35"/>
      <c r="IQF7" s="35"/>
      <c r="IQG7" s="35"/>
      <c r="IQH7" s="35"/>
      <c r="IQI7" s="35"/>
      <c r="IQJ7" s="35"/>
      <c r="IQK7" s="35"/>
      <c r="IQL7" s="35"/>
      <c r="IQM7" s="35"/>
      <c r="IQN7" s="35"/>
      <c r="IQO7" s="35"/>
      <c r="IQP7" s="35"/>
      <c r="IQQ7" s="35"/>
      <c r="IQR7" s="35"/>
      <c r="IQS7" s="35"/>
      <c r="IQT7" s="35"/>
      <c r="IQU7" s="35"/>
      <c r="IQV7" s="35"/>
      <c r="IQW7" s="35"/>
      <c r="IQX7" s="35"/>
      <c r="IQY7" s="35"/>
      <c r="IQZ7" s="35"/>
      <c r="IRA7" s="35"/>
      <c r="IRB7" s="35"/>
      <c r="IRC7" s="35"/>
      <c r="IRD7" s="35"/>
      <c r="IRE7" s="35"/>
      <c r="IRF7" s="35"/>
      <c r="IRG7" s="35"/>
      <c r="IRH7" s="35"/>
      <c r="IRI7" s="35"/>
      <c r="IRJ7" s="35"/>
      <c r="IRK7" s="35"/>
      <c r="IRL7" s="35"/>
      <c r="IRM7" s="35"/>
      <c r="IRN7" s="35"/>
      <c r="IRO7" s="35"/>
      <c r="IRP7" s="35"/>
      <c r="IRQ7" s="35"/>
      <c r="IRR7" s="35"/>
      <c r="IRS7" s="35"/>
      <c r="IRT7" s="35"/>
      <c r="IRU7" s="35"/>
      <c r="IRV7" s="35"/>
      <c r="IRW7" s="35"/>
      <c r="IRX7" s="35"/>
      <c r="IRY7" s="35"/>
      <c r="IRZ7" s="35"/>
      <c r="ISA7" s="35"/>
      <c r="ISB7" s="35"/>
      <c r="ISC7" s="35"/>
      <c r="ISD7" s="35"/>
      <c r="ISE7" s="35"/>
      <c r="ISF7" s="35"/>
      <c r="ISG7" s="35"/>
      <c r="ISH7" s="35"/>
      <c r="ISI7" s="35"/>
      <c r="ISJ7" s="35"/>
      <c r="ISK7" s="35"/>
      <c r="ISL7" s="35"/>
      <c r="ISM7" s="35"/>
      <c r="ISN7" s="35"/>
      <c r="ISO7" s="35"/>
      <c r="ISP7" s="35"/>
      <c r="ISQ7" s="35"/>
      <c r="ISR7" s="35"/>
      <c r="ISS7" s="35"/>
      <c r="IST7" s="35"/>
      <c r="ISU7" s="35"/>
      <c r="ISV7" s="35"/>
      <c r="ISW7" s="35"/>
      <c r="ISX7" s="35"/>
      <c r="ISY7" s="35"/>
      <c r="ISZ7" s="35"/>
      <c r="ITA7" s="35"/>
      <c r="ITB7" s="35"/>
      <c r="ITC7" s="35"/>
      <c r="ITD7" s="35"/>
      <c r="ITE7" s="35"/>
      <c r="ITF7" s="35"/>
      <c r="ITG7" s="35"/>
      <c r="ITH7" s="35"/>
      <c r="ITI7" s="35"/>
      <c r="ITJ7" s="35"/>
      <c r="ITK7" s="35"/>
      <c r="ITL7" s="35"/>
      <c r="ITM7" s="35"/>
      <c r="ITN7" s="35"/>
      <c r="ITO7" s="35"/>
      <c r="ITP7" s="35"/>
      <c r="ITQ7" s="35"/>
      <c r="ITR7" s="35"/>
      <c r="ITS7" s="35"/>
      <c r="ITT7" s="35"/>
      <c r="ITU7" s="35"/>
      <c r="ITV7" s="35"/>
      <c r="ITW7" s="35"/>
      <c r="ITX7" s="35"/>
      <c r="ITY7" s="35"/>
      <c r="ITZ7" s="35"/>
      <c r="IUA7" s="35"/>
      <c r="IUB7" s="35"/>
      <c r="IUC7" s="35"/>
      <c r="IUD7" s="35"/>
      <c r="IUE7" s="35"/>
      <c r="IUF7" s="35"/>
      <c r="IUG7" s="35"/>
      <c r="IUH7" s="35"/>
      <c r="IUI7" s="35"/>
      <c r="IUJ7" s="35"/>
      <c r="IUK7" s="35"/>
      <c r="IUL7" s="35"/>
      <c r="IUM7" s="35"/>
      <c r="IUN7" s="35"/>
      <c r="IUO7" s="35"/>
      <c r="IUP7" s="35"/>
      <c r="IUQ7" s="35"/>
      <c r="IUR7" s="35"/>
      <c r="IUS7" s="35"/>
      <c r="IUT7" s="35"/>
      <c r="IUU7" s="35"/>
      <c r="IUV7" s="35"/>
      <c r="IUW7" s="35"/>
      <c r="IUX7" s="35"/>
      <c r="IUY7" s="35"/>
      <c r="IUZ7" s="35"/>
      <c r="IVA7" s="35"/>
      <c r="IVB7" s="35"/>
      <c r="IVC7" s="35"/>
      <c r="IVD7" s="35"/>
      <c r="IVE7" s="35"/>
      <c r="IVF7" s="35"/>
      <c r="IVG7" s="35"/>
      <c r="IVH7" s="35"/>
      <c r="IVI7" s="35"/>
      <c r="IVJ7" s="35"/>
      <c r="IVK7" s="35"/>
      <c r="IVL7" s="35"/>
      <c r="IVM7" s="35"/>
      <c r="IVN7" s="35"/>
      <c r="IVO7" s="35"/>
      <c r="IVP7" s="35"/>
      <c r="IVQ7" s="35"/>
      <c r="IVR7" s="35"/>
      <c r="IVS7" s="35"/>
      <c r="IVT7" s="35"/>
      <c r="IVU7" s="35"/>
      <c r="IVV7" s="35"/>
      <c r="IVW7" s="35"/>
      <c r="IVX7" s="35"/>
      <c r="IVY7" s="35"/>
      <c r="IVZ7" s="35"/>
      <c r="IWA7" s="35"/>
      <c r="IWB7" s="35"/>
      <c r="IWC7" s="35"/>
      <c r="IWD7" s="35"/>
      <c r="IWE7" s="35"/>
      <c r="IWF7" s="35"/>
      <c r="IWG7" s="35"/>
      <c r="IWH7" s="35"/>
      <c r="IWI7" s="35"/>
      <c r="IWJ7" s="35"/>
      <c r="IWK7" s="35"/>
      <c r="IWL7" s="35"/>
      <c r="IWM7" s="35"/>
      <c r="IWN7" s="35"/>
      <c r="IWO7" s="35"/>
      <c r="IWP7" s="35"/>
      <c r="IWQ7" s="35"/>
      <c r="IWR7" s="35"/>
      <c r="IWS7" s="35"/>
      <c r="IWT7" s="35"/>
      <c r="IWU7" s="35"/>
      <c r="IWV7" s="35"/>
      <c r="IWW7" s="35"/>
      <c r="IWX7" s="35"/>
      <c r="IWY7" s="35"/>
      <c r="IWZ7" s="35"/>
      <c r="IXA7" s="35"/>
      <c r="IXB7" s="35"/>
      <c r="IXC7" s="35"/>
      <c r="IXD7" s="35"/>
      <c r="IXE7" s="35"/>
      <c r="IXF7" s="35"/>
      <c r="IXG7" s="35"/>
      <c r="IXH7" s="35"/>
      <c r="IXI7" s="35"/>
      <c r="IXJ7" s="35"/>
      <c r="IXK7" s="35"/>
      <c r="IXL7" s="35"/>
      <c r="IXM7" s="35"/>
      <c r="IXN7" s="35"/>
      <c r="IXO7" s="35"/>
      <c r="IXP7" s="35"/>
      <c r="IXQ7" s="35"/>
      <c r="IXR7" s="35"/>
      <c r="IXS7" s="35"/>
      <c r="IXT7" s="35"/>
      <c r="IXU7" s="35"/>
      <c r="IXV7" s="35"/>
      <c r="IXW7" s="35"/>
      <c r="IXX7" s="35"/>
      <c r="IXY7" s="35"/>
      <c r="IXZ7" s="35"/>
      <c r="IYA7" s="35"/>
      <c r="IYB7" s="35"/>
      <c r="IYC7" s="35"/>
      <c r="IYD7" s="35"/>
      <c r="IYE7" s="35"/>
      <c r="IYF7" s="35"/>
      <c r="IYG7" s="35"/>
      <c r="IYH7" s="35"/>
      <c r="IYI7" s="35"/>
      <c r="IYJ7" s="35"/>
      <c r="IYK7" s="35"/>
      <c r="IYL7" s="35"/>
      <c r="IYM7" s="35"/>
      <c r="IYN7" s="35"/>
      <c r="IYO7" s="35"/>
      <c r="IYP7" s="35"/>
      <c r="IYQ7" s="35"/>
      <c r="IYR7" s="35"/>
      <c r="IYS7" s="35"/>
      <c r="IYT7" s="35"/>
      <c r="IYU7" s="35"/>
      <c r="IYV7" s="35"/>
      <c r="IYW7" s="35"/>
      <c r="IYX7" s="35"/>
      <c r="IYY7" s="35"/>
      <c r="IYZ7" s="35"/>
      <c r="IZA7" s="35"/>
      <c r="IZB7" s="35"/>
      <c r="IZC7" s="35"/>
      <c r="IZD7" s="35"/>
      <c r="IZE7" s="35"/>
      <c r="IZF7" s="35"/>
      <c r="IZG7" s="35"/>
      <c r="IZH7" s="35"/>
      <c r="IZI7" s="35"/>
      <c r="IZJ7" s="35"/>
      <c r="IZK7" s="35"/>
      <c r="IZL7" s="35"/>
      <c r="IZM7" s="35"/>
      <c r="IZN7" s="35"/>
      <c r="IZO7" s="35"/>
      <c r="IZP7" s="35"/>
      <c r="IZQ7" s="35"/>
      <c r="IZR7" s="35"/>
      <c r="IZS7" s="35"/>
      <c r="IZT7" s="35"/>
      <c r="IZU7" s="35"/>
      <c r="IZV7" s="35"/>
      <c r="IZW7" s="35"/>
      <c r="IZX7" s="35"/>
      <c r="IZY7" s="35"/>
      <c r="IZZ7" s="35"/>
      <c r="JAA7" s="35"/>
      <c r="JAB7" s="35"/>
      <c r="JAC7" s="35"/>
      <c r="JAD7" s="35"/>
      <c r="JAE7" s="35"/>
      <c r="JAF7" s="35"/>
      <c r="JAG7" s="35"/>
      <c r="JAH7" s="35"/>
      <c r="JAI7" s="35"/>
      <c r="JAJ7" s="35"/>
      <c r="JAK7" s="35"/>
      <c r="JAL7" s="35"/>
      <c r="JAM7" s="35"/>
      <c r="JAN7" s="35"/>
      <c r="JAO7" s="35"/>
      <c r="JAP7" s="35"/>
      <c r="JAQ7" s="35"/>
      <c r="JAR7" s="35"/>
      <c r="JAS7" s="35"/>
      <c r="JAT7" s="35"/>
      <c r="JAU7" s="35"/>
      <c r="JAV7" s="35"/>
      <c r="JAW7" s="35"/>
      <c r="JAX7" s="35"/>
      <c r="JAY7" s="35"/>
      <c r="JAZ7" s="35"/>
      <c r="JBA7" s="35"/>
      <c r="JBB7" s="35"/>
      <c r="JBC7" s="35"/>
      <c r="JBD7" s="35"/>
      <c r="JBE7" s="35"/>
      <c r="JBF7" s="35"/>
      <c r="JBG7" s="35"/>
      <c r="JBH7" s="35"/>
      <c r="JBI7" s="35"/>
      <c r="JBJ7" s="35"/>
      <c r="JBK7" s="35"/>
      <c r="JBL7" s="35"/>
      <c r="JBM7" s="35"/>
      <c r="JBN7" s="35"/>
      <c r="JBO7" s="35"/>
      <c r="JBP7" s="35"/>
      <c r="JBQ7" s="35"/>
      <c r="JBR7" s="35"/>
      <c r="JBS7" s="35"/>
      <c r="JBT7" s="35"/>
      <c r="JBU7" s="35"/>
      <c r="JBV7" s="35"/>
      <c r="JBW7" s="35"/>
      <c r="JBX7" s="35"/>
      <c r="JBY7" s="35"/>
      <c r="JBZ7" s="35"/>
      <c r="JCA7" s="35"/>
      <c r="JCB7" s="35"/>
      <c r="JCC7" s="35"/>
      <c r="JCD7" s="35"/>
      <c r="JCE7" s="35"/>
      <c r="JCF7" s="35"/>
      <c r="JCG7" s="35"/>
      <c r="JCH7" s="35"/>
      <c r="JCI7" s="35"/>
      <c r="JCJ7" s="35"/>
      <c r="JCK7" s="35"/>
      <c r="JCL7" s="35"/>
      <c r="JCM7" s="35"/>
      <c r="JCN7" s="35"/>
      <c r="JCO7" s="35"/>
      <c r="JCP7" s="35"/>
      <c r="JCQ7" s="35"/>
      <c r="JCR7" s="35"/>
      <c r="JCS7" s="35"/>
      <c r="JCT7" s="35"/>
      <c r="JCU7" s="35"/>
      <c r="JCV7" s="35"/>
      <c r="JCW7" s="35"/>
      <c r="JCX7" s="35"/>
      <c r="JCY7" s="35"/>
      <c r="JCZ7" s="35"/>
      <c r="JDA7" s="35"/>
      <c r="JDB7" s="35"/>
      <c r="JDC7" s="35"/>
      <c r="JDD7" s="35"/>
      <c r="JDE7" s="35"/>
      <c r="JDF7" s="35"/>
      <c r="JDG7" s="35"/>
      <c r="JDH7" s="35"/>
      <c r="JDI7" s="35"/>
      <c r="JDJ7" s="35"/>
      <c r="JDK7" s="35"/>
      <c r="JDL7" s="35"/>
      <c r="JDM7" s="35"/>
      <c r="JDN7" s="35"/>
      <c r="JDO7" s="35"/>
      <c r="JDP7" s="35"/>
      <c r="JDQ7" s="35"/>
      <c r="JDR7" s="35"/>
      <c r="JDS7" s="35"/>
      <c r="JDT7" s="35"/>
      <c r="JDU7" s="35"/>
      <c r="JDV7" s="35"/>
      <c r="JDW7" s="35"/>
      <c r="JDX7" s="35"/>
      <c r="JDY7" s="35"/>
      <c r="JDZ7" s="35"/>
      <c r="JEA7" s="35"/>
      <c r="JEB7" s="35"/>
      <c r="JEC7" s="35"/>
      <c r="JED7" s="35"/>
      <c r="JEE7" s="35"/>
      <c r="JEF7" s="35"/>
      <c r="JEG7" s="35"/>
      <c r="JEH7" s="35"/>
      <c r="JEI7" s="35"/>
      <c r="JEJ7" s="35"/>
      <c r="JEK7" s="35"/>
      <c r="JEL7" s="35"/>
      <c r="JEM7" s="35"/>
      <c r="JEN7" s="35"/>
      <c r="JEO7" s="35"/>
      <c r="JEP7" s="35"/>
      <c r="JEQ7" s="35"/>
      <c r="JER7" s="35"/>
      <c r="JES7" s="35"/>
      <c r="JET7" s="35"/>
      <c r="JEU7" s="35"/>
      <c r="JEV7" s="35"/>
      <c r="JEW7" s="35"/>
      <c r="JEX7" s="35"/>
      <c r="JEY7" s="35"/>
      <c r="JEZ7" s="35"/>
      <c r="JFA7" s="35"/>
      <c r="JFB7" s="35"/>
      <c r="JFC7" s="35"/>
      <c r="JFD7" s="35"/>
      <c r="JFE7" s="35"/>
      <c r="JFF7" s="35"/>
      <c r="JFG7" s="35"/>
      <c r="JFH7" s="35"/>
      <c r="JFI7" s="35"/>
      <c r="JFJ7" s="35"/>
      <c r="JFK7" s="35"/>
      <c r="JFL7" s="35"/>
      <c r="JFM7" s="35"/>
      <c r="JFN7" s="35"/>
      <c r="JFO7" s="35"/>
      <c r="JFP7" s="35"/>
      <c r="JFQ7" s="35"/>
      <c r="JFR7" s="35"/>
      <c r="JFS7" s="35"/>
      <c r="JFT7" s="35"/>
      <c r="JFU7" s="35"/>
      <c r="JFV7" s="35"/>
      <c r="JFW7" s="35"/>
      <c r="JFX7" s="35"/>
      <c r="JFY7" s="35"/>
      <c r="JFZ7" s="35"/>
      <c r="JGA7" s="35"/>
      <c r="JGB7" s="35"/>
      <c r="JGC7" s="35"/>
      <c r="JGD7" s="35"/>
      <c r="JGE7" s="35"/>
      <c r="JGF7" s="35"/>
      <c r="JGG7" s="35"/>
      <c r="JGH7" s="35"/>
      <c r="JGI7" s="35"/>
      <c r="JGJ7" s="35"/>
      <c r="JGK7" s="35"/>
      <c r="JGL7" s="35"/>
      <c r="JGM7" s="35"/>
      <c r="JGN7" s="35"/>
      <c r="JGO7" s="35"/>
      <c r="JGP7" s="35"/>
      <c r="JGQ7" s="35"/>
      <c r="JGR7" s="35"/>
      <c r="JGS7" s="35"/>
      <c r="JGT7" s="35"/>
      <c r="JGU7" s="35"/>
      <c r="JGV7" s="35"/>
      <c r="JGW7" s="35"/>
      <c r="JGX7" s="35"/>
      <c r="JGY7" s="35"/>
      <c r="JGZ7" s="35"/>
      <c r="JHA7" s="35"/>
      <c r="JHB7" s="35"/>
      <c r="JHC7" s="35"/>
      <c r="JHD7" s="35"/>
      <c r="JHE7" s="35"/>
      <c r="JHF7" s="35"/>
      <c r="JHG7" s="35"/>
      <c r="JHH7" s="35"/>
      <c r="JHI7" s="35"/>
      <c r="JHJ7" s="35"/>
      <c r="JHK7" s="35"/>
      <c r="JHL7" s="35"/>
      <c r="JHM7" s="35"/>
      <c r="JHN7" s="35"/>
      <c r="JHO7" s="35"/>
      <c r="JHP7" s="35"/>
      <c r="JHQ7" s="35"/>
      <c r="JHR7" s="35"/>
      <c r="JHS7" s="35"/>
      <c r="JHT7" s="35"/>
      <c r="JHU7" s="35"/>
      <c r="JHV7" s="35"/>
      <c r="JHW7" s="35"/>
      <c r="JHX7" s="35"/>
      <c r="JHY7" s="35"/>
      <c r="JHZ7" s="35"/>
      <c r="JIA7" s="35"/>
      <c r="JIB7" s="35"/>
      <c r="JIC7" s="35"/>
      <c r="JID7" s="35"/>
      <c r="JIE7" s="35"/>
      <c r="JIF7" s="35"/>
      <c r="JIG7" s="35"/>
      <c r="JIH7" s="35"/>
      <c r="JII7" s="35"/>
      <c r="JIJ7" s="35"/>
      <c r="JIK7" s="35"/>
      <c r="JIL7" s="35"/>
      <c r="JIM7" s="35"/>
      <c r="JIN7" s="35"/>
      <c r="JIO7" s="35"/>
      <c r="JIP7" s="35"/>
      <c r="JIQ7" s="35"/>
      <c r="JIR7" s="35"/>
      <c r="JIS7" s="35"/>
      <c r="JIT7" s="35"/>
      <c r="JIU7" s="35"/>
      <c r="JIV7" s="35"/>
      <c r="JIW7" s="35"/>
      <c r="JIX7" s="35"/>
      <c r="JIY7" s="35"/>
      <c r="JIZ7" s="35"/>
      <c r="JJA7" s="35"/>
      <c r="JJB7" s="35"/>
      <c r="JJC7" s="35"/>
      <c r="JJD7" s="35"/>
      <c r="JJE7" s="35"/>
      <c r="JJF7" s="35"/>
      <c r="JJG7" s="35"/>
      <c r="JJH7" s="35"/>
      <c r="JJI7" s="35"/>
      <c r="JJJ7" s="35"/>
      <c r="JJK7" s="35"/>
      <c r="JJL7" s="35"/>
      <c r="JJM7" s="35"/>
      <c r="JJN7" s="35"/>
      <c r="JJO7" s="35"/>
      <c r="JJP7" s="35"/>
      <c r="JJQ7" s="35"/>
      <c r="JJR7" s="35"/>
      <c r="JJS7" s="35"/>
      <c r="JJT7" s="35"/>
      <c r="JJU7" s="35"/>
      <c r="JJV7" s="35"/>
      <c r="JJW7" s="35"/>
      <c r="JJX7" s="35"/>
      <c r="JJY7" s="35"/>
      <c r="JJZ7" s="35"/>
      <c r="JKA7" s="35"/>
      <c r="JKB7" s="35"/>
      <c r="JKC7" s="35"/>
      <c r="JKD7" s="35"/>
      <c r="JKE7" s="35"/>
      <c r="JKF7" s="35"/>
      <c r="JKG7" s="35"/>
      <c r="JKH7" s="35"/>
      <c r="JKI7" s="35"/>
      <c r="JKJ7" s="35"/>
      <c r="JKK7" s="35"/>
      <c r="JKL7" s="35"/>
      <c r="JKM7" s="35"/>
      <c r="JKN7" s="35"/>
      <c r="JKO7" s="35"/>
      <c r="JKP7" s="35"/>
      <c r="JKQ7" s="35"/>
      <c r="JKR7" s="35"/>
      <c r="JKS7" s="35"/>
      <c r="JKT7" s="35"/>
      <c r="JKU7" s="35"/>
      <c r="JKV7" s="35"/>
      <c r="JKW7" s="35"/>
      <c r="JKX7" s="35"/>
      <c r="JKY7" s="35"/>
      <c r="JKZ7" s="35"/>
      <c r="JLA7" s="35"/>
      <c r="JLB7" s="35"/>
      <c r="JLC7" s="35"/>
      <c r="JLD7" s="35"/>
      <c r="JLE7" s="35"/>
      <c r="JLF7" s="35"/>
      <c r="JLG7" s="35"/>
      <c r="JLH7" s="35"/>
      <c r="JLI7" s="35"/>
      <c r="JLJ7" s="35"/>
      <c r="JLK7" s="35"/>
      <c r="JLL7" s="35"/>
      <c r="JLM7" s="35"/>
      <c r="JLN7" s="35"/>
      <c r="JLO7" s="35"/>
      <c r="JLP7" s="35"/>
      <c r="JLQ7" s="35"/>
      <c r="JLR7" s="35"/>
      <c r="JLS7" s="35"/>
      <c r="JLT7" s="35"/>
      <c r="JLU7" s="35"/>
      <c r="JLV7" s="35"/>
      <c r="JLW7" s="35"/>
      <c r="JLX7" s="35"/>
      <c r="JLY7" s="35"/>
      <c r="JLZ7" s="35"/>
      <c r="JMA7" s="35"/>
      <c r="JMB7" s="35"/>
      <c r="JMC7" s="35"/>
      <c r="JMD7" s="35"/>
      <c r="JME7" s="35"/>
      <c r="JMF7" s="35"/>
      <c r="JMG7" s="35"/>
      <c r="JMH7" s="35"/>
      <c r="JMI7" s="35"/>
      <c r="JMJ7" s="35"/>
      <c r="JMK7" s="35"/>
      <c r="JML7" s="35"/>
      <c r="JMM7" s="35"/>
      <c r="JMN7" s="35"/>
      <c r="JMO7" s="35"/>
      <c r="JMP7" s="35"/>
      <c r="JMQ7" s="35"/>
      <c r="JMR7" s="35"/>
      <c r="JMS7" s="35"/>
      <c r="JMT7" s="35"/>
      <c r="JMU7" s="35"/>
      <c r="JMV7" s="35"/>
      <c r="JMW7" s="35"/>
      <c r="JMX7" s="35"/>
      <c r="JMY7" s="35"/>
      <c r="JMZ7" s="35"/>
      <c r="JNA7" s="35"/>
      <c r="JNB7" s="35"/>
      <c r="JNC7" s="35"/>
      <c r="JND7" s="35"/>
      <c r="JNE7" s="35"/>
      <c r="JNF7" s="35"/>
      <c r="JNG7" s="35"/>
      <c r="JNH7" s="35"/>
      <c r="JNI7" s="35"/>
      <c r="JNJ7" s="35"/>
      <c r="JNK7" s="35"/>
      <c r="JNL7" s="35"/>
      <c r="JNM7" s="35"/>
      <c r="JNN7" s="35"/>
      <c r="JNO7" s="35"/>
      <c r="JNP7" s="35"/>
      <c r="JNQ7" s="35"/>
      <c r="JNR7" s="35"/>
      <c r="JNS7" s="35"/>
      <c r="JNT7" s="35"/>
      <c r="JNU7" s="35"/>
      <c r="JNV7" s="35"/>
      <c r="JNW7" s="35"/>
      <c r="JNX7" s="35"/>
      <c r="JNY7" s="35"/>
      <c r="JNZ7" s="35"/>
      <c r="JOA7" s="35"/>
      <c r="JOB7" s="35"/>
      <c r="JOC7" s="35"/>
      <c r="JOD7" s="35"/>
      <c r="JOE7" s="35"/>
      <c r="JOF7" s="35"/>
      <c r="JOG7" s="35"/>
      <c r="JOH7" s="35"/>
      <c r="JOI7" s="35"/>
      <c r="JOJ7" s="35"/>
      <c r="JOK7" s="35"/>
      <c r="JOL7" s="35"/>
      <c r="JOM7" s="35"/>
      <c r="JON7" s="35"/>
      <c r="JOO7" s="35"/>
      <c r="JOP7" s="35"/>
      <c r="JOQ7" s="35"/>
      <c r="JOR7" s="35"/>
      <c r="JOS7" s="35"/>
      <c r="JOT7" s="35"/>
      <c r="JOU7" s="35"/>
      <c r="JOV7" s="35"/>
      <c r="JOW7" s="35"/>
      <c r="JOX7" s="35"/>
      <c r="JOY7" s="35"/>
      <c r="JOZ7" s="35"/>
      <c r="JPA7" s="35"/>
      <c r="JPB7" s="35"/>
      <c r="JPC7" s="35"/>
      <c r="JPD7" s="35"/>
      <c r="JPE7" s="35"/>
      <c r="JPF7" s="35"/>
      <c r="JPG7" s="35"/>
      <c r="JPH7" s="35"/>
      <c r="JPI7" s="35"/>
      <c r="JPJ7" s="35"/>
      <c r="JPK7" s="35"/>
      <c r="JPL7" s="35"/>
      <c r="JPM7" s="35"/>
      <c r="JPN7" s="35"/>
      <c r="JPO7" s="35"/>
      <c r="JPP7" s="35"/>
      <c r="JPQ7" s="35"/>
      <c r="JPR7" s="35"/>
      <c r="JPS7" s="35"/>
      <c r="JPT7" s="35"/>
      <c r="JPU7" s="35"/>
      <c r="JPV7" s="35"/>
      <c r="JPW7" s="35"/>
      <c r="JPX7" s="35"/>
      <c r="JPY7" s="35"/>
      <c r="JPZ7" s="35"/>
      <c r="JQA7" s="35"/>
      <c r="JQB7" s="35"/>
      <c r="JQC7" s="35"/>
      <c r="JQD7" s="35"/>
      <c r="JQE7" s="35"/>
      <c r="JQF7" s="35"/>
      <c r="JQG7" s="35"/>
      <c r="JQH7" s="35"/>
      <c r="JQI7" s="35"/>
      <c r="JQJ7" s="35"/>
      <c r="JQK7" s="35"/>
      <c r="JQL7" s="35"/>
      <c r="JQM7" s="35"/>
      <c r="JQN7" s="35"/>
      <c r="JQO7" s="35"/>
      <c r="JQP7" s="35"/>
      <c r="JQQ7" s="35"/>
      <c r="JQR7" s="35"/>
      <c r="JQS7" s="35"/>
      <c r="JQT7" s="35"/>
      <c r="JQU7" s="35"/>
      <c r="JQV7" s="35"/>
      <c r="JQW7" s="35"/>
      <c r="JQX7" s="35"/>
      <c r="JQY7" s="35"/>
      <c r="JQZ7" s="35"/>
      <c r="JRA7" s="35"/>
      <c r="JRB7" s="35"/>
      <c r="JRC7" s="35"/>
      <c r="JRD7" s="35"/>
      <c r="JRE7" s="35"/>
      <c r="JRF7" s="35"/>
      <c r="JRG7" s="35"/>
      <c r="JRH7" s="35"/>
      <c r="JRI7" s="35"/>
      <c r="JRJ7" s="35"/>
      <c r="JRK7" s="35"/>
      <c r="JRL7" s="35"/>
      <c r="JRM7" s="35"/>
      <c r="JRN7" s="35"/>
      <c r="JRO7" s="35"/>
      <c r="JRP7" s="35"/>
      <c r="JRQ7" s="35"/>
      <c r="JRR7" s="35"/>
      <c r="JRS7" s="35"/>
      <c r="JRT7" s="35"/>
      <c r="JRU7" s="35"/>
      <c r="JRV7" s="35"/>
      <c r="JRW7" s="35"/>
      <c r="JRX7" s="35"/>
      <c r="JRY7" s="35"/>
      <c r="JRZ7" s="35"/>
      <c r="JSA7" s="35"/>
      <c r="JSB7" s="35"/>
      <c r="JSC7" s="35"/>
      <c r="JSD7" s="35"/>
      <c r="JSE7" s="35"/>
      <c r="JSF7" s="35"/>
      <c r="JSG7" s="35"/>
      <c r="JSH7" s="35"/>
      <c r="JSI7" s="35"/>
      <c r="JSJ7" s="35"/>
      <c r="JSK7" s="35"/>
      <c r="JSL7" s="35"/>
      <c r="JSM7" s="35"/>
      <c r="JSN7" s="35"/>
      <c r="JSO7" s="35"/>
      <c r="JSP7" s="35"/>
      <c r="JSQ7" s="35"/>
      <c r="JSR7" s="35"/>
      <c r="JSS7" s="35"/>
      <c r="JST7" s="35"/>
      <c r="JSU7" s="35"/>
      <c r="JSV7" s="35"/>
      <c r="JSW7" s="35"/>
      <c r="JSX7" s="35"/>
      <c r="JSY7" s="35"/>
      <c r="JSZ7" s="35"/>
      <c r="JTA7" s="35"/>
      <c r="JTB7" s="35"/>
      <c r="JTC7" s="35"/>
      <c r="JTD7" s="35"/>
      <c r="JTE7" s="35"/>
      <c r="JTF7" s="35"/>
      <c r="JTG7" s="35"/>
      <c r="JTH7" s="35"/>
      <c r="JTI7" s="35"/>
      <c r="JTJ7" s="35"/>
      <c r="JTK7" s="35"/>
      <c r="JTL7" s="35"/>
      <c r="JTM7" s="35"/>
      <c r="JTN7" s="35"/>
      <c r="JTO7" s="35"/>
      <c r="JTP7" s="35"/>
      <c r="JTQ7" s="35"/>
      <c r="JTR7" s="35"/>
      <c r="JTS7" s="35"/>
      <c r="JTT7" s="35"/>
      <c r="JTU7" s="35"/>
      <c r="JTV7" s="35"/>
      <c r="JTW7" s="35"/>
      <c r="JTX7" s="35"/>
      <c r="JTY7" s="35"/>
      <c r="JTZ7" s="35"/>
      <c r="JUA7" s="35"/>
      <c r="JUB7" s="35"/>
      <c r="JUC7" s="35"/>
      <c r="JUD7" s="35"/>
      <c r="JUE7" s="35"/>
      <c r="JUF7" s="35"/>
      <c r="JUG7" s="35"/>
      <c r="JUH7" s="35"/>
      <c r="JUI7" s="35"/>
      <c r="JUJ7" s="35"/>
      <c r="JUK7" s="35"/>
      <c r="JUL7" s="35"/>
      <c r="JUM7" s="35"/>
      <c r="JUN7" s="35"/>
      <c r="JUO7" s="35"/>
      <c r="JUP7" s="35"/>
      <c r="JUQ7" s="35"/>
      <c r="JUR7" s="35"/>
      <c r="JUS7" s="35"/>
      <c r="JUT7" s="35"/>
      <c r="JUU7" s="35"/>
      <c r="JUV7" s="35"/>
      <c r="JUW7" s="35"/>
      <c r="JUX7" s="35"/>
      <c r="JUY7" s="35"/>
      <c r="JUZ7" s="35"/>
      <c r="JVA7" s="35"/>
      <c r="JVB7" s="35"/>
      <c r="JVC7" s="35"/>
      <c r="JVD7" s="35"/>
      <c r="JVE7" s="35"/>
      <c r="JVF7" s="35"/>
      <c r="JVG7" s="35"/>
      <c r="JVH7" s="35"/>
      <c r="JVI7" s="35"/>
      <c r="JVJ7" s="35"/>
      <c r="JVK7" s="35"/>
      <c r="JVL7" s="35"/>
      <c r="JVM7" s="35"/>
      <c r="JVN7" s="35"/>
      <c r="JVO7" s="35"/>
      <c r="JVP7" s="35"/>
      <c r="JVQ7" s="35"/>
      <c r="JVR7" s="35"/>
      <c r="JVS7" s="35"/>
      <c r="JVT7" s="35"/>
      <c r="JVU7" s="35"/>
      <c r="JVV7" s="35"/>
      <c r="JVW7" s="35"/>
      <c r="JVX7" s="35"/>
      <c r="JVY7" s="35"/>
      <c r="JVZ7" s="35"/>
      <c r="JWA7" s="35"/>
      <c r="JWB7" s="35"/>
      <c r="JWC7" s="35"/>
      <c r="JWD7" s="35"/>
      <c r="JWE7" s="35"/>
      <c r="JWF7" s="35"/>
      <c r="JWG7" s="35"/>
      <c r="JWH7" s="35"/>
      <c r="JWI7" s="35"/>
      <c r="JWJ7" s="35"/>
      <c r="JWK7" s="35"/>
      <c r="JWL7" s="35"/>
      <c r="JWM7" s="35"/>
      <c r="JWN7" s="35"/>
      <c r="JWO7" s="35"/>
      <c r="JWP7" s="35"/>
      <c r="JWQ7" s="35"/>
      <c r="JWR7" s="35"/>
      <c r="JWS7" s="35"/>
      <c r="JWT7" s="35"/>
      <c r="JWU7" s="35"/>
      <c r="JWV7" s="35"/>
      <c r="JWW7" s="35"/>
      <c r="JWX7" s="35"/>
      <c r="JWY7" s="35"/>
      <c r="JWZ7" s="35"/>
      <c r="JXA7" s="35"/>
      <c r="JXB7" s="35"/>
      <c r="JXC7" s="35"/>
      <c r="JXD7" s="35"/>
      <c r="JXE7" s="35"/>
      <c r="JXF7" s="35"/>
      <c r="JXG7" s="35"/>
      <c r="JXH7" s="35"/>
      <c r="JXI7" s="35"/>
      <c r="JXJ7" s="35"/>
      <c r="JXK7" s="35"/>
      <c r="JXL7" s="35"/>
      <c r="JXM7" s="35"/>
      <c r="JXN7" s="35"/>
      <c r="JXO7" s="35"/>
      <c r="JXP7" s="35"/>
      <c r="JXQ7" s="35"/>
      <c r="JXR7" s="35"/>
      <c r="JXS7" s="35"/>
      <c r="JXT7" s="35"/>
      <c r="JXU7" s="35"/>
      <c r="JXV7" s="35"/>
      <c r="JXW7" s="35"/>
      <c r="JXX7" s="35"/>
      <c r="JXY7" s="35"/>
      <c r="JXZ7" s="35"/>
      <c r="JYA7" s="35"/>
      <c r="JYB7" s="35"/>
      <c r="JYC7" s="35"/>
      <c r="JYD7" s="35"/>
      <c r="JYE7" s="35"/>
      <c r="JYF7" s="35"/>
      <c r="JYG7" s="35"/>
      <c r="JYH7" s="35"/>
      <c r="JYI7" s="35"/>
      <c r="JYJ7" s="35"/>
      <c r="JYK7" s="35"/>
      <c r="JYL7" s="35"/>
      <c r="JYM7" s="35"/>
      <c r="JYN7" s="35"/>
      <c r="JYO7" s="35"/>
      <c r="JYP7" s="35"/>
      <c r="JYQ7" s="35"/>
      <c r="JYR7" s="35"/>
      <c r="JYS7" s="35"/>
      <c r="JYT7" s="35"/>
      <c r="JYU7" s="35"/>
      <c r="JYV7" s="35"/>
      <c r="JYW7" s="35"/>
      <c r="JYX7" s="35"/>
      <c r="JYY7" s="35"/>
      <c r="JYZ7" s="35"/>
      <c r="JZA7" s="35"/>
      <c r="JZB7" s="35"/>
      <c r="JZC7" s="35"/>
      <c r="JZD7" s="35"/>
      <c r="JZE7" s="35"/>
      <c r="JZF7" s="35"/>
      <c r="JZG7" s="35"/>
      <c r="JZH7" s="35"/>
      <c r="JZI7" s="35"/>
      <c r="JZJ7" s="35"/>
      <c r="JZK7" s="35"/>
      <c r="JZL7" s="35"/>
      <c r="JZM7" s="35"/>
      <c r="JZN7" s="35"/>
      <c r="JZO7" s="35"/>
      <c r="JZP7" s="35"/>
      <c r="JZQ7" s="35"/>
      <c r="JZR7" s="35"/>
      <c r="JZS7" s="35"/>
      <c r="JZT7" s="35"/>
      <c r="JZU7" s="35"/>
      <c r="JZV7" s="35"/>
      <c r="JZW7" s="35"/>
      <c r="JZX7" s="35"/>
      <c r="JZY7" s="35"/>
      <c r="JZZ7" s="35"/>
      <c r="KAA7" s="35"/>
      <c r="KAB7" s="35"/>
      <c r="KAC7" s="35"/>
      <c r="KAD7" s="35"/>
      <c r="KAE7" s="35"/>
      <c r="KAF7" s="35"/>
      <c r="KAG7" s="35"/>
      <c r="KAH7" s="35"/>
      <c r="KAI7" s="35"/>
      <c r="KAJ7" s="35"/>
      <c r="KAK7" s="35"/>
      <c r="KAL7" s="35"/>
      <c r="KAM7" s="35"/>
      <c r="KAN7" s="35"/>
      <c r="KAO7" s="35"/>
      <c r="KAP7" s="35"/>
      <c r="KAQ7" s="35"/>
      <c r="KAR7" s="35"/>
      <c r="KAS7" s="35"/>
      <c r="KAT7" s="35"/>
      <c r="KAU7" s="35"/>
      <c r="KAV7" s="35"/>
      <c r="KAW7" s="35"/>
      <c r="KAX7" s="35"/>
      <c r="KAY7" s="35"/>
      <c r="KAZ7" s="35"/>
      <c r="KBA7" s="35"/>
      <c r="KBB7" s="35"/>
      <c r="KBC7" s="35"/>
      <c r="KBD7" s="35"/>
      <c r="KBE7" s="35"/>
      <c r="KBF7" s="35"/>
      <c r="KBG7" s="35"/>
      <c r="KBH7" s="35"/>
      <c r="KBI7" s="35"/>
      <c r="KBJ7" s="35"/>
      <c r="KBK7" s="35"/>
      <c r="KBL7" s="35"/>
      <c r="KBM7" s="35"/>
      <c r="KBN7" s="35"/>
      <c r="KBO7" s="35"/>
      <c r="KBP7" s="35"/>
      <c r="KBQ7" s="35"/>
      <c r="KBR7" s="35"/>
      <c r="KBS7" s="35"/>
      <c r="KBT7" s="35"/>
      <c r="KBU7" s="35"/>
      <c r="KBV7" s="35"/>
      <c r="KBW7" s="35"/>
      <c r="KBX7" s="35"/>
      <c r="KBY7" s="35"/>
      <c r="KBZ7" s="35"/>
      <c r="KCA7" s="35"/>
      <c r="KCB7" s="35"/>
      <c r="KCC7" s="35"/>
      <c r="KCD7" s="35"/>
      <c r="KCE7" s="35"/>
      <c r="KCF7" s="35"/>
      <c r="KCG7" s="35"/>
      <c r="KCH7" s="35"/>
      <c r="KCI7" s="35"/>
      <c r="KCJ7" s="35"/>
      <c r="KCK7" s="35"/>
      <c r="KCL7" s="35"/>
      <c r="KCM7" s="35"/>
      <c r="KCN7" s="35"/>
      <c r="KCO7" s="35"/>
      <c r="KCP7" s="35"/>
      <c r="KCQ7" s="35"/>
      <c r="KCR7" s="35"/>
      <c r="KCS7" s="35"/>
      <c r="KCT7" s="35"/>
      <c r="KCU7" s="35"/>
      <c r="KCV7" s="35"/>
      <c r="KCW7" s="35"/>
      <c r="KCX7" s="35"/>
      <c r="KCY7" s="35"/>
      <c r="KCZ7" s="35"/>
      <c r="KDA7" s="35"/>
      <c r="KDB7" s="35"/>
      <c r="KDC7" s="35"/>
      <c r="KDD7" s="35"/>
      <c r="KDE7" s="35"/>
      <c r="KDF7" s="35"/>
      <c r="KDG7" s="35"/>
      <c r="KDH7" s="35"/>
      <c r="KDI7" s="35"/>
      <c r="KDJ7" s="35"/>
      <c r="KDK7" s="35"/>
      <c r="KDL7" s="35"/>
      <c r="KDM7" s="35"/>
      <c r="KDN7" s="35"/>
      <c r="KDO7" s="35"/>
      <c r="KDP7" s="35"/>
      <c r="KDQ7" s="35"/>
      <c r="KDR7" s="35"/>
      <c r="KDS7" s="35"/>
      <c r="KDT7" s="35"/>
      <c r="KDU7" s="35"/>
      <c r="KDV7" s="35"/>
      <c r="KDW7" s="35"/>
      <c r="KDX7" s="35"/>
      <c r="KDY7" s="35"/>
      <c r="KDZ7" s="35"/>
      <c r="KEA7" s="35"/>
      <c r="KEB7" s="35"/>
      <c r="KEC7" s="35"/>
      <c r="KED7" s="35"/>
      <c r="KEE7" s="35"/>
      <c r="KEF7" s="35"/>
      <c r="KEG7" s="35"/>
      <c r="KEH7" s="35"/>
      <c r="KEI7" s="35"/>
      <c r="KEJ7" s="35"/>
      <c r="KEK7" s="35"/>
      <c r="KEL7" s="35"/>
      <c r="KEM7" s="35"/>
      <c r="KEN7" s="35"/>
      <c r="KEO7" s="35"/>
      <c r="KEP7" s="35"/>
      <c r="KEQ7" s="35"/>
      <c r="KER7" s="35"/>
      <c r="KES7" s="35"/>
      <c r="KET7" s="35"/>
      <c r="KEU7" s="35"/>
      <c r="KEV7" s="35"/>
      <c r="KEW7" s="35"/>
      <c r="KEX7" s="35"/>
      <c r="KEY7" s="35"/>
      <c r="KEZ7" s="35"/>
      <c r="KFA7" s="35"/>
      <c r="KFB7" s="35"/>
      <c r="KFC7" s="35"/>
      <c r="KFD7" s="35"/>
      <c r="KFE7" s="35"/>
      <c r="KFF7" s="35"/>
      <c r="KFG7" s="35"/>
      <c r="KFH7" s="35"/>
      <c r="KFI7" s="35"/>
      <c r="KFJ7" s="35"/>
      <c r="KFK7" s="35"/>
      <c r="KFL7" s="35"/>
      <c r="KFM7" s="35"/>
      <c r="KFN7" s="35"/>
      <c r="KFO7" s="35"/>
      <c r="KFP7" s="35"/>
      <c r="KFQ7" s="35"/>
      <c r="KFR7" s="35"/>
      <c r="KFS7" s="35"/>
      <c r="KFT7" s="35"/>
      <c r="KFU7" s="35"/>
      <c r="KFV7" s="35"/>
      <c r="KFW7" s="35"/>
      <c r="KFX7" s="35"/>
      <c r="KFY7" s="35"/>
      <c r="KFZ7" s="35"/>
      <c r="KGA7" s="35"/>
      <c r="KGB7" s="35"/>
      <c r="KGC7" s="35"/>
      <c r="KGD7" s="35"/>
      <c r="KGE7" s="35"/>
      <c r="KGF7" s="35"/>
      <c r="KGG7" s="35"/>
      <c r="KGH7" s="35"/>
      <c r="KGI7" s="35"/>
      <c r="KGJ7" s="35"/>
      <c r="KGK7" s="35"/>
      <c r="KGL7" s="35"/>
      <c r="KGM7" s="35"/>
      <c r="KGN7" s="35"/>
      <c r="KGO7" s="35"/>
      <c r="KGP7" s="35"/>
      <c r="KGQ7" s="35"/>
      <c r="KGR7" s="35"/>
      <c r="KGS7" s="35"/>
      <c r="KGT7" s="35"/>
      <c r="KGU7" s="35"/>
      <c r="KGV7" s="35"/>
      <c r="KGW7" s="35"/>
      <c r="KGX7" s="35"/>
      <c r="KGY7" s="35"/>
      <c r="KGZ7" s="35"/>
      <c r="KHA7" s="35"/>
      <c r="KHB7" s="35"/>
      <c r="KHC7" s="35"/>
      <c r="KHD7" s="35"/>
      <c r="KHE7" s="35"/>
      <c r="KHF7" s="35"/>
      <c r="KHG7" s="35"/>
      <c r="KHH7" s="35"/>
      <c r="KHI7" s="35"/>
      <c r="KHJ7" s="35"/>
      <c r="KHK7" s="35"/>
      <c r="KHL7" s="35"/>
      <c r="KHM7" s="35"/>
      <c r="KHN7" s="35"/>
      <c r="KHO7" s="35"/>
      <c r="KHP7" s="35"/>
      <c r="KHQ7" s="35"/>
      <c r="KHR7" s="35"/>
      <c r="KHS7" s="35"/>
      <c r="KHT7" s="35"/>
      <c r="KHU7" s="35"/>
      <c r="KHV7" s="35"/>
      <c r="KHW7" s="35"/>
      <c r="KHX7" s="35"/>
      <c r="KHY7" s="35"/>
      <c r="KHZ7" s="35"/>
      <c r="KIA7" s="35"/>
      <c r="KIB7" s="35"/>
      <c r="KIC7" s="35"/>
      <c r="KID7" s="35"/>
      <c r="KIE7" s="35"/>
      <c r="KIF7" s="35"/>
      <c r="KIG7" s="35"/>
      <c r="KIH7" s="35"/>
      <c r="KII7" s="35"/>
      <c r="KIJ7" s="35"/>
      <c r="KIK7" s="35"/>
      <c r="KIL7" s="35"/>
      <c r="KIM7" s="35"/>
      <c r="KIN7" s="35"/>
      <c r="KIO7" s="35"/>
      <c r="KIP7" s="35"/>
      <c r="KIQ7" s="35"/>
      <c r="KIR7" s="35"/>
      <c r="KIS7" s="35"/>
      <c r="KIT7" s="35"/>
      <c r="KIU7" s="35"/>
      <c r="KIV7" s="35"/>
      <c r="KIW7" s="35"/>
      <c r="KIX7" s="35"/>
      <c r="KIY7" s="35"/>
      <c r="KIZ7" s="35"/>
      <c r="KJA7" s="35"/>
      <c r="KJB7" s="35"/>
      <c r="KJC7" s="35"/>
      <c r="KJD7" s="35"/>
      <c r="KJE7" s="35"/>
      <c r="KJF7" s="35"/>
      <c r="KJG7" s="35"/>
      <c r="KJH7" s="35"/>
      <c r="KJI7" s="35"/>
      <c r="KJJ7" s="35"/>
      <c r="KJK7" s="35"/>
      <c r="KJL7" s="35"/>
      <c r="KJM7" s="35"/>
      <c r="KJN7" s="35"/>
      <c r="KJO7" s="35"/>
      <c r="KJP7" s="35"/>
      <c r="KJQ7" s="35"/>
      <c r="KJR7" s="35"/>
      <c r="KJS7" s="35"/>
      <c r="KJT7" s="35"/>
      <c r="KJU7" s="35"/>
      <c r="KJV7" s="35"/>
      <c r="KJW7" s="35"/>
      <c r="KJX7" s="35"/>
      <c r="KJY7" s="35"/>
      <c r="KJZ7" s="35"/>
      <c r="KKA7" s="35"/>
      <c r="KKB7" s="35"/>
      <c r="KKC7" s="35"/>
      <c r="KKD7" s="35"/>
      <c r="KKE7" s="35"/>
      <c r="KKF7" s="35"/>
      <c r="KKG7" s="35"/>
      <c r="KKH7" s="35"/>
      <c r="KKI7" s="35"/>
      <c r="KKJ7" s="35"/>
      <c r="KKK7" s="35"/>
      <c r="KKL7" s="35"/>
      <c r="KKM7" s="35"/>
      <c r="KKN7" s="35"/>
      <c r="KKO7" s="35"/>
      <c r="KKP7" s="35"/>
      <c r="KKQ7" s="35"/>
      <c r="KKR7" s="35"/>
      <c r="KKS7" s="35"/>
      <c r="KKT7" s="35"/>
      <c r="KKU7" s="35"/>
      <c r="KKV7" s="35"/>
      <c r="KKW7" s="35"/>
      <c r="KKX7" s="35"/>
      <c r="KKY7" s="35"/>
      <c r="KKZ7" s="35"/>
      <c r="KLA7" s="35"/>
      <c r="KLB7" s="35"/>
      <c r="KLC7" s="35"/>
      <c r="KLD7" s="35"/>
      <c r="KLE7" s="35"/>
      <c r="KLF7" s="35"/>
      <c r="KLG7" s="35"/>
      <c r="KLH7" s="35"/>
      <c r="KLI7" s="35"/>
      <c r="KLJ7" s="35"/>
      <c r="KLK7" s="35"/>
      <c r="KLL7" s="35"/>
      <c r="KLM7" s="35"/>
      <c r="KLN7" s="35"/>
      <c r="KLO7" s="35"/>
      <c r="KLP7" s="35"/>
      <c r="KLQ7" s="35"/>
      <c r="KLR7" s="35"/>
      <c r="KLS7" s="35"/>
      <c r="KLT7" s="35"/>
      <c r="KLU7" s="35"/>
      <c r="KLV7" s="35"/>
      <c r="KLW7" s="35"/>
      <c r="KLX7" s="35"/>
      <c r="KLY7" s="35"/>
      <c r="KLZ7" s="35"/>
      <c r="KMA7" s="35"/>
      <c r="KMB7" s="35"/>
      <c r="KMC7" s="35"/>
      <c r="KMD7" s="35"/>
      <c r="KME7" s="35"/>
      <c r="KMF7" s="35"/>
      <c r="KMG7" s="35"/>
      <c r="KMH7" s="35"/>
      <c r="KMI7" s="35"/>
      <c r="KMJ7" s="35"/>
      <c r="KMK7" s="35"/>
      <c r="KML7" s="35"/>
      <c r="KMM7" s="35"/>
      <c r="KMN7" s="35"/>
      <c r="KMO7" s="35"/>
      <c r="KMP7" s="35"/>
      <c r="KMQ7" s="35"/>
      <c r="KMR7" s="35"/>
      <c r="KMS7" s="35"/>
      <c r="KMT7" s="35"/>
      <c r="KMU7" s="35"/>
      <c r="KMV7" s="35"/>
      <c r="KMW7" s="35"/>
      <c r="KMX7" s="35"/>
      <c r="KMY7" s="35"/>
      <c r="KMZ7" s="35"/>
      <c r="KNA7" s="35"/>
      <c r="KNB7" s="35"/>
      <c r="KNC7" s="35"/>
      <c r="KND7" s="35"/>
      <c r="KNE7" s="35"/>
      <c r="KNF7" s="35"/>
      <c r="KNG7" s="35"/>
      <c r="KNH7" s="35"/>
      <c r="KNI7" s="35"/>
      <c r="KNJ7" s="35"/>
      <c r="KNK7" s="35"/>
      <c r="KNL7" s="35"/>
      <c r="KNM7" s="35"/>
      <c r="KNN7" s="35"/>
      <c r="KNO7" s="35"/>
      <c r="KNP7" s="35"/>
      <c r="KNQ7" s="35"/>
      <c r="KNR7" s="35"/>
      <c r="KNS7" s="35"/>
      <c r="KNT7" s="35"/>
      <c r="KNU7" s="35"/>
      <c r="KNV7" s="35"/>
      <c r="KNW7" s="35"/>
      <c r="KNX7" s="35"/>
      <c r="KNY7" s="35"/>
      <c r="KNZ7" s="35"/>
      <c r="KOA7" s="35"/>
      <c r="KOB7" s="35"/>
      <c r="KOC7" s="35"/>
      <c r="KOD7" s="35"/>
      <c r="KOE7" s="35"/>
      <c r="KOF7" s="35"/>
      <c r="KOG7" s="35"/>
      <c r="KOH7" s="35"/>
      <c r="KOI7" s="35"/>
      <c r="KOJ7" s="35"/>
      <c r="KOK7" s="35"/>
      <c r="KOL7" s="35"/>
      <c r="KOM7" s="35"/>
      <c r="KON7" s="35"/>
      <c r="KOO7" s="35"/>
      <c r="KOP7" s="35"/>
      <c r="KOQ7" s="35"/>
      <c r="KOR7" s="35"/>
      <c r="KOS7" s="35"/>
      <c r="KOT7" s="35"/>
      <c r="KOU7" s="35"/>
      <c r="KOV7" s="35"/>
      <c r="KOW7" s="35"/>
      <c r="KOX7" s="35"/>
      <c r="KOY7" s="35"/>
      <c r="KOZ7" s="35"/>
      <c r="KPA7" s="35"/>
      <c r="KPB7" s="35"/>
      <c r="KPC7" s="35"/>
      <c r="KPD7" s="35"/>
      <c r="KPE7" s="35"/>
      <c r="KPF7" s="35"/>
      <c r="KPG7" s="35"/>
      <c r="KPH7" s="35"/>
      <c r="KPI7" s="35"/>
      <c r="KPJ7" s="35"/>
      <c r="KPK7" s="35"/>
      <c r="KPL7" s="35"/>
      <c r="KPM7" s="35"/>
      <c r="KPN7" s="35"/>
      <c r="KPO7" s="35"/>
      <c r="KPP7" s="35"/>
      <c r="KPQ7" s="35"/>
      <c r="KPR7" s="35"/>
      <c r="KPS7" s="35"/>
      <c r="KPT7" s="35"/>
      <c r="KPU7" s="35"/>
      <c r="KPV7" s="35"/>
      <c r="KPW7" s="35"/>
      <c r="KPX7" s="35"/>
      <c r="KPY7" s="35"/>
      <c r="KPZ7" s="35"/>
      <c r="KQA7" s="35"/>
      <c r="KQB7" s="35"/>
      <c r="KQC7" s="35"/>
      <c r="KQD7" s="35"/>
      <c r="KQE7" s="35"/>
      <c r="KQF7" s="35"/>
      <c r="KQG7" s="35"/>
      <c r="KQH7" s="35"/>
      <c r="KQI7" s="35"/>
      <c r="KQJ7" s="35"/>
      <c r="KQK7" s="35"/>
      <c r="KQL7" s="35"/>
      <c r="KQM7" s="35"/>
      <c r="KQN7" s="35"/>
      <c r="KQO7" s="35"/>
      <c r="KQP7" s="35"/>
      <c r="KQQ7" s="35"/>
      <c r="KQR7" s="35"/>
      <c r="KQS7" s="35"/>
      <c r="KQT7" s="35"/>
      <c r="KQU7" s="35"/>
      <c r="KQV7" s="35"/>
      <c r="KQW7" s="35"/>
      <c r="KQX7" s="35"/>
      <c r="KQY7" s="35"/>
      <c r="KQZ7" s="35"/>
      <c r="KRA7" s="35"/>
      <c r="KRB7" s="35"/>
      <c r="KRC7" s="35"/>
      <c r="KRD7" s="35"/>
      <c r="KRE7" s="35"/>
      <c r="KRF7" s="35"/>
      <c r="KRG7" s="35"/>
      <c r="KRH7" s="35"/>
      <c r="KRI7" s="35"/>
      <c r="KRJ7" s="35"/>
      <c r="KRK7" s="35"/>
      <c r="KRL7" s="35"/>
      <c r="KRM7" s="35"/>
      <c r="KRN7" s="35"/>
      <c r="KRO7" s="35"/>
      <c r="KRP7" s="35"/>
      <c r="KRQ7" s="35"/>
      <c r="KRR7" s="35"/>
      <c r="KRS7" s="35"/>
      <c r="KRT7" s="35"/>
      <c r="KRU7" s="35"/>
      <c r="KRV7" s="35"/>
      <c r="KRW7" s="35"/>
      <c r="KRX7" s="35"/>
      <c r="KRY7" s="35"/>
      <c r="KRZ7" s="35"/>
      <c r="KSA7" s="35"/>
      <c r="KSB7" s="35"/>
      <c r="KSC7" s="35"/>
      <c r="KSD7" s="35"/>
      <c r="KSE7" s="35"/>
      <c r="KSF7" s="35"/>
      <c r="KSG7" s="35"/>
      <c r="KSH7" s="35"/>
      <c r="KSI7" s="35"/>
      <c r="KSJ7" s="35"/>
      <c r="KSK7" s="35"/>
      <c r="KSL7" s="35"/>
      <c r="KSM7" s="35"/>
      <c r="KSN7" s="35"/>
      <c r="KSO7" s="35"/>
      <c r="KSP7" s="35"/>
      <c r="KSQ7" s="35"/>
      <c r="KSR7" s="35"/>
      <c r="KSS7" s="35"/>
      <c r="KST7" s="35"/>
      <c r="KSU7" s="35"/>
      <c r="KSV7" s="35"/>
      <c r="KSW7" s="35"/>
      <c r="KSX7" s="35"/>
      <c r="KSY7" s="35"/>
      <c r="KSZ7" s="35"/>
      <c r="KTA7" s="35"/>
      <c r="KTB7" s="35"/>
      <c r="KTC7" s="35"/>
      <c r="KTD7" s="35"/>
      <c r="KTE7" s="35"/>
      <c r="KTF7" s="35"/>
      <c r="KTG7" s="35"/>
      <c r="KTH7" s="35"/>
      <c r="KTI7" s="35"/>
      <c r="KTJ7" s="35"/>
      <c r="KTK7" s="35"/>
      <c r="KTL7" s="35"/>
      <c r="KTM7" s="35"/>
      <c r="KTN7" s="35"/>
      <c r="KTO7" s="35"/>
      <c r="KTP7" s="35"/>
      <c r="KTQ7" s="35"/>
      <c r="KTR7" s="35"/>
      <c r="KTS7" s="35"/>
      <c r="KTT7" s="35"/>
      <c r="KTU7" s="35"/>
      <c r="KTV7" s="35"/>
      <c r="KTW7" s="35"/>
      <c r="KTX7" s="35"/>
      <c r="KTY7" s="35"/>
      <c r="KTZ7" s="35"/>
      <c r="KUA7" s="35"/>
      <c r="KUB7" s="35"/>
      <c r="KUC7" s="35"/>
      <c r="KUD7" s="35"/>
      <c r="KUE7" s="35"/>
      <c r="KUF7" s="35"/>
      <c r="KUG7" s="35"/>
      <c r="KUH7" s="35"/>
      <c r="KUI7" s="35"/>
      <c r="KUJ7" s="35"/>
      <c r="KUK7" s="35"/>
      <c r="KUL7" s="35"/>
      <c r="KUM7" s="35"/>
      <c r="KUN7" s="35"/>
      <c r="KUO7" s="35"/>
      <c r="KUP7" s="35"/>
      <c r="KUQ7" s="35"/>
      <c r="KUR7" s="35"/>
      <c r="KUS7" s="35"/>
      <c r="KUT7" s="35"/>
      <c r="KUU7" s="35"/>
      <c r="KUV7" s="35"/>
      <c r="KUW7" s="35"/>
      <c r="KUX7" s="35"/>
      <c r="KUY7" s="35"/>
      <c r="KUZ7" s="35"/>
      <c r="KVA7" s="35"/>
      <c r="KVB7" s="35"/>
      <c r="KVC7" s="35"/>
      <c r="KVD7" s="35"/>
      <c r="KVE7" s="35"/>
      <c r="KVF7" s="35"/>
      <c r="KVG7" s="35"/>
      <c r="KVH7" s="35"/>
      <c r="KVI7" s="35"/>
      <c r="KVJ7" s="35"/>
      <c r="KVK7" s="35"/>
      <c r="KVL7" s="35"/>
      <c r="KVM7" s="35"/>
      <c r="KVN7" s="35"/>
      <c r="KVO7" s="35"/>
      <c r="KVP7" s="35"/>
      <c r="KVQ7" s="35"/>
      <c r="KVR7" s="35"/>
      <c r="KVS7" s="35"/>
      <c r="KVT7" s="35"/>
      <c r="KVU7" s="35"/>
      <c r="KVV7" s="35"/>
      <c r="KVW7" s="35"/>
      <c r="KVX7" s="35"/>
      <c r="KVY7" s="35"/>
      <c r="KVZ7" s="35"/>
      <c r="KWA7" s="35"/>
      <c r="KWB7" s="35"/>
      <c r="KWC7" s="35"/>
      <c r="KWD7" s="35"/>
      <c r="KWE7" s="35"/>
      <c r="KWF7" s="35"/>
      <c r="KWG7" s="35"/>
      <c r="KWH7" s="35"/>
      <c r="KWI7" s="35"/>
      <c r="KWJ7" s="35"/>
      <c r="KWK7" s="35"/>
      <c r="KWL7" s="35"/>
      <c r="KWM7" s="35"/>
      <c r="KWN7" s="35"/>
      <c r="KWO7" s="35"/>
      <c r="KWP7" s="35"/>
      <c r="KWQ7" s="35"/>
      <c r="KWR7" s="35"/>
      <c r="KWS7" s="35"/>
      <c r="KWT7" s="35"/>
      <c r="KWU7" s="35"/>
      <c r="KWV7" s="35"/>
      <c r="KWW7" s="35"/>
      <c r="KWX7" s="35"/>
      <c r="KWY7" s="35"/>
      <c r="KWZ7" s="35"/>
      <c r="KXA7" s="35"/>
      <c r="KXB7" s="35"/>
      <c r="KXC7" s="35"/>
      <c r="KXD7" s="35"/>
      <c r="KXE7" s="35"/>
      <c r="KXF7" s="35"/>
      <c r="KXG7" s="35"/>
      <c r="KXH7" s="35"/>
      <c r="KXI7" s="35"/>
      <c r="KXJ7" s="35"/>
      <c r="KXK7" s="35"/>
      <c r="KXL7" s="35"/>
      <c r="KXM7" s="35"/>
      <c r="KXN7" s="35"/>
      <c r="KXO7" s="35"/>
      <c r="KXP7" s="35"/>
      <c r="KXQ7" s="35"/>
      <c r="KXR7" s="35"/>
      <c r="KXS7" s="35"/>
      <c r="KXT7" s="35"/>
      <c r="KXU7" s="35"/>
      <c r="KXV7" s="35"/>
      <c r="KXW7" s="35"/>
      <c r="KXX7" s="35"/>
      <c r="KXY7" s="35"/>
      <c r="KXZ7" s="35"/>
      <c r="KYA7" s="35"/>
      <c r="KYB7" s="35"/>
      <c r="KYC7" s="35"/>
      <c r="KYD7" s="35"/>
      <c r="KYE7" s="35"/>
      <c r="KYF7" s="35"/>
      <c r="KYG7" s="35"/>
      <c r="KYH7" s="35"/>
      <c r="KYI7" s="35"/>
      <c r="KYJ7" s="35"/>
      <c r="KYK7" s="35"/>
      <c r="KYL7" s="35"/>
      <c r="KYM7" s="35"/>
      <c r="KYN7" s="35"/>
      <c r="KYO7" s="35"/>
      <c r="KYP7" s="35"/>
      <c r="KYQ7" s="35"/>
      <c r="KYR7" s="35"/>
      <c r="KYS7" s="35"/>
      <c r="KYT7" s="35"/>
      <c r="KYU7" s="35"/>
      <c r="KYV7" s="35"/>
      <c r="KYW7" s="35"/>
      <c r="KYX7" s="35"/>
      <c r="KYY7" s="35"/>
      <c r="KYZ7" s="35"/>
      <c r="KZA7" s="35"/>
      <c r="KZB7" s="35"/>
      <c r="KZC7" s="35"/>
      <c r="KZD7" s="35"/>
      <c r="KZE7" s="35"/>
      <c r="KZF7" s="35"/>
      <c r="KZG7" s="35"/>
      <c r="KZH7" s="35"/>
      <c r="KZI7" s="35"/>
      <c r="KZJ7" s="35"/>
      <c r="KZK7" s="35"/>
      <c r="KZL7" s="35"/>
      <c r="KZM7" s="35"/>
      <c r="KZN7" s="35"/>
      <c r="KZO7" s="35"/>
      <c r="KZP7" s="35"/>
      <c r="KZQ7" s="35"/>
      <c r="KZR7" s="35"/>
      <c r="KZS7" s="35"/>
      <c r="KZT7" s="35"/>
      <c r="KZU7" s="35"/>
      <c r="KZV7" s="35"/>
      <c r="KZW7" s="35"/>
      <c r="KZX7" s="35"/>
      <c r="KZY7" s="35"/>
      <c r="KZZ7" s="35"/>
      <c r="LAA7" s="35"/>
      <c r="LAB7" s="35"/>
      <c r="LAC7" s="35"/>
      <c r="LAD7" s="35"/>
      <c r="LAE7" s="35"/>
      <c r="LAF7" s="35"/>
      <c r="LAG7" s="35"/>
      <c r="LAH7" s="35"/>
      <c r="LAI7" s="35"/>
      <c r="LAJ7" s="35"/>
      <c r="LAK7" s="35"/>
      <c r="LAL7" s="35"/>
      <c r="LAM7" s="35"/>
      <c r="LAN7" s="35"/>
      <c r="LAO7" s="35"/>
      <c r="LAP7" s="35"/>
      <c r="LAQ7" s="35"/>
      <c r="LAR7" s="35"/>
      <c r="LAS7" s="35"/>
      <c r="LAT7" s="35"/>
      <c r="LAU7" s="35"/>
      <c r="LAV7" s="35"/>
      <c r="LAW7" s="35"/>
      <c r="LAX7" s="35"/>
      <c r="LAY7" s="35"/>
      <c r="LAZ7" s="35"/>
      <c r="LBA7" s="35"/>
      <c r="LBB7" s="35"/>
      <c r="LBC7" s="35"/>
      <c r="LBD7" s="35"/>
      <c r="LBE7" s="35"/>
      <c r="LBF7" s="35"/>
      <c r="LBG7" s="35"/>
      <c r="LBH7" s="35"/>
      <c r="LBI7" s="35"/>
      <c r="LBJ7" s="35"/>
      <c r="LBK7" s="35"/>
      <c r="LBL7" s="35"/>
      <c r="LBM7" s="35"/>
      <c r="LBN7" s="35"/>
      <c r="LBO7" s="35"/>
      <c r="LBP7" s="35"/>
      <c r="LBQ7" s="35"/>
      <c r="LBR7" s="35"/>
      <c r="LBS7" s="35"/>
      <c r="LBT7" s="35"/>
      <c r="LBU7" s="35"/>
      <c r="LBV7" s="35"/>
      <c r="LBW7" s="35"/>
      <c r="LBX7" s="35"/>
      <c r="LBY7" s="35"/>
      <c r="LBZ7" s="35"/>
      <c r="LCA7" s="35"/>
      <c r="LCB7" s="35"/>
      <c r="LCC7" s="35"/>
      <c r="LCD7" s="35"/>
      <c r="LCE7" s="35"/>
      <c r="LCF7" s="35"/>
      <c r="LCG7" s="35"/>
      <c r="LCH7" s="35"/>
      <c r="LCI7" s="35"/>
      <c r="LCJ7" s="35"/>
      <c r="LCK7" s="35"/>
      <c r="LCL7" s="35"/>
      <c r="LCM7" s="35"/>
      <c r="LCN7" s="35"/>
      <c r="LCO7" s="35"/>
      <c r="LCP7" s="35"/>
      <c r="LCQ7" s="35"/>
      <c r="LCR7" s="35"/>
      <c r="LCS7" s="35"/>
      <c r="LCT7" s="35"/>
      <c r="LCU7" s="35"/>
      <c r="LCV7" s="35"/>
      <c r="LCW7" s="35"/>
      <c r="LCX7" s="35"/>
      <c r="LCY7" s="35"/>
      <c r="LCZ7" s="35"/>
      <c r="LDA7" s="35"/>
      <c r="LDB7" s="35"/>
      <c r="LDC7" s="35"/>
      <c r="LDD7" s="35"/>
      <c r="LDE7" s="35"/>
      <c r="LDF7" s="35"/>
      <c r="LDG7" s="35"/>
      <c r="LDH7" s="35"/>
      <c r="LDI7" s="35"/>
      <c r="LDJ7" s="35"/>
      <c r="LDK7" s="35"/>
      <c r="LDL7" s="35"/>
      <c r="LDM7" s="35"/>
      <c r="LDN7" s="35"/>
      <c r="LDO7" s="35"/>
      <c r="LDP7" s="35"/>
      <c r="LDQ7" s="35"/>
      <c r="LDR7" s="35"/>
      <c r="LDS7" s="35"/>
      <c r="LDT7" s="35"/>
      <c r="LDU7" s="35"/>
      <c r="LDV7" s="35"/>
      <c r="LDW7" s="35"/>
      <c r="LDX7" s="35"/>
      <c r="LDY7" s="35"/>
      <c r="LDZ7" s="35"/>
      <c r="LEA7" s="35"/>
      <c r="LEB7" s="35"/>
      <c r="LEC7" s="35"/>
      <c r="LED7" s="35"/>
      <c r="LEE7" s="35"/>
      <c r="LEF7" s="35"/>
      <c r="LEG7" s="35"/>
      <c r="LEH7" s="35"/>
      <c r="LEI7" s="35"/>
      <c r="LEJ7" s="35"/>
      <c r="LEK7" s="35"/>
      <c r="LEL7" s="35"/>
      <c r="LEM7" s="35"/>
      <c r="LEN7" s="35"/>
      <c r="LEO7" s="35"/>
      <c r="LEP7" s="35"/>
      <c r="LEQ7" s="35"/>
      <c r="LER7" s="35"/>
      <c r="LES7" s="35"/>
      <c r="LET7" s="35"/>
      <c r="LEU7" s="35"/>
      <c r="LEV7" s="35"/>
      <c r="LEW7" s="35"/>
      <c r="LEX7" s="35"/>
      <c r="LEY7" s="35"/>
      <c r="LEZ7" s="35"/>
      <c r="LFA7" s="35"/>
      <c r="LFB7" s="35"/>
      <c r="LFC7" s="35"/>
      <c r="LFD7" s="35"/>
      <c r="LFE7" s="35"/>
      <c r="LFF7" s="35"/>
      <c r="LFG7" s="35"/>
      <c r="LFH7" s="35"/>
      <c r="LFI7" s="35"/>
      <c r="LFJ7" s="35"/>
      <c r="LFK7" s="35"/>
      <c r="LFL7" s="35"/>
      <c r="LFM7" s="35"/>
      <c r="LFN7" s="35"/>
      <c r="LFO7" s="35"/>
      <c r="LFP7" s="35"/>
      <c r="LFQ7" s="35"/>
      <c r="LFR7" s="35"/>
      <c r="LFS7" s="35"/>
      <c r="LFT7" s="35"/>
      <c r="LFU7" s="35"/>
      <c r="LFV7" s="35"/>
      <c r="LFW7" s="35"/>
      <c r="LFX7" s="35"/>
      <c r="LFY7" s="35"/>
      <c r="LFZ7" s="35"/>
      <c r="LGA7" s="35"/>
      <c r="LGB7" s="35"/>
      <c r="LGC7" s="35"/>
      <c r="LGD7" s="35"/>
      <c r="LGE7" s="35"/>
      <c r="LGF7" s="35"/>
      <c r="LGG7" s="35"/>
      <c r="LGH7" s="35"/>
      <c r="LGI7" s="35"/>
      <c r="LGJ7" s="35"/>
      <c r="LGK7" s="35"/>
      <c r="LGL7" s="35"/>
      <c r="LGM7" s="35"/>
      <c r="LGN7" s="35"/>
      <c r="LGO7" s="35"/>
      <c r="LGP7" s="35"/>
      <c r="LGQ7" s="35"/>
      <c r="LGR7" s="35"/>
      <c r="LGS7" s="35"/>
      <c r="LGT7" s="35"/>
      <c r="LGU7" s="35"/>
      <c r="LGV7" s="35"/>
      <c r="LGW7" s="35"/>
      <c r="LGX7" s="35"/>
      <c r="LGY7" s="35"/>
      <c r="LGZ7" s="35"/>
      <c r="LHA7" s="35"/>
      <c r="LHB7" s="35"/>
      <c r="LHC7" s="35"/>
      <c r="LHD7" s="35"/>
      <c r="LHE7" s="35"/>
      <c r="LHF7" s="35"/>
      <c r="LHG7" s="35"/>
      <c r="LHH7" s="35"/>
      <c r="LHI7" s="35"/>
      <c r="LHJ7" s="35"/>
      <c r="LHK7" s="35"/>
      <c r="LHL7" s="35"/>
      <c r="LHM7" s="35"/>
      <c r="LHN7" s="35"/>
      <c r="LHO7" s="35"/>
      <c r="LHP7" s="35"/>
      <c r="LHQ7" s="35"/>
      <c r="LHR7" s="35"/>
      <c r="LHS7" s="35"/>
      <c r="LHT7" s="35"/>
      <c r="LHU7" s="35"/>
      <c r="LHV7" s="35"/>
      <c r="LHW7" s="35"/>
      <c r="LHX7" s="35"/>
      <c r="LHY7" s="35"/>
      <c r="LHZ7" s="35"/>
      <c r="LIA7" s="35"/>
      <c r="LIB7" s="35"/>
      <c r="LIC7" s="35"/>
      <c r="LID7" s="35"/>
      <c r="LIE7" s="35"/>
      <c r="LIF7" s="35"/>
      <c r="LIG7" s="35"/>
      <c r="LIH7" s="35"/>
      <c r="LII7" s="35"/>
      <c r="LIJ7" s="35"/>
      <c r="LIK7" s="35"/>
      <c r="LIL7" s="35"/>
      <c r="LIM7" s="35"/>
      <c r="LIN7" s="35"/>
      <c r="LIO7" s="35"/>
      <c r="LIP7" s="35"/>
      <c r="LIQ7" s="35"/>
      <c r="LIR7" s="35"/>
      <c r="LIS7" s="35"/>
      <c r="LIT7" s="35"/>
      <c r="LIU7" s="35"/>
      <c r="LIV7" s="35"/>
      <c r="LIW7" s="35"/>
      <c r="LIX7" s="35"/>
      <c r="LIY7" s="35"/>
      <c r="LIZ7" s="35"/>
      <c r="LJA7" s="35"/>
      <c r="LJB7" s="35"/>
      <c r="LJC7" s="35"/>
      <c r="LJD7" s="35"/>
      <c r="LJE7" s="35"/>
      <c r="LJF7" s="35"/>
      <c r="LJG7" s="35"/>
      <c r="LJH7" s="35"/>
      <c r="LJI7" s="35"/>
      <c r="LJJ7" s="35"/>
      <c r="LJK7" s="35"/>
      <c r="LJL7" s="35"/>
      <c r="LJM7" s="35"/>
      <c r="LJN7" s="35"/>
      <c r="LJO7" s="35"/>
      <c r="LJP7" s="35"/>
      <c r="LJQ7" s="35"/>
      <c r="LJR7" s="35"/>
      <c r="LJS7" s="35"/>
      <c r="LJT7" s="35"/>
      <c r="LJU7" s="35"/>
      <c r="LJV7" s="35"/>
      <c r="LJW7" s="35"/>
      <c r="LJX7" s="35"/>
      <c r="LJY7" s="35"/>
      <c r="LJZ7" s="35"/>
      <c r="LKA7" s="35"/>
      <c r="LKB7" s="35"/>
      <c r="LKC7" s="35"/>
      <c r="LKD7" s="35"/>
      <c r="LKE7" s="35"/>
      <c r="LKF7" s="35"/>
      <c r="LKG7" s="35"/>
      <c r="LKH7" s="35"/>
      <c r="LKI7" s="35"/>
      <c r="LKJ7" s="35"/>
      <c r="LKK7" s="35"/>
      <c r="LKL7" s="35"/>
      <c r="LKM7" s="35"/>
      <c r="LKN7" s="35"/>
      <c r="LKO7" s="35"/>
      <c r="LKP7" s="35"/>
      <c r="LKQ7" s="35"/>
      <c r="LKR7" s="35"/>
      <c r="LKS7" s="35"/>
      <c r="LKT7" s="35"/>
      <c r="LKU7" s="35"/>
      <c r="LKV7" s="35"/>
      <c r="LKW7" s="35"/>
      <c r="LKX7" s="35"/>
      <c r="LKY7" s="35"/>
      <c r="LKZ7" s="35"/>
      <c r="LLA7" s="35"/>
      <c r="LLB7" s="35"/>
      <c r="LLC7" s="35"/>
      <c r="LLD7" s="35"/>
      <c r="LLE7" s="35"/>
      <c r="LLF7" s="35"/>
      <c r="LLG7" s="35"/>
      <c r="LLH7" s="35"/>
      <c r="LLI7" s="35"/>
      <c r="LLJ7" s="35"/>
      <c r="LLK7" s="35"/>
      <c r="LLL7" s="35"/>
      <c r="LLM7" s="35"/>
      <c r="LLN7" s="35"/>
      <c r="LLO7" s="35"/>
      <c r="LLP7" s="35"/>
      <c r="LLQ7" s="35"/>
      <c r="LLR7" s="35"/>
      <c r="LLS7" s="35"/>
      <c r="LLT7" s="35"/>
      <c r="LLU7" s="35"/>
      <c r="LLV7" s="35"/>
      <c r="LLW7" s="35"/>
      <c r="LLX7" s="35"/>
      <c r="LLY7" s="35"/>
      <c r="LLZ7" s="35"/>
      <c r="LMA7" s="35"/>
      <c r="LMB7" s="35"/>
      <c r="LMC7" s="35"/>
      <c r="LMD7" s="35"/>
      <c r="LME7" s="35"/>
      <c r="LMF7" s="35"/>
      <c r="LMG7" s="35"/>
      <c r="LMH7" s="35"/>
      <c r="LMI7" s="35"/>
      <c r="LMJ7" s="35"/>
      <c r="LMK7" s="35"/>
      <c r="LML7" s="35"/>
      <c r="LMM7" s="35"/>
      <c r="LMN7" s="35"/>
      <c r="LMO7" s="35"/>
      <c r="LMP7" s="35"/>
      <c r="LMQ7" s="35"/>
      <c r="LMR7" s="35"/>
      <c r="LMS7" s="35"/>
      <c r="LMT7" s="35"/>
      <c r="LMU7" s="35"/>
      <c r="LMV7" s="35"/>
      <c r="LMW7" s="35"/>
      <c r="LMX7" s="35"/>
      <c r="LMY7" s="35"/>
      <c r="LMZ7" s="35"/>
      <c r="LNA7" s="35"/>
      <c r="LNB7" s="35"/>
      <c r="LNC7" s="35"/>
      <c r="LND7" s="35"/>
      <c r="LNE7" s="35"/>
      <c r="LNF7" s="35"/>
      <c r="LNG7" s="35"/>
      <c r="LNH7" s="35"/>
      <c r="LNI7" s="35"/>
      <c r="LNJ7" s="35"/>
      <c r="LNK7" s="35"/>
      <c r="LNL7" s="35"/>
      <c r="LNM7" s="35"/>
      <c r="LNN7" s="35"/>
      <c r="LNO7" s="35"/>
      <c r="LNP7" s="35"/>
      <c r="LNQ7" s="35"/>
      <c r="LNR7" s="35"/>
      <c r="LNS7" s="35"/>
      <c r="LNT7" s="35"/>
      <c r="LNU7" s="35"/>
      <c r="LNV7" s="35"/>
      <c r="LNW7" s="35"/>
      <c r="LNX7" s="35"/>
      <c r="LNY7" s="35"/>
      <c r="LNZ7" s="35"/>
      <c r="LOA7" s="35"/>
      <c r="LOB7" s="35"/>
      <c r="LOC7" s="35"/>
      <c r="LOD7" s="35"/>
      <c r="LOE7" s="35"/>
      <c r="LOF7" s="35"/>
      <c r="LOG7" s="35"/>
      <c r="LOH7" s="35"/>
      <c r="LOI7" s="35"/>
      <c r="LOJ7" s="35"/>
      <c r="LOK7" s="35"/>
      <c r="LOL7" s="35"/>
      <c r="LOM7" s="35"/>
      <c r="LON7" s="35"/>
      <c r="LOO7" s="35"/>
      <c r="LOP7" s="35"/>
      <c r="LOQ7" s="35"/>
      <c r="LOR7" s="35"/>
      <c r="LOS7" s="35"/>
      <c r="LOT7" s="35"/>
      <c r="LOU7" s="35"/>
      <c r="LOV7" s="35"/>
      <c r="LOW7" s="35"/>
      <c r="LOX7" s="35"/>
      <c r="LOY7" s="35"/>
      <c r="LOZ7" s="35"/>
      <c r="LPA7" s="35"/>
      <c r="LPB7" s="35"/>
      <c r="LPC7" s="35"/>
      <c r="LPD7" s="35"/>
      <c r="LPE7" s="35"/>
      <c r="LPF7" s="35"/>
      <c r="LPG7" s="35"/>
      <c r="LPH7" s="35"/>
      <c r="LPI7" s="35"/>
      <c r="LPJ7" s="35"/>
      <c r="LPK7" s="35"/>
      <c r="LPL7" s="35"/>
      <c r="LPM7" s="35"/>
      <c r="LPN7" s="35"/>
      <c r="LPO7" s="35"/>
      <c r="LPP7" s="35"/>
      <c r="LPQ7" s="35"/>
      <c r="LPR7" s="35"/>
      <c r="LPS7" s="35"/>
      <c r="LPT7" s="35"/>
      <c r="LPU7" s="35"/>
      <c r="LPV7" s="35"/>
      <c r="LPW7" s="35"/>
      <c r="LPX7" s="35"/>
      <c r="LPY7" s="35"/>
      <c r="LPZ7" s="35"/>
      <c r="LQA7" s="35"/>
      <c r="LQB7" s="35"/>
      <c r="LQC7" s="35"/>
      <c r="LQD7" s="35"/>
      <c r="LQE7" s="35"/>
      <c r="LQF7" s="35"/>
      <c r="LQG7" s="35"/>
      <c r="LQH7" s="35"/>
      <c r="LQI7" s="35"/>
      <c r="LQJ7" s="35"/>
      <c r="LQK7" s="35"/>
      <c r="LQL7" s="35"/>
      <c r="LQM7" s="35"/>
      <c r="LQN7" s="35"/>
      <c r="LQO7" s="35"/>
      <c r="LQP7" s="35"/>
      <c r="LQQ7" s="35"/>
      <c r="LQR7" s="35"/>
      <c r="LQS7" s="35"/>
      <c r="LQT7" s="35"/>
      <c r="LQU7" s="35"/>
      <c r="LQV7" s="35"/>
      <c r="LQW7" s="35"/>
      <c r="LQX7" s="35"/>
      <c r="LQY7" s="35"/>
      <c r="LQZ7" s="35"/>
      <c r="LRA7" s="35"/>
      <c r="LRB7" s="35"/>
      <c r="LRC7" s="35"/>
      <c r="LRD7" s="35"/>
      <c r="LRE7" s="35"/>
      <c r="LRF7" s="35"/>
      <c r="LRG7" s="35"/>
      <c r="LRH7" s="35"/>
      <c r="LRI7" s="35"/>
      <c r="LRJ7" s="35"/>
      <c r="LRK7" s="35"/>
      <c r="LRL7" s="35"/>
      <c r="LRM7" s="35"/>
      <c r="LRN7" s="35"/>
      <c r="LRO7" s="35"/>
      <c r="LRP7" s="35"/>
      <c r="LRQ7" s="35"/>
      <c r="LRR7" s="35"/>
      <c r="LRS7" s="35"/>
      <c r="LRT7" s="35"/>
      <c r="LRU7" s="35"/>
      <c r="LRV7" s="35"/>
      <c r="LRW7" s="35"/>
      <c r="LRX7" s="35"/>
      <c r="LRY7" s="35"/>
      <c r="LRZ7" s="35"/>
      <c r="LSA7" s="35"/>
      <c r="LSB7" s="35"/>
      <c r="LSC7" s="35"/>
      <c r="LSD7" s="35"/>
      <c r="LSE7" s="35"/>
      <c r="LSF7" s="35"/>
      <c r="LSG7" s="35"/>
      <c r="LSH7" s="35"/>
      <c r="LSI7" s="35"/>
      <c r="LSJ7" s="35"/>
      <c r="LSK7" s="35"/>
      <c r="LSL7" s="35"/>
      <c r="LSM7" s="35"/>
      <c r="LSN7" s="35"/>
      <c r="LSO7" s="35"/>
      <c r="LSP7" s="35"/>
      <c r="LSQ7" s="35"/>
      <c r="LSR7" s="35"/>
      <c r="LSS7" s="35"/>
      <c r="LST7" s="35"/>
      <c r="LSU7" s="35"/>
      <c r="LSV7" s="35"/>
      <c r="LSW7" s="35"/>
      <c r="LSX7" s="35"/>
      <c r="LSY7" s="35"/>
      <c r="LSZ7" s="35"/>
      <c r="LTA7" s="35"/>
      <c r="LTB7" s="35"/>
      <c r="LTC7" s="35"/>
      <c r="LTD7" s="35"/>
      <c r="LTE7" s="35"/>
      <c r="LTF7" s="35"/>
      <c r="LTG7" s="35"/>
      <c r="LTH7" s="35"/>
      <c r="LTI7" s="35"/>
      <c r="LTJ7" s="35"/>
      <c r="LTK7" s="35"/>
      <c r="LTL7" s="35"/>
      <c r="LTM7" s="35"/>
      <c r="LTN7" s="35"/>
      <c r="LTO7" s="35"/>
      <c r="LTP7" s="35"/>
      <c r="LTQ7" s="35"/>
      <c r="LTR7" s="35"/>
      <c r="LTS7" s="35"/>
      <c r="LTT7" s="35"/>
      <c r="LTU7" s="35"/>
      <c r="LTV7" s="35"/>
      <c r="LTW7" s="35"/>
      <c r="LTX7" s="35"/>
      <c r="LTY7" s="35"/>
      <c r="LTZ7" s="35"/>
      <c r="LUA7" s="35"/>
      <c r="LUB7" s="35"/>
      <c r="LUC7" s="35"/>
      <c r="LUD7" s="35"/>
      <c r="LUE7" s="35"/>
      <c r="LUF7" s="35"/>
      <c r="LUG7" s="35"/>
      <c r="LUH7" s="35"/>
      <c r="LUI7" s="35"/>
      <c r="LUJ7" s="35"/>
      <c r="LUK7" s="35"/>
      <c r="LUL7" s="35"/>
      <c r="LUM7" s="35"/>
      <c r="LUN7" s="35"/>
      <c r="LUO7" s="35"/>
      <c r="LUP7" s="35"/>
      <c r="LUQ7" s="35"/>
      <c r="LUR7" s="35"/>
      <c r="LUS7" s="35"/>
      <c r="LUT7" s="35"/>
      <c r="LUU7" s="35"/>
      <c r="LUV7" s="35"/>
      <c r="LUW7" s="35"/>
      <c r="LUX7" s="35"/>
      <c r="LUY7" s="35"/>
      <c r="LUZ7" s="35"/>
      <c r="LVA7" s="35"/>
      <c r="LVB7" s="35"/>
      <c r="LVC7" s="35"/>
      <c r="LVD7" s="35"/>
      <c r="LVE7" s="35"/>
      <c r="LVF7" s="35"/>
      <c r="LVG7" s="35"/>
      <c r="LVH7" s="35"/>
      <c r="LVI7" s="35"/>
      <c r="LVJ7" s="35"/>
      <c r="LVK7" s="35"/>
      <c r="LVL7" s="35"/>
      <c r="LVM7" s="35"/>
      <c r="LVN7" s="35"/>
      <c r="LVO7" s="35"/>
      <c r="LVP7" s="35"/>
      <c r="LVQ7" s="35"/>
      <c r="LVR7" s="35"/>
      <c r="LVS7" s="35"/>
      <c r="LVT7" s="35"/>
      <c r="LVU7" s="35"/>
      <c r="LVV7" s="35"/>
      <c r="LVW7" s="35"/>
      <c r="LVX7" s="35"/>
      <c r="LVY7" s="35"/>
      <c r="LVZ7" s="35"/>
      <c r="LWA7" s="35"/>
      <c r="LWB7" s="35"/>
      <c r="LWC7" s="35"/>
      <c r="LWD7" s="35"/>
      <c r="LWE7" s="35"/>
      <c r="LWF7" s="35"/>
      <c r="LWG7" s="35"/>
      <c r="LWH7" s="35"/>
      <c r="LWI7" s="35"/>
      <c r="LWJ7" s="35"/>
      <c r="LWK7" s="35"/>
      <c r="LWL7" s="35"/>
      <c r="LWM7" s="35"/>
      <c r="LWN7" s="35"/>
      <c r="LWO7" s="35"/>
      <c r="LWP7" s="35"/>
      <c r="LWQ7" s="35"/>
      <c r="LWR7" s="35"/>
      <c r="LWS7" s="35"/>
      <c r="LWT7" s="35"/>
      <c r="LWU7" s="35"/>
      <c r="LWV7" s="35"/>
      <c r="LWW7" s="35"/>
      <c r="LWX7" s="35"/>
      <c r="LWY7" s="35"/>
      <c r="LWZ7" s="35"/>
      <c r="LXA7" s="35"/>
      <c r="LXB7" s="35"/>
      <c r="LXC7" s="35"/>
      <c r="LXD7" s="35"/>
      <c r="LXE7" s="35"/>
      <c r="LXF7" s="35"/>
      <c r="LXG7" s="35"/>
      <c r="LXH7" s="35"/>
      <c r="LXI7" s="35"/>
      <c r="LXJ7" s="35"/>
      <c r="LXK7" s="35"/>
      <c r="LXL7" s="35"/>
      <c r="LXM7" s="35"/>
      <c r="LXN7" s="35"/>
      <c r="LXO7" s="35"/>
      <c r="LXP7" s="35"/>
      <c r="LXQ7" s="35"/>
      <c r="LXR7" s="35"/>
      <c r="LXS7" s="35"/>
      <c r="LXT7" s="35"/>
      <c r="LXU7" s="35"/>
      <c r="LXV7" s="35"/>
      <c r="LXW7" s="35"/>
      <c r="LXX7" s="35"/>
      <c r="LXY7" s="35"/>
      <c r="LXZ7" s="35"/>
      <c r="LYA7" s="35"/>
      <c r="LYB7" s="35"/>
      <c r="LYC7" s="35"/>
      <c r="LYD7" s="35"/>
      <c r="LYE7" s="35"/>
      <c r="LYF7" s="35"/>
      <c r="LYG7" s="35"/>
      <c r="LYH7" s="35"/>
      <c r="LYI7" s="35"/>
      <c r="LYJ7" s="35"/>
      <c r="LYK7" s="35"/>
      <c r="LYL7" s="35"/>
      <c r="LYM7" s="35"/>
      <c r="LYN7" s="35"/>
      <c r="LYO7" s="35"/>
      <c r="LYP7" s="35"/>
      <c r="LYQ7" s="35"/>
      <c r="LYR7" s="35"/>
      <c r="LYS7" s="35"/>
      <c r="LYT7" s="35"/>
      <c r="LYU7" s="35"/>
      <c r="LYV7" s="35"/>
      <c r="LYW7" s="35"/>
      <c r="LYX7" s="35"/>
      <c r="LYY7" s="35"/>
      <c r="LYZ7" s="35"/>
      <c r="LZA7" s="35"/>
      <c r="LZB7" s="35"/>
      <c r="LZC7" s="35"/>
      <c r="LZD7" s="35"/>
      <c r="LZE7" s="35"/>
      <c r="LZF7" s="35"/>
      <c r="LZG7" s="35"/>
      <c r="LZH7" s="35"/>
      <c r="LZI7" s="35"/>
      <c r="LZJ7" s="35"/>
      <c r="LZK7" s="35"/>
      <c r="LZL7" s="35"/>
      <c r="LZM7" s="35"/>
      <c r="LZN7" s="35"/>
      <c r="LZO7" s="35"/>
      <c r="LZP7" s="35"/>
      <c r="LZQ7" s="35"/>
      <c r="LZR7" s="35"/>
      <c r="LZS7" s="35"/>
      <c r="LZT7" s="35"/>
      <c r="LZU7" s="35"/>
      <c r="LZV7" s="35"/>
      <c r="LZW7" s="35"/>
      <c r="LZX7" s="35"/>
      <c r="LZY7" s="35"/>
      <c r="LZZ7" s="35"/>
      <c r="MAA7" s="35"/>
      <c r="MAB7" s="35"/>
      <c r="MAC7" s="35"/>
      <c r="MAD7" s="35"/>
      <c r="MAE7" s="35"/>
      <c r="MAF7" s="35"/>
      <c r="MAG7" s="35"/>
      <c r="MAH7" s="35"/>
      <c r="MAI7" s="35"/>
      <c r="MAJ7" s="35"/>
      <c r="MAK7" s="35"/>
      <c r="MAL7" s="35"/>
      <c r="MAM7" s="35"/>
      <c r="MAN7" s="35"/>
      <c r="MAO7" s="35"/>
      <c r="MAP7" s="35"/>
      <c r="MAQ7" s="35"/>
      <c r="MAR7" s="35"/>
      <c r="MAS7" s="35"/>
      <c r="MAT7" s="35"/>
      <c r="MAU7" s="35"/>
      <c r="MAV7" s="35"/>
      <c r="MAW7" s="35"/>
      <c r="MAX7" s="35"/>
      <c r="MAY7" s="35"/>
      <c r="MAZ7" s="35"/>
      <c r="MBA7" s="35"/>
      <c r="MBB7" s="35"/>
      <c r="MBC7" s="35"/>
      <c r="MBD7" s="35"/>
      <c r="MBE7" s="35"/>
      <c r="MBF7" s="35"/>
      <c r="MBG7" s="35"/>
      <c r="MBH7" s="35"/>
      <c r="MBI7" s="35"/>
      <c r="MBJ7" s="35"/>
      <c r="MBK7" s="35"/>
      <c r="MBL7" s="35"/>
      <c r="MBM7" s="35"/>
      <c r="MBN7" s="35"/>
      <c r="MBO7" s="35"/>
      <c r="MBP7" s="35"/>
      <c r="MBQ7" s="35"/>
      <c r="MBR7" s="35"/>
      <c r="MBS7" s="35"/>
      <c r="MBT7" s="35"/>
      <c r="MBU7" s="35"/>
      <c r="MBV7" s="35"/>
      <c r="MBW7" s="35"/>
      <c r="MBX7" s="35"/>
      <c r="MBY7" s="35"/>
      <c r="MBZ7" s="35"/>
      <c r="MCA7" s="35"/>
      <c r="MCB7" s="35"/>
      <c r="MCC7" s="35"/>
      <c r="MCD7" s="35"/>
      <c r="MCE7" s="35"/>
      <c r="MCF7" s="35"/>
      <c r="MCG7" s="35"/>
      <c r="MCH7" s="35"/>
      <c r="MCI7" s="35"/>
      <c r="MCJ7" s="35"/>
      <c r="MCK7" s="35"/>
      <c r="MCL7" s="35"/>
      <c r="MCM7" s="35"/>
      <c r="MCN7" s="35"/>
      <c r="MCO7" s="35"/>
      <c r="MCP7" s="35"/>
      <c r="MCQ7" s="35"/>
      <c r="MCR7" s="35"/>
      <c r="MCS7" s="35"/>
      <c r="MCT7" s="35"/>
      <c r="MCU7" s="35"/>
      <c r="MCV7" s="35"/>
      <c r="MCW7" s="35"/>
      <c r="MCX7" s="35"/>
      <c r="MCY7" s="35"/>
      <c r="MCZ7" s="35"/>
      <c r="MDA7" s="35"/>
      <c r="MDB7" s="35"/>
      <c r="MDC7" s="35"/>
      <c r="MDD7" s="35"/>
      <c r="MDE7" s="35"/>
      <c r="MDF7" s="35"/>
      <c r="MDG7" s="35"/>
      <c r="MDH7" s="35"/>
      <c r="MDI7" s="35"/>
      <c r="MDJ7" s="35"/>
      <c r="MDK7" s="35"/>
      <c r="MDL7" s="35"/>
      <c r="MDM7" s="35"/>
      <c r="MDN7" s="35"/>
      <c r="MDO7" s="35"/>
      <c r="MDP7" s="35"/>
      <c r="MDQ7" s="35"/>
      <c r="MDR7" s="35"/>
      <c r="MDS7" s="35"/>
      <c r="MDT7" s="35"/>
      <c r="MDU7" s="35"/>
      <c r="MDV7" s="35"/>
      <c r="MDW7" s="35"/>
      <c r="MDX7" s="35"/>
      <c r="MDY7" s="35"/>
      <c r="MDZ7" s="35"/>
      <c r="MEA7" s="35"/>
      <c r="MEB7" s="35"/>
      <c r="MEC7" s="35"/>
      <c r="MED7" s="35"/>
      <c r="MEE7" s="35"/>
      <c r="MEF7" s="35"/>
      <c r="MEG7" s="35"/>
      <c r="MEH7" s="35"/>
      <c r="MEI7" s="35"/>
      <c r="MEJ7" s="35"/>
      <c r="MEK7" s="35"/>
      <c r="MEL7" s="35"/>
      <c r="MEM7" s="35"/>
      <c r="MEN7" s="35"/>
      <c r="MEO7" s="35"/>
      <c r="MEP7" s="35"/>
      <c r="MEQ7" s="35"/>
      <c r="MER7" s="35"/>
      <c r="MES7" s="35"/>
      <c r="MET7" s="35"/>
      <c r="MEU7" s="35"/>
      <c r="MEV7" s="35"/>
      <c r="MEW7" s="35"/>
      <c r="MEX7" s="35"/>
      <c r="MEY7" s="35"/>
      <c r="MEZ7" s="35"/>
      <c r="MFA7" s="35"/>
      <c r="MFB7" s="35"/>
      <c r="MFC7" s="35"/>
      <c r="MFD7" s="35"/>
      <c r="MFE7" s="35"/>
      <c r="MFF7" s="35"/>
      <c r="MFG7" s="35"/>
      <c r="MFH7" s="35"/>
      <c r="MFI7" s="35"/>
      <c r="MFJ7" s="35"/>
      <c r="MFK7" s="35"/>
      <c r="MFL7" s="35"/>
      <c r="MFM7" s="35"/>
      <c r="MFN7" s="35"/>
      <c r="MFO7" s="35"/>
      <c r="MFP7" s="35"/>
      <c r="MFQ7" s="35"/>
      <c r="MFR7" s="35"/>
      <c r="MFS7" s="35"/>
      <c r="MFT7" s="35"/>
      <c r="MFU7" s="35"/>
      <c r="MFV7" s="35"/>
      <c r="MFW7" s="35"/>
      <c r="MFX7" s="35"/>
      <c r="MFY7" s="35"/>
      <c r="MFZ7" s="35"/>
      <c r="MGA7" s="35"/>
      <c r="MGB7" s="35"/>
      <c r="MGC7" s="35"/>
      <c r="MGD7" s="35"/>
      <c r="MGE7" s="35"/>
      <c r="MGF7" s="35"/>
      <c r="MGG7" s="35"/>
      <c r="MGH7" s="35"/>
      <c r="MGI7" s="35"/>
      <c r="MGJ7" s="35"/>
      <c r="MGK7" s="35"/>
      <c r="MGL7" s="35"/>
      <c r="MGM7" s="35"/>
      <c r="MGN7" s="35"/>
      <c r="MGO7" s="35"/>
      <c r="MGP7" s="35"/>
      <c r="MGQ7" s="35"/>
      <c r="MGR7" s="35"/>
      <c r="MGS7" s="35"/>
      <c r="MGT7" s="35"/>
      <c r="MGU7" s="35"/>
      <c r="MGV7" s="35"/>
      <c r="MGW7" s="35"/>
      <c r="MGX7" s="35"/>
      <c r="MGY7" s="35"/>
      <c r="MGZ7" s="35"/>
      <c r="MHA7" s="35"/>
      <c r="MHB7" s="35"/>
      <c r="MHC7" s="35"/>
      <c r="MHD7" s="35"/>
      <c r="MHE7" s="35"/>
      <c r="MHF7" s="35"/>
      <c r="MHG7" s="35"/>
      <c r="MHH7" s="35"/>
      <c r="MHI7" s="35"/>
      <c r="MHJ7" s="35"/>
      <c r="MHK7" s="35"/>
      <c r="MHL7" s="35"/>
      <c r="MHM7" s="35"/>
      <c r="MHN7" s="35"/>
      <c r="MHO7" s="35"/>
      <c r="MHP7" s="35"/>
      <c r="MHQ7" s="35"/>
      <c r="MHR7" s="35"/>
      <c r="MHS7" s="35"/>
      <c r="MHT7" s="35"/>
      <c r="MHU7" s="35"/>
      <c r="MHV7" s="35"/>
      <c r="MHW7" s="35"/>
      <c r="MHX7" s="35"/>
      <c r="MHY7" s="35"/>
      <c r="MHZ7" s="35"/>
      <c r="MIA7" s="35"/>
      <c r="MIB7" s="35"/>
      <c r="MIC7" s="35"/>
      <c r="MID7" s="35"/>
      <c r="MIE7" s="35"/>
      <c r="MIF7" s="35"/>
      <c r="MIG7" s="35"/>
      <c r="MIH7" s="35"/>
      <c r="MII7" s="35"/>
      <c r="MIJ7" s="35"/>
      <c r="MIK7" s="35"/>
      <c r="MIL7" s="35"/>
      <c r="MIM7" s="35"/>
      <c r="MIN7" s="35"/>
      <c r="MIO7" s="35"/>
      <c r="MIP7" s="35"/>
      <c r="MIQ7" s="35"/>
      <c r="MIR7" s="35"/>
      <c r="MIS7" s="35"/>
      <c r="MIT7" s="35"/>
      <c r="MIU7" s="35"/>
      <c r="MIV7" s="35"/>
      <c r="MIW7" s="35"/>
      <c r="MIX7" s="35"/>
      <c r="MIY7" s="35"/>
      <c r="MIZ7" s="35"/>
      <c r="MJA7" s="35"/>
      <c r="MJB7" s="35"/>
      <c r="MJC7" s="35"/>
      <c r="MJD7" s="35"/>
      <c r="MJE7" s="35"/>
      <c r="MJF7" s="35"/>
      <c r="MJG7" s="35"/>
      <c r="MJH7" s="35"/>
      <c r="MJI7" s="35"/>
      <c r="MJJ7" s="35"/>
      <c r="MJK7" s="35"/>
      <c r="MJL7" s="35"/>
      <c r="MJM7" s="35"/>
      <c r="MJN7" s="35"/>
      <c r="MJO7" s="35"/>
      <c r="MJP7" s="35"/>
      <c r="MJQ7" s="35"/>
      <c r="MJR7" s="35"/>
      <c r="MJS7" s="35"/>
      <c r="MJT7" s="35"/>
      <c r="MJU7" s="35"/>
      <c r="MJV7" s="35"/>
      <c r="MJW7" s="35"/>
      <c r="MJX7" s="35"/>
      <c r="MJY7" s="35"/>
      <c r="MJZ7" s="35"/>
      <c r="MKA7" s="35"/>
      <c r="MKB7" s="35"/>
      <c r="MKC7" s="35"/>
      <c r="MKD7" s="35"/>
      <c r="MKE7" s="35"/>
      <c r="MKF7" s="35"/>
      <c r="MKG7" s="35"/>
      <c r="MKH7" s="35"/>
      <c r="MKI7" s="35"/>
      <c r="MKJ7" s="35"/>
      <c r="MKK7" s="35"/>
      <c r="MKL7" s="35"/>
      <c r="MKM7" s="35"/>
      <c r="MKN7" s="35"/>
      <c r="MKO7" s="35"/>
      <c r="MKP7" s="35"/>
      <c r="MKQ7" s="35"/>
      <c r="MKR7" s="35"/>
      <c r="MKS7" s="35"/>
      <c r="MKT7" s="35"/>
      <c r="MKU7" s="35"/>
      <c r="MKV7" s="35"/>
      <c r="MKW7" s="35"/>
      <c r="MKX7" s="35"/>
      <c r="MKY7" s="35"/>
      <c r="MKZ7" s="35"/>
      <c r="MLA7" s="35"/>
      <c r="MLB7" s="35"/>
      <c r="MLC7" s="35"/>
      <c r="MLD7" s="35"/>
      <c r="MLE7" s="35"/>
      <c r="MLF7" s="35"/>
      <c r="MLG7" s="35"/>
      <c r="MLH7" s="35"/>
      <c r="MLI7" s="35"/>
      <c r="MLJ7" s="35"/>
      <c r="MLK7" s="35"/>
      <c r="MLL7" s="35"/>
      <c r="MLM7" s="35"/>
      <c r="MLN7" s="35"/>
      <c r="MLO7" s="35"/>
      <c r="MLP7" s="35"/>
      <c r="MLQ7" s="35"/>
      <c r="MLR7" s="35"/>
      <c r="MLS7" s="35"/>
      <c r="MLT7" s="35"/>
      <c r="MLU7" s="35"/>
      <c r="MLV7" s="35"/>
      <c r="MLW7" s="35"/>
      <c r="MLX7" s="35"/>
      <c r="MLY7" s="35"/>
      <c r="MLZ7" s="35"/>
      <c r="MMA7" s="35"/>
      <c r="MMB7" s="35"/>
      <c r="MMC7" s="35"/>
      <c r="MMD7" s="35"/>
      <c r="MME7" s="35"/>
      <c r="MMF7" s="35"/>
      <c r="MMG7" s="35"/>
      <c r="MMH7" s="35"/>
      <c r="MMI7" s="35"/>
      <c r="MMJ7" s="35"/>
      <c r="MMK7" s="35"/>
      <c r="MML7" s="35"/>
      <c r="MMM7" s="35"/>
      <c r="MMN7" s="35"/>
      <c r="MMO7" s="35"/>
      <c r="MMP7" s="35"/>
      <c r="MMQ7" s="35"/>
      <c r="MMR7" s="35"/>
      <c r="MMS7" s="35"/>
      <c r="MMT7" s="35"/>
      <c r="MMU7" s="35"/>
      <c r="MMV7" s="35"/>
      <c r="MMW7" s="35"/>
      <c r="MMX7" s="35"/>
      <c r="MMY7" s="35"/>
      <c r="MMZ7" s="35"/>
      <c r="MNA7" s="35"/>
      <c r="MNB7" s="35"/>
      <c r="MNC7" s="35"/>
      <c r="MND7" s="35"/>
      <c r="MNE7" s="35"/>
      <c r="MNF7" s="35"/>
      <c r="MNG7" s="35"/>
      <c r="MNH7" s="35"/>
      <c r="MNI7" s="35"/>
      <c r="MNJ7" s="35"/>
      <c r="MNK7" s="35"/>
      <c r="MNL7" s="35"/>
      <c r="MNM7" s="35"/>
      <c r="MNN7" s="35"/>
      <c r="MNO7" s="35"/>
      <c r="MNP7" s="35"/>
      <c r="MNQ7" s="35"/>
      <c r="MNR7" s="35"/>
      <c r="MNS7" s="35"/>
      <c r="MNT7" s="35"/>
      <c r="MNU7" s="35"/>
      <c r="MNV7" s="35"/>
      <c r="MNW7" s="35"/>
      <c r="MNX7" s="35"/>
      <c r="MNY7" s="35"/>
      <c r="MNZ7" s="35"/>
      <c r="MOA7" s="35"/>
      <c r="MOB7" s="35"/>
      <c r="MOC7" s="35"/>
      <c r="MOD7" s="35"/>
      <c r="MOE7" s="35"/>
      <c r="MOF7" s="35"/>
      <c r="MOG7" s="35"/>
      <c r="MOH7" s="35"/>
      <c r="MOI7" s="35"/>
      <c r="MOJ7" s="35"/>
      <c r="MOK7" s="35"/>
      <c r="MOL7" s="35"/>
      <c r="MOM7" s="35"/>
      <c r="MON7" s="35"/>
      <c r="MOO7" s="35"/>
      <c r="MOP7" s="35"/>
      <c r="MOQ7" s="35"/>
      <c r="MOR7" s="35"/>
      <c r="MOS7" s="35"/>
      <c r="MOT7" s="35"/>
      <c r="MOU7" s="35"/>
      <c r="MOV7" s="35"/>
      <c r="MOW7" s="35"/>
      <c r="MOX7" s="35"/>
      <c r="MOY7" s="35"/>
      <c r="MOZ7" s="35"/>
      <c r="MPA7" s="35"/>
      <c r="MPB7" s="35"/>
      <c r="MPC7" s="35"/>
      <c r="MPD7" s="35"/>
      <c r="MPE7" s="35"/>
      <c r="MPF7" s="35"/>
      <c r="MPG7" s="35"/>
      <c r="MPH7" s="35"/>
      <c r="MPI7" s="35"/>
      <c r="MPJ7" s="35"/>
      <c r="MPK7" s="35"/>
      <c r="MPL7" s="35"/>
      <c r="MPM7" s="35"/>
      <c r="MPN7" s="35"/>
      <c r="MPO7" s="35"/>
      <c r="MPP7" s="35"/>
      <c r="MPQ7" s="35"/>
      <c r="MPR7" s="35"/>
      <c r="MPS7" s="35"/>
      <c r="MPT7" s="35"/>
      <c r="MPU7" s="35"/>
      <c r="MPV7" s="35"/>
      <c r="MPW7" s="35"/>
      <c r="MPX7" s="35"/>
      <c r="MPY7" s="35"/>
      <c r="MPZ7" s="35"/>
      <c r="MQA7" s="35"/>
      <c r="MQB7" s="35"/>
      <c r="MQC7" s="35"/>
      <c r="MQD7" s="35"/>
      <c r="MQE7" s="35"/>
      <c r="MQF7" s="35"/>
      <c r="MQG7" s="35"/>
      <c r="MQH7" s="35"/>
      <c r="MQI7" s="35"/>
      <c r="MQJ7" s="35"/>
      <c r="MQK7" s="35"/>
      <c r="MQL7" s="35"/>
      <c r="MQM7" s="35"/>
      <c r="MQN7" s="35"/>
      <c r="MQO7" s="35"/>
      <c r="MQP7" s="35"/>
      <c r="MQQ7" s="35"/>
      <c r="MQR7" s="35"/>
      <c r="MQS7" s="35"/>
      <c r="MQT7" s="35"/>
      <c r="MQU7" s="35"/>
      <c r="MQV7" s="35"/>
      <c r="MQW7" s="35"/>
      <c r="MQX7" s="35"/>
      <c r="MQY7" s="35"/>
      <c r="MQZ7" s="35"/>
      <c r="MRA7" s="35"/>
      <c r="MRB7" s="35"/>
      <c r="MRC7" s="35"/>
      <c r="MRD7" s="35"/>
      <c r="MRE7" s="35"/>
      <c r="MRF7" s="35"/>
      <c r="MRG7" s="35"/>
      <c r="MRH7" s="35"/>
      <c r="MRI7" s="35"/>
      <c r="MRJ7" s="35"/>
      <c r="MRK7" s="35"/>
      <c r="MRL7" s="35"/>
      <c r="MRM7" s="35"/>
      <c r="MRN7" s="35"/>
      <c r="MRO7" s="35"/>
      <c r="MRP7" s="35"/>
      <c r="MRQ7" s="35"/>
      <c r="MRR7" s="35"/>
      <c r="MRS7" s="35"/>
      <c r="MRT7" s="35"/>
      <c r="MRU7" s="35"/>
      <c r="MRV7" s="35"/>
      <c r="MRW7" s="35"/>
      <c r="MRX7" s="35"/>
      <c r="MRY7" s="35"/>
      <c r="MRZ7" s="35"/>
      <c r="MSA7" s="35"/>
      <c r="MSB7" s="35"/>
      <c r="MSC7" s="35"/>
      <c r="MSD7" s="35"/>
      <c r="MSE7" s="35"/>
      <c r="MSF7" s="35"/>
      <c r="MSG7" s="35"/>
      <c r="MSH7" s="35"/>
      <c r="MSI7" s="35"/>
      <c r="MSJ7" s="35"/>
      <c r="MSK7" s="35"/>
      <c r="MSL7" s="35"/>
      <c r="MSM7" s="35"/>
      <c r="MSN7" s="35"/>
      <c r="MSO7" s="35"/>
      <c r="MSP7" s="35"/>
      <c r="MSQ7" s="35"/>
      <c r="MSR7" s="35"/>
      <c r="MSS7" s="35"/>
      <c r="MST7" s="35"/>
      <c r="MSU7" s="35"/>
      <c r="MSV7" s="35"/>
      <c r="MSW7" s="35"/>
      <c r="MSX7" s="35"/>
      <c r="MSY7" s="35"/>
      <c r="MSZ7" s="35"/>
      <c r="MTA7" s="35"/>
      <c r="MTB7" s="35"/>
      <c r="MTC7" s="35"/>
      <c r="MTD7" s="35"/>
      <c r="MTE7" s="35"/>
      <c r="MTF7" s="35"/>
      <c r="MTG7" s="35"/>
      <c r="MTH7" s="35"/>
      <c r="MTI7" s="35"/>
      <c r="MTJ7" s="35"/>
      <c r="MTK7" s="35"/>
      <c r="MTL7" s="35"/>
      <c r="MTM7" s="35"/>
      <c r="MTN7" s="35"/>
      <c r="MTO7" s="35"/>
      <c r="MTP7" s="35"/>
      <c r="MTQ7" s="35"/>
      <c r="MTR7" s="35"/>
      <c r="MTS7" s="35"/>
      <c r="MTT7" s="35"/>
      <c r="MTU7" s="35"/>
      <c r="MTV7" s="35"/>
      <c r="MTW7" s="35"/>
      <c r="MTX7" s="35"/>
      <c r="MTY7" s="35"/>
      <c r="MTZ7" s="35"/>
      <c r="MUA7" s="35"/>
      <c r="MUB7" s="35"/>
      <c r="MUC7" s="35"/>
      <c r="MUD7" s="35"/>
      <c r="MUE7" s="35"/>
      <c r="MUF7" s="35"/>
      <c r="MUG7" s="35"/>
      <c r="MUH7" s="35"/>
      <c r="MUI7" s="35"/>
      <c r="MUJ7" s="35"/>
      <c r="MUK7" s="35"/>
      <c r="MUL7" s="35"/>
      <c r="MUM7" s="35"/>
      <c r="MUN7" s="35"/>
      <c r="MUO7" s="35"/>
      <c r="MUP7" s="35"/>
      <c r="MUQ7" s="35"/>
      <c r="MUR7" s="35"/>
      <c r="MUS7" s="35"/>
      <c r="MUT7" s="35"/>
      <c r="MUU7" s="35"/>
      <c r="MUV7" s="35"/>
      <c r="MUW7" s="35"/>
      <c r="MUX7" s="35"/>
      <c r="MUY7" s="35"/>
      <c r="MUZ7" s="35"/>
      <c r="MVA7" s="35"/>
      <c r="MVB7" s="35"/>
      <c r="MVC7" s="35"/>
      <c r="MVD7" s="35"/>
      <c r="MVE7" s="35"/>
      <c r="MVF7" s="35"/>
      <c r="MVG7" s="35"/>
      <c r="MVH7" s="35"/>
      <c r="MVI7" s="35"/>
      <c r="MVJ7" s="35"/>
      <c r="MVK7" s="35"/>
      <c r="MVL7" s="35"/>
      <c r="MVM7" s="35"/>
      <c r="MVN7" s="35"/>
      <c r="MVO7" s="35"/>
      <c r="MVP7" s="35"/>
      <c r="MVQ7" s="35"/>
      <c r="MVR7" s="35"/>
      <c r="MVS7" s="35"/>
      <c r="MVT7" s="35"/>
      <c r="MVU7" s="35"/>
      <c r="MVV7" s="35"/>
      <c r="MVW7" s="35"/>
      <c r="MVX7" s="35"/>
      <c r="MVY7" s="35"/>
      <c r="MVZ7" s="35"/>
      <c r="MWA7" s="35"/>
      <c r="MWB7" s="35"/>
      <c r="MWC7" s="35"/>
      <c r="MWD7" s="35"/>
      <c r="MWE7" s="35"/>
      <c r="MWF7" s="35"/>
      <c r="MWG7" s="35"/>
      <c r="MWH7" s="35"/>
      <c r="MWI7" s="35"/>
      <c r="MWJ7" s="35"/>
      <c r="MWK7" s="35"/>
      <c r="MWL7" s="35"/>
      <c r="MWM7" s="35"/>
      <c r="MWN7" s="35"/>
      <c r="MWO7" s="35"/>
      <c r="MWP7" s="35"/>
      <c r="MWQ7" s="35"/>
      <c r="MWR7" s="35"/>
      <c r="MWS7" s="35"/>
      <c r="MWT7" s="35"/>
      <c r="MWU7" s="35"/>
      <c r="MWV7" s="35"/>
      <c r="MWW7" s="35"/>
      <c r="MWX7" s="35"/>
      <c r="MWY7" s="35"/>
      <c r="MWZ7" s="35"/>
      <c r="MXA7" s="35"/>
      <c r="MXB7" s="35"/>
      <c r="MXC7" s="35"/>
      <c r="MXD7" s="35"/>
      <c r="MXE7" s="35"/>
      <c r="MXF7" s="35"/>
      <c r="MXG7" s="35"/>
      <c r="MXH7" s="35"/>
      <c r="MXI7" s="35"/>
      <c r="MXJ7" s="35"/>
      <c r="MXK7" s="35"/>
      <c r="MXL7" s="35"/>
      <c r="MXM7" s="35"/>
      <c r="MXN7" s="35"/>
      <c r="MXO7" s="35"/>
      <c r="MXP7" s="35"/>
      <c r="MXQ7" s="35"/>
      <c r="MXR7" s="35"/>
      <c r="MXS7" s="35"/>
      <c r="MXT7" s="35"/>
      <c r="MXU7" s="35"/>
      <c r="MXV7" s="35"/>
      <c r="MXW7" s="35"/>
      <c r="MXX7" s="35"/>
      <c r="MXY7" s="35"/>
      <c r="MXZ7" s="35"/>
      <c r="MYA7" s="35"/>
      <c r="MYB7" s="35"/>
      <c r="MYC7" s="35"/>
      <c r="MYD7" s="35"/>
      <c r="MYE7" s="35"/>
      <c r="MYF7" s="35"/>
      <c r="MYG7" s="35"/>
      <c r="MYH7" s="35"/>
      <c r="MYI7" s="35"/>
      <c r="MYJ7" s="35"/>
      <c r="MYK7" s="35"/>
      <c r="MYL7" s="35"/>
      <c r="MYM7" s="35"/>
      <c r="MYN7" s="35"/>
      <c r="MYO7" s="35"/>
      <c r="MYP7" s="35"/>
      <c r="MYQ7" s="35"/>
      <c r="MYR7" s="35"/>
      <c r="MYS7" s="35"/>
      <c r="MYT7" s="35"/>
      <c r="MYU7" s="35"/>
      <c r="MYV7" s="35"/>
      <c r="MYW7" s="35"/>
      <c r="MYX7" s="35"/>
      <c r="MYY7" s="35"/>
      <c r="MYZ7" s="35"/>
      <c r="MZA7" s="35"/>
      <c r="MZB7" s="35"/>
      <c r="MZC7" s="35"/>
      <c r="MZD7" s="35"/>
      <c r="MZE7" s="35"/>
      <c r="MZF7" s="35"/>
      <c r="MZG7" s="35"/>
      <c r="MZH7" s="35"/>
      <c r="MZI7" s="35"/>
      <c r="MZJ7" s="35"/>
      <c r="MZK7" s="35"/>
      <c r="MZL7" s="35"/>
      <c r="MZM7" s="35"/>
      <c r="MZN7" s="35"/>
      <c r="MZO7" s="35"/>
      <c r="MZP7" s="35"/>
      <c r="MZQ7" s="35"/>
      <c r="MZR7" s="35"/>
      <c r="MZS7" s="35"/>
      <c r="MZT7" s="35"/>
      <c r="MZU7" s="35"/>
      <c r="MZV7" s="35"/>
      <c r="MZW7" s="35"/>
      <c r="MZX7" s="35"/>
      <c r="MZY7" s="35"/>
      <c r="MZZ7" s="35"/>
      <c r="NAA7" s="35"/>
      <c r="NAB7" s="35"/>
      <c r="NAC7" s="35"/>
      <c r="NAD7" s="35"/>
      <c r="NAE7" s="35"/>
      <c r="NAF7" s="35"/>
      <c r="NAG7" s="35"/>
      <c r="NAH7" s="35"/>
      <c r="NAI7" s="35"/>
      <c r="NAJ7" s="35"/>
      <c r="NAK7" s="35"/>
      <c r="NAL7" s="35"/>
      <c r="NAM7" s="35"/>
      <c r="NAN7" s="35"/>
      <c r="NAO7" s="35"/>
      <c r="NAP7" s="35"/>
      <c r="NAQ7" s="35"/>
      <c r="NAR7" s="35"/>
      <c r="NAS7" s="35"/>
      <c r="NAT7" s="35"/>
      <c r="NAU7" s="35"/>
      <c r="NAV7" s="35"/>
      <c r="NAW7" s="35"/>
      <c r="NAX7" s="35"/>
      <c r="NAY7" s="35"/>
      <c r="NAZ7" s="35"/>
      <c r="NBA7" s="35"/>
      <c r="NBB7" s="35"/>
      <c r="NBC7" s="35"/>
      <c r="NBD7" s="35"/>
      <c r="NBE7" s="35"/>
      <c r="NBF7" s="35"/>
      <c r="NBG7" s="35"/>
      <c r="NBH7" s="35"/>
      <c r="NBI7" s="35"/>
      <c r="NBJ7" s="35"/>
      <c r="NBK7" s="35"/>
      <c r="NBL7" s="35"/>
      <c r="NBM7" s="35"/>
      <c r="NBN7" s="35"/>
      <c r="NBO7" s="35"/>
      <c r="NBP7" s="35"/>
      <c r="NBQ7" s="35"/>
      <c r="NBR7" s="35"/>
      <c r="NBS7" s="35"/>
      <c r="NBT7" s="35"/>
      <c r="NBU7" s="35"/>
      <c r="NBV7" s="35"/>
      <c r="NBW7" s="35"/>
      <c r="NBX7" s="35"/>
      <c r="NBY7" s="35"/>
      <c r="NBZ7" s="35"/>
      <c r="NCA7" s="35"/>
      <c r="NCB7" s="35"/>
      <c r="NCC7" s="35"/>
      <c r="NCD7" s="35"/>
      <c r="NCE7" s="35"/>
      <c r="NCF7" s="35"/>
      <c r="NCG7" s="35"/>
      <c r="NCH7" s="35"/>
      <c r="NCI7" s="35"/>
      <c r="NCJ7" s="35"/>
      <c r="NCK7" s="35"/>
      <c r="NCL7" s="35"/>
      <c r="NCM7" s="35"/>
      <c r="NCN7" s="35"/>
      <c r="NCO7" s="35"/>
      <c r="NCP7" s="35"/>
      <c r="NCQ7" s="35"/>
      <c r="NCR7" s="35"/>
      <c r="NCS7" s="35"/>
      <c r="NCT7" s="35"/>
      <c r="NCU7" s="35"/>
      <c r="NCV7" s="35"/>
      <c r="NCW7" s="35"/>
      <c r="NCX7" s="35"/>
      <c r="NCY7" s="35"/>
      <c r="NCZ7" s="35"/>
      <c r="NDA7" s="35"/>
      <c r="NDB7" s="35"/>
      <c r="NDC7" s="35"/>
      <c r="NDD7" s="35"/>
      <c r="NDE7" s="35"/>
      <c r="NDF7" s="35"/>
      <c r="NDG7" s="35"/>
      <c r="NDH7" s="35"/>
      <c r="NDI7" s="35"/>
      <c r="NDJ7" s="35"/>
      <c r="NDK7" s="35"/>
      <c r="NDL7" s="35"/>
      <c r="NDM7" s="35"/>
      <c r="NDN7" s="35"/>
      <c r="NDO7" s="35"/>
      <c r="NDP7" s="35"/>
      <c r="NDQ7" s="35"/>
      <c r="NDR7" s="35"/>
      <c r="NDS7" s="35"/>
      <c r="NDT7" s="35"/>
      <c r="NDU7" s="35"/>
      <c r="NDV7" s="35"/>
      <c r="NDW7" s="35"/>
      <c r="NDX7" s="35"/>
      <c r="NDY7" s="35"/>
      <c r="NDZ7" s="35"/>
      <c r="NEA7" s="35"/>
      <c r="NEB7" s="35"/>
      <c r="NEC7" s="35"/>
      <c r="NED7" s="35"/>
      <c r="NEE7" s="35"/>
      <c r="NEF7" s="35"/>
      <c r="NEG7" s="35"/>
      <c r="NEH7" s="35"/>
      <c r="NEI7" s="35"/>
      <c r="NEJ7" s="35"/>
      <c r="NEK7" s="35"/>
      <c r="NEL7" s="35"/>
      <c r="NEM7" s="35"/>
      <c r="NEN7" s="35"/>
      <c r="NEO7" s="35"/>
      <c r="NEP7" s="35"/>
      <c r="NEQ7" s="35"/>
      <c r="NER7" s="35"/>
      <c r="NES7" s="35"/>
      <c r="NET7" s="35"/>
      <c r="NEU7" s="35"/>
      <c r="NEV7" s="35"/>
      <c r="NEW7" s="35"/>
      <c r="NEX7" s="35"/>
      <c r="NEY7" s="35"/>
      <c r="NEZ7" s="35"/>
      <c r="NFA7" s="35"/>
      <c r="NFB7" s="35"/>
      <c r="NFC7" s="35"/>
      <c r="NFD7" s="35"/>
      <c r="NFE7" s="35"/>
      <c r="NFF7" s="35"/>
      <c r="NFG7" s="35"/>
      <c r="NFH7" s="35"/>
      <c r="NFI7" s="35"/>
      <c r="NFJ7" s="35"/>
      <c r="NFK7" s="35"/>
      <c r="NFL7" s="35"/>
      <c r="NFM7" s="35"/>
      <c r="NFN7" s="35"/>
      <c r="NFO7" s="35"/>
      <c r="NFP7" s="35"/>
      <c r="NFQ7" s="35"/>
      <c r="NFR7" s="35"/>
      <c r="NFS7" s="35"/>
      <c r="NFT7" s="35"/>
      <c r="NFU7" s="35"/>
      <c r="NFV7" s="35"/>
      <c r="NFW7" s="35"/>
      <c r="NFX7" s="35"/>
      <c r="NFY7" s="35"/>
      <c r="NFZ7" s="35"/>
      <c r="NGA7" s="35"/>
      <c r="NGB7" s="35"/>
      <c r="NGC7" s="35"/>
      <c r="NGD7" s="35"/>
      <c r="NGE7" s="35"/>
      <c r="NGF7" s="35"/>
      <c r="NGG7" s="35"/>
      <c r="NGH7" s="35"/>
      <c r="NGI7" s="35"/>
      <c r="NGJ7" s="35"/>
      <c r="NGK7" s="35"/>
      <c r="NGL7" s="35"/>
      <c r="NGM7" s="35"/>
      <c r="NGN7" s="35"/>
      <c r="NGO7" s="35"/>
      <c r="NGP7" s="35"/>
      <c r="NGQ7" s="35"/>
      <c r="NGR7" s="35"/>
      <c r="NGS7" s="35"/>
      <c r="NGT7" s="35"/>
      <c r="NGU7" s="35"/>
      <c r="NGV7" s="35"/>
      <c r="NGW7" s="35"/>
      <c r="NGX7" s="35"/>
      <c r="NGY7" s="35"/>
      <c r="NGZ7" s="35"/>
      <c r="NHA7" s="35"/>
      <c r="NHB7" s="35"/>
      <c r="NHC7" s="35"/>
      <c r="NHD7" s="35"/>
      <c r="NHE7" s="35"/>
      <c r="NHF7" s="35"/>
      <c r="NHG7" s="35"/>
      <c r="NHH7" s="35"/>
      <c r="NHI7" s="35"/>
      <c r="NHJ7" s="35"/>
      <c r="NHK7" s="35"/>
      <c r="NHL7" s="35"/>
      <c r="NHM7" s="35"/>
      <c r="NHN7" s="35"/>
      <c r="NHO7" s="35"/>
      <c r="NHP7" s="35"/>
      <c r="NHQ7" s="35"/>
      <c r="NHR7" s="35"/>
      <c r="NHS7" s="35"/>
      <c r="NHT7" s="35"/>
      <c r="NHU7" s="35"/>
      <c r="NHV7" s="35"/>
      <c r="NHW7" s="35"/>
      <c r="NHX7" s="35"/>
      <c r="NHY7" s="35"/>
      <c r="NHZ7" s="35"/>
      <c r="NIA7" s="35"/>
      <c r="NIB7" s="35"/>
      <c r="NIC7" s="35"/>
      <c r="NID7" s="35"/>
      <c r="NIE7" s="35"/>
      <c r="NIF7" s="35"/>
      <c r="NIG7" s="35"/>
      <c r="NIH7" s="35"/>
      <c r="NII7" s="35"/>
      <c r="NIJ7" s="35"/>
      <c r="NIK7" s="35"/>
      <c r="NIL7" s="35"/>
      <c r="NIM7" s="35"/>
      <c r="NIN7" s="35"/>
      <c r="NIO7" s="35"/>
      <c r="NIP7" s="35"/>
      <c r="NIQ7" s="35"/>
      <c r="NIR7" s="35"/>
      <c r="NIS7" s="35"/>
      <c r="NIT7" s="35"/>
      <c r="NIU7" s="35"/>
      <c r="NIV7" s="35"/>
      <c r="NIW7" s="35"/>
      <c r="NIX7" s="35"/>
      <c r="NIY7" s="35"/>
      <c r="NIZ7" s="35"/>
      <c r="NJA7" s="35"/>
      <c r="NJB7" s="35"/>
      <c r="NJC7" s="35"/>
      <c r="NJD7" s="35"/>
      <c r="NJE7" s="35"/>
      <c r="NJF7" s="35"/>
      <c r="NJG7" s="35"/>
      <c r="NJH7" s="35"/>
      <c r="NJI7" s="35"/>
      <c r="NJJ7" s="35"/>
      <c r="NJK7" s="35"/>
      <c r="NJL7" s="35"/>
      <c r="NJM7" s="35"/>
      <c r="NJN7" s="35"/>
      <c r="NJO7" s="35"/>
      <c r="NJP7" s="35"/>
      <c r="NJQ7" s="35"/>
      <c r="NJR7" s="35"/>
      <c r="NJS7" s="35"/>
      <c r="NJT7" s="35"/>
      <c r="NJU7" s="35"/>
      <c r="NJV7" s="35"/>
      <c r="NJW7" s="35"/>
      <c r="NJX7" s="35"/>
      <c r="NJY7" s="35"/>
      <c r="NJZ7" s="35"/>
      <c r="NKA7" s="35"/>
      <c r="NKB7" s="35"/>
      <c r="NKC7" s="35"/>
      <c r="NKD7" s="35"/>
      <c r="NKE7" s="35"/>
      <c r="NKF7" s="35"/>
      <c r="NKG7" s="35"/>
      <c r="NKH7" s="35"/>
      <c r="NKI7" s="35"/>
      <c r="NKJ7" s="35"/>
      <c r="NKK7" s="35"/>
      <c r="NKL7" s="35"/>
      <c r="NKM7" s="35"/>
      <c r="NKN7" s="35"/>
      <c r="NKO7" s="35"/>
      <c r="NKP7" s="35"/>
      <c r="NKQ7" s="35"/>
      <c r="NKR7" s="35"/>
      <c r="NKS7" s="35"/>
      <c r="NKT7" s="35"/>
      <c r="NKU7" s="35"/>
      <c r="NKV7" s="35"/>
      <c r="NKW7" s="35"/>
      <c r="NKX7" s="35"/>
      <c r="NKY7" s="35"/>
      <c r="NKZ7" s="35"/>
      <c r="NLA7" s="35"/>
      <c r="NLB7" s="35"/>
      <c r="NLC7" s="35"/>
      <c r="NLD7" s="35"/>
      <c r="NLE7" s="35"/>
      <c r="NLF7" s="35"/>
      <c r="NLG7" s="35"/>
      <c r="NLH7" s="35"/>
      <c r="NLI7" s="35"/>
      <c r="NLJ7" s="35"/>
      <c r="NLK7" s="35"/>
      <c r="NLL7" s="35"/>
      <c r="NLM7" s="35"/>
      <c r="NLN7" s="35"/>
      <c r="NLO7" s="35"/>
      <c r="NLP7" s="35"/>
      <c r="NLQ7" s="35"/>
      <c r="NLR7" s="35"/>
      <c r="NLS7" s="35"/>
      <c r="NLT7" s="35"/>
      <c r="NLU7" s="35"/>
      <c r="NLV7" s="35"/>
      <c r="NLW7" s="35"/>
      <c r="NLX7" s="35"/>
      <c r="NLY7" s="35"/>
      <c r="NLZ7" s="35"/>
      <c r="NMA7" s="35"/>
      <c r="NMB7" s="35"/>
      <c r="NMC7" s="35"/>
      <c r="NMD7" s="35"/>
      <c r="NME7" s="35"/>
      <c r="NMF7" s="35"/>
      <c r="NMG7" s="35"/>
      <c r="NMH7" s="35"/>
      <c r="NMI7" s="35"/>
      <c r="NMJ7" s="35"/>
      <c r="NMK7" s="35"/>
      <c r="NML7" s="35"/>
      <c r="NMM7" s="35"/>
      <c r="NMN7" s="35"/>
      <c r="NMO7" s="35"/>
      <c r="NMP7" s="35"/>
      <c r="NMQ7" s="35"/>
      <c r="NMR7" s="35"/>
      <c r="NMS7" s="35"/>
      <c r="NMT7" s="35"/>
      <c r="NMU7" s="35"/>
      <c r="NMV7" s="35"/>
      <c r="NMW7" s="35"/>
      <c r="NMX7" s="35"/>
      <c r="NMY7" s="35"/>
      <c r="NMZ7" s="35"/>
      <c r="NNA7" s="35"/>
      <c r="NNB7" s="35"/>
      <c r="NNC7" s="35"/>
      <c r="NND7" s="35"/>
      <c r="NNE7" s="35"/>
      <c r="NNF7" s="35"/>
      <c r="NNG7" s="35"/>
      <c r="NNH7" s="35"/>
      <c r="NNI7" s="35"/>
      <c r="NNJ7" s="35"/>
      <c r="NNK7" s="35"/>
      <c r="NNL7" s="35"/>
      <c r="NNM7" s="35"/>
      <c r="NNN7" s="35"/>
      <c r="NNO7" s="35"/>
      <c r="NNP7" s="35"/>
      <c r="NNQ7" s="35"/>
      <c r="NNR7" s="35"/>
      <c r="NNS7" s="35"/>
      <c r="NNT7" s="35"/>
      <c r="NNU7" s="35"/>
      <c r="NNV7" s="35"/>
      <c r="NNW7" s="35"/>
      <c r="NNX7" s="35"/>
      <c r="NNY7" s="35"/>
      <c r="NNZ7" s="35"/>
      <c r="NOA7" s="35"/>
      <c r="NOB7" s="35"/>
      <c r="NOC7" s="35"/>
      <c r="NOD7" s="35"/>
      <c r="NOE7" s="35"/>
      <c r="NOF7" s="35"/>
      <c r="NOG7" s="35"/>
      <c r="NOH7" s="35"/>
      <c r="NOI7" s="35"/>
      <c r="NOJ7" s="35"/>
      <c r="NOK7" s="35"/>
      <c r="NOL7" s="35"/>
      <c r="NOM7" s="35"/>
      <c r="NON7" s="35"/>
      <c r="NOO7" s="35"/>
      <c r="NOP7" s="35"/>
      <c r="NOQ7" s="35"/>
      <c r="NOR7" s="35"/>
      <c r="NOS7" s="35"/>
      <c r="NOT7" s="35"/>
      <c r="NOU7" s="35"/>
      <c r="NOV7" s="35"/>
      <c r="NOW7" s="35"/>
      <c r="NOX7" s="35"/>
      <c r="NOY7" s="35"/>
      <c r="NOZ7" s="35"/>
      <c r="NPA7" s="35"/>
      <c r="NPB7" s="35"/>
      <c r="NPC7" s="35"/>
      <c r="NPD7" s="35"/>
      <c r="NPE7" s="35"/>
      <c r="NPF7" s="35"/>
      <c r="NPG7" s="35"/>
      <c r="NPH7" s="35"/>
      <c r="NPI7" s="35"/>
      <c r="NPJ7" s="35"/>
      <c r="NPK7" s="35"/>
      <c r="NPL7" s="35"/>
      <c r="NPM7" s="35"/>
      <c r="NPN7" s="35"/>
      <c r="NPO7" s="35"/>
      <c r="NPP7" s="35"/>
      <c r="NPQ7" s="35"/>
      <c r="NPR7" s="35"/>
      <c r="NPS7" s="35"/>
      <c r="NPT7" s="35"/>
      <c r="NPU7" s="35"/>
      <c r="NPV7" s="35"/>
      <c r="NPW7" s="35"/>
      <c r="NPX7" s="35"/>
      <c r="NPY7" s="35"/>
      <c r="NPZ7" s="35"/>
      <c r="NQA7" s="35"/>
      <c r="NQB7" s="35"/>
      <c r="NQC7" s="35"/>
      <c r="NQD7" s="35"/>
      <c r="NQE7" s="35"/>
      <c r="NQF7" s="35"/>
      <c r="NQG7" s="35"/>
      <c r="NQH7" s="35"/>
      <c r="NQI7" s="35"/>
      <c r="NQJ7" s="35"/>
      <c r="NQK7" s="35"/>
      <c r="NQL7" s="35"/>
      <c r="NQM7" s="35"/>
      <c r="NQN7" s="35"/>
      <c r="NQO7" s="35"/>
      <c r="NQP7" s="35"/>
      <c r="NQQ7" s="35"/>
      <c r="NQR7" s="35"/>
      <c r="NQS7" s="35"/>
      <c r="NQT7" s="35"/>
      <c r="NQU7" s="35"/>
      <c r="NQV7" s="35"/>
      <c r="NQW7" s="35"/>
      <c r="NQX7" s="35"/>
      <c r="NQY7" s="35"/>
      <c r="NQZ7" s="35"/>
      <c r="NRA7" s="35"/>
      <c r="NRB7" s="35"/>
      <c r="NRC7" s="35"/>
      <c r="NRD7" s="35"/>
      <c r="NRE7" s="35"/>
      <c r="NRF7" s="35"/>
      <c r="NRG7" s="35"/>
      <c r="NRH7" s="35"/>
      <c r="NRI7" s="35"/>
      <c r="NRJ7" s="35"/>
      <c r="NRK7" s="35"/>
      <c r="NRL7" s="35"/>
      <c r="NRM7" s="35"/>
      <c r="NRN7" s="35"/>
      <c r="NRO7" s="35"/>
      <c r="NRP7" s="35"/>
      <c r="NRQ7" s="35"/>
      <c r="NRR7" s="35"/>
      <c r="NRS7" s="35"/>
      <c r="NRT7" s="35"/>
      <c r="NRU7" s="35"/>
      <c r="NRV7" s="35"/>
      <c r="NRW7" s="35"/>
      <c r="NRX7" s="35"/>
      <c r="NRY7" s="35"/>
      <c r="NRZ7" s="35"/>
      <c r="NSA7" s="35"/>
      <c r="NSB7" s="35"/>
      <c r="NSC7" s="35"/>
      <c r="NSD7" s="35"/>
      <c r="NSE7" s="35"/>
      <c r="NSF7" s="35"/>
      <c r="NSG7" s="35"/>
      <c r="NSH7" s="35"/>
      <c r="NSI7" s="35"/>
      <c r="NSJ7" s="35"/>
      <c r="NSK7" s="35"/>
      <c r="NSL7" s="35"/>
      <c r="NSM7" s="35"/>
      <c r="NSN7" s="35"/>
      <c r="NSO7" s="35"/>
      <c r="NSP7" s="35"/>
      <c r="NSQ7" s="35"/>
      <c r="NSR7" s="35"/>
      <c r="NSS7" s="35"/>
      <c r="NST7" s="35"/>
      <c r="NSU7" s="35"/>
      <c r="NSV7" s="35"/>
      <c r="NSW7" s="35"/>
      <c r="NSX7" s="35"/>
      <c r="NSY7" s="35"/>
      <c r="NSZ7" s="35"/>
      <c r="NTA7" s="35"/>
      <c r="NTB7" s="35"/>
      <c r="NTC7" s="35"/>
      <c r="NTD7" s="35"/>
      <c r="NTE7" s="35"/>
      <c r="NTF7" s="35"/>
      <c r="NTG7" s="35"/>
      <c r="NTH7" s="35"/>
      <c r="NTI7" s="35"/>
      <c r="NTJ7" s="35"/>
      <c r="NTK7" s="35"/>
      <c r="NTL7" s="35"/>
      <c r="NTM7" s="35"/>
      <c r="NTN7" s="35"/>
      <c r="NTO7" s="35"/>
      <c r="NTP7" s="35"/>
      <c r="NTQ7" s="35"/>
      <c r="NTR7" s="35"/>
      <c r="NTS7" s="35"/>
      <c r="NTT7" s="35"/>
      <c r="NTU7" s="35"/>
      <c r="NTV7" s="35"/>
      <c r="NTW7" s="35"/>
      <c r="NTX7" s="35"/>
      <c r="NTY7" s="35"/>
      <c r="NTZ7" s="35"/>
      <c r="NUA7" s="35"/>
      <c r="NUB7" s="35"/>
      <c r="NUC7" s="35"/>
      <c r="NUD7" s="35"/>
      <c r="NUE7" s="35"/>
      <c r="NUF7" s="35"/>
      <c r="NUG7" s="35"/>
      <c r="NUH7" s="35"/>
      <c r="NUI7" s="35"/>
      <c r="NUJ7" s="35"/>
      <c r="NUK7" s="35"/>
      <c r="NUL7" s="35"/>
      <c r="NUM7" s="35"/>
      <c r="NUN7" s="35"/>
      <c r="NUO7" s="35"/>
      <c r="NUP7" s="35"/>
      <c r="NUQ7" s="35"/>
      <c r="NUR7" s="35"/>
      <c r="NUS7" s="35"/>
      <c r="NUT7" s="35"/>
      <c r="NUU7" s="35"/>
      <c r="NUV7" s="35"/>
      <c r="NUW7" s="35"/>
      <c r="NUX7" s="35"/>
      <c r="NUY7" s="35"/>
      <c r="NUZ7" s="35"/>
      <c r="NVA7" s="35"/>
      <c r="NVB7" s="35"/>
      <c r="NVC7" s="35"/>
      <c r="NVD7" s="35"/>
      <c r="NVE7" s="35"/>
      <c r="NVF7" s="35"/>
      <c r="NVG7" s="35"/>
      <c r="NVH7" s="35"/>
      <c r="NVI7" s="35"/>
      <c r="NVJ7" s="35"/>
      <c r="NVK7" s="35"/>
      <c r="NVL7" s="35"/>
      <c r="NVM7" s="35"/>
      <c r="NVN7" s="35"/>
      <c r="NVO7" s="35"/>
      <c r="NVP7" s="35"/>
      <c r="NVQ7" s="35"/>
      <c r="NVR7" s="35"/>
      <c r="NVS7" s="35"/>
      <c r="NVT7" s="35"/>
      <c r="NVU7" s="35"/>
      <c r="NVV7" s="35"/>
      <c r="NVW7" s="35"/>
      <c r="NVX7" s="35"/>
      <c r="NVY7" s="35"/>
      <c r="NVZ7" s="35"/>
      <c r="NWA7" s="35"/>
      <c r="NWB7" s="35"/>
      <c r="NWC7" s="35"/>
      <c r="NWD7" s="35"/>
      <c r="NWE7" s="35"/>
      <c r="NWF7" s="35"/>
      <c r="NWG7" s="35"/>
      <c r="NWH7" s="35"/>
      <c r="NWI7" s="35"/>
      <c r="NWJ7" s="35"/>
      <c r="NWK7" s="35"/>
      <c r="NWL7" s="35"/>
      <c r="NWM7" s="35"/>
      <c r="NWN7" s="35"/>
      <c r="NWO7" s="35"/>
      <c r="NWP7" s="35"/>
      <c r="NWQ7" s="35"/>
      <c r="NWR7" s="35"/>
      <c r="NWS7" s="35"/>
      <c r="NWT7" s="35"/>
      <c r="NWU7" s="35"/>
      <c r="NWV7" s="35"/>
      <c r="NWW7" s="35"/>
      <c r="NWX7" s="35"/>
      <c r="NWY7" s="35"/>
      <c r="NWZ7" s="35"/>
      <c r="NXA7" s="35"/>
      <c r="NXB7" s="35"/>
      <c r="NXC7" s="35"/>
      <c r="NXD7" s="35"/>
      <c r="NXE7" s="35"/>
      <c r="NXF7" s="35"/>
      <c r="NXG7" s="35"/>
      <c r="NXH7" s="35"/>
      <c r="NXI7" s="35"/>
      <c r="NXJ7" s="35"/>
      <c r="NXK7" s="35"/>
      <c r="NXL7" s="35"/>
      <c r="NXM7" s="35"/>
      <c r="NXN7" s="35"/>
      <c r="NXO7" s="35"/>
      <c r="NXP7" s="35"/>
      <c r="NXQ7" s="35"/>
      <c r="NXR7" s="35"/>
      <c r="NXS7" s="35"/>
      <c r="NXT7" s="35"/>
      <c r="NXU7" s="35"/>
      <c r="NXV7" s="35"/>
      <c r="NXW7" s="35"/>
      <c r="NXX7" s="35"/>
      <c r="NXY7" s="35"/>
      <c r="NXZ7" s="35"/>
      <c r="NYA7" s="35"/>
      <c r="NYB7" s="35"/>
      <c r="NYC7" s="35"/>
      <c r="NYD7" s="35"/>
      <c r="NYE7" s="35"/>
      <c r="NYF7" s="35"/>
      <c r="NYG7" s="35"/>
      <c r="NYH7" s="35"/>
      <c r="NYI7" s="35"/>
      <c r="NYJ7" s="35"/>
      <c r="NYK7" s="35"/>
      <c r="NYL7" s="35"/>
      <c r="NYM7" s="35"/>
      <c r="NYN7" s="35"/>
      <c r="NYO7" s="35"/>
      <c r="NYP7" s="35"/>
      <c r="NYQ7" s="35"/>
      <c r="NYR7" s="35"/>
      <c r="NYS7" s="35"/>
      <c r="NYT7" s="35"/>
      <c r="NYU7" s="35"/>
      <c r="NYV7" s="35"/>
      <c r="NYW7" s="35"/>
      <c r="NYX7" s="35"/>
      <c r="NYY7" s="35"/>
      <c r="NYZ7" s="35"/>
      <c r="NZA7" s="35"/>
      <c r="NZB7" s="35"/>
      <c r="NZC7" s="35"/>
      <c r="NZD7" s="35"/>
      <c r="NZE7" s="35"/>
      <c r="NZF7" s="35"/>
      <c r="NZG7" s="35"/>
      <c r="NZH7" s="35"/>
      <c r="NZI7" s="35"/>
      <c r="NZJ7" s="35"/>
      <c r="NZK7" s="35"/>
      <c r="NZL7" s="35"/>
      <c r="NZM7" s="35"/>
      <c r="NZN7" s="35"/>
      <c r="NZO7" s="35"/>
      <c r="NZP7" s="35"/>
      <c r="NZQ7" s="35"/>
      <c r="NZR7" s="35"/>
      <c r="NZS7" s="35"/>
      <c r="NZT7" s="35"/>
      <c r="NZU7" s="35"/>
      <c r="NZV7" s="35"/>
      <c r="NZW7" s="35"/>
      <c r="NZX7" s="35"/>
      <c r="NZY7" s="35"/>
      <c r="NZZ7" s="35"/>
      <c r="OAA7" s="35"/>
      <c r="OAB7" s="35"/>
      <c r="OAC7" s="35"/>
      <c r="OAD7" s="35"/>
      <c r="OAE7" s="35"/>
      <c r="OAF7" s="35"/>
      <c r="OAG7" s="35"/>
      <c r="OAH7" s="35"/>
      <c r="OAI7" s="35"/>
      <c r="OAJ7" s="35"/>
      <c r="OAK7" s="35"/>
      <c r="OAL7" s="35"/>
      <c r="OAM7" s="35"/>
      <c r="OAN7" s="35"/>
      <c r="OAO7" s="35"/>
      <c r="OAP7" s="35"/>
      <c r="OAQ7" s="35"/>
      <c r="OAR7" s="35"/>
      <c r="OAS7" s="35"/>
      <c r="OAT7" s="35"/>
      <c r="OAU7" s="35"/>
      <c r="OAV7" s="35"/>
      <c r="OAW7" s="35"/>
      <c r="OAX7" s="35"/>
      <c r="OAY7" s="35"/>
      <c r="OAZ7" s="35"/>
      <c r="OBA7" s="35"/>
      <c r="OBB7" s="35"/>
      <c r="OBC7" s="35"/>
      <c r="OBD7" s="35"/>
      <c r="OBE7" s="35"/>
      <c r="OBF7" s="35"/>
      <c r="OBG7" s="35"/>
      <c r="OBH7" s="35"/>
      <c r="OBI7" s="35"/>
      <c r="OBJ7" s="35"/>
      <c r="OBK7" s="35"/>
      <c r="OBL7" s="35"/>
      <c r="OBM7" s="35"/>
      <c r="OBN7" s="35"/>
      <c r="OBO7" s="35"/>
      <c r="OBP7" s="35"/>
      <c r="OBQ7" s="35"/>
      <c r="OBR7" s="35"/>
      <c r="OBS7" s="35"/>
      <c r="OBT7" s="35"/>
      <c r="OBU7" s="35"/>
      <c r="OBV7" s="35"/>
      <c r="OBW7" s="35"/>
      <c r="OBX7" s="35"/>
      <c r="OBY7" s="35"/>
      <c r="OBZ7" s="35"/>
      <c r="OCA7" s="35"/>
      <c r="OCB7" s="35"/>
      <c r="OCC7" s="35"/>
      <c r="OCD7" s="35"/>
      <c r="OCE7" s="35"/>
      <c r="OCF7" s="35"/>
      <c r="OCG7" s="35"/>
      <c r="OCH7" s="35"/>
      <c r="OCI7" s="35"/>
      <c r="OCJ7" s="35"/>
      <c r="OCK7" s="35"/>
      <c r="OCL7" s="35"/>
      <c r="OCM7" s="35"/>
      <c r="OCN7" s="35"/>
      <c r="OCO7" s="35"/>
      <c r="OCP7" s="35"/>
      <c r="OCQ7" s="35"/>
      <c r="OCR7" s="35"/>
      <c r="OCS7" s="35"/>
      <c r="OCT7" s="35"/>
      <c r="OCU7" s="35"/>
      <c r="OCV7" s="35"/>
      <c r="OCW7" s="35"/>
      <c r="OCX7" s="35"/>
      <c r="OCY7" s="35"/>
      <c r="OCZ7" s="35"/>
      <c r="ODA7" s="35"/>
      <c r="ODB7" s="35"/>
      <c r="ODC7" s="35"/>
      <c r="ODD7" s="35"/>
      <c r="ODE7" s="35"/>
      <c r="ODF7" s="35"/>
      <c r="ODG7" s="35"/>
      <c r="ODH7" s="35"/>
      <c r="ODI7" s="35"/>
      <c r="ODJ7" s="35"/>
      <c r="ODK7" s="35"/>
      <c r="ODL7" s="35"/>
      <c r="ODM7" s="35"/>
      <c r="ODN7" s="35"/>
      <c r="ODO7" s="35"/>
      <c r="ODP7" s="35"/>
      <c r="ODQ7" s="35"/>
      <c r="ODR7" s="35"/>
      <c r="ODS7" s="35"/>
      <c r="ODT7" s="35"/>
      <c r="ODU7" s="35"/>
      <c r="ODV7" s="35"/>
      <c r="ODW7" s="35"/>
      <c r="ODX7" s="35"/>
      <c r="ODY7" s="35"/>
      <c r="ODZ7" s="35"/>
      <c r="OEA7" s="35"/>
      <c r="OEB7" s="35"/>
      <c r="OEC7" s="35"/>
      <c r="OED7" s="35"/>
      <c r="OEE7" s="35"/>
      <c r="OEF7" s="35"/>
      <c r="OEG7" s="35"/>
      <c r="OEH7" s="35"/>
      <c r="OEI7" s="35"/>
      <c r="OEJ7" s="35"/>
      <c r="OEK7" s="35"/>
      <c r="OEL7" s="35"/>
      <c r="OEM7" s="35"/>
      <c r="OEN7" s="35"/>
      <c r="OEO7" s="35"/>
      <c r="OEP7" s="35"/>
      <c r="OEQ7" s="35"/>
      <c r="OER7" s="35"/>
      <c r="OES7" s="35"/>
      <c r="OET7" s="35"/>
      <c r="OEU7" s="35"/>
      <c r="OEV7" s="35"/>
      <c r="OEW7" s="35"/>
      <c r="OEX7" s="35"/>
      <c r="OEY7" s="35"/>
      <c r="OEZ7" s="35"/>
      <c r="OFA7" s="35"/>
      <c r="OFB7" s="35"/>
      <c r="OFC7" s="35"/>
      <c r="OFD7" s="35"/>
      <c r="OFE7" s="35"/>
      <c r="OFF7" s="35"/>
      <c r="OFG7" s="35"/>
      <c r="OFH7" s="35"/>
      <c r="OFI7" s="35"/>
      <c r="OFJ7" s="35"/>
      <c r="OFK7" s="35"/>
      <c r="OFL7" s="35"/>
      <c r="OFM7" s="35"/>
      <c r="OFN7" s="35"/>
      <c r="OFO7" s="35"/>
      <c r="OFP7" s="35"/>
      <c r="OFQ7" s="35"/>
      <c r="OFR7" s="35"/>
      <c r="OFS7" s="35"/>
      <c r="OFT7" s="35"/>
      <c r="OFU7" s="35"/>
      <c r="OFV7" s="35"/>
      <c r="OFW7" s="35"/>
      <c r="OFX7" s="35"/>
      <c r="OFY7" s="35"/>
      <c r="OFZ7" s="35"/>
      <c r="OGA7" s="35"/>
      <c r="OGB7" s="35"/>
      <c r="OGC7" s="35"/>
      <c r="OGD7" s="35"/>
      <c r="OGE7" s="35"/>
      <c r="OGF7" s="35"/>
      <c r="OGG7" s="35"/>
      <c r="OGH7" s="35"/>
      <c r="OGI7" s="35"/>
      <c r="OGJ7" s="35"/>
      <c r="OGK7" s="35"/>
      <c r="OGL7" s="35"/>
      <c r="OGM7" s="35"/>
      <c r="OGN7" s="35"/>
      <c r="OGO7" s="35"/>
      <c r="OGP7" s="35"/>
      <c r="OGQ7" s="35"/>
      <c r="OGR7" s="35"/>
      <c r="OGS7" s="35"/>
      <c r="OGT7" s="35"/>
      <c r="OGU7" s="35"/>
      <c r="OGV7" s="35"/>
      <c r="OGW7" s="35"/>
      <c r="OGX7" s="35"/>
      <c r="OGY7" s="35"/>
      <c r="OGZ7" s="35"/>
      <c r="OHA7" s="35"/>
      <c r="OHB7" s="35"/>
      <c r="OHC7" s="35"/>
      <c r="OHD7" s="35"/>
      <c r="OHE7" s="35"/>
      <c r="OHF7" s="35"/>
      <c r="OHG7" s="35"/>
      <c r="OHH7" s="35"/>
      <c r="OHI7" s="35"/>
      <c r="OHJ7" s="35"/>
      <c r="OHK7" s="35"/>
      <c r="OHL7" s="35"/>
      <c r="OHM7" s="35"/>
      <c r="OHN7" s="35"/>
      <c r="OHO7" s="35"/>
      <c r="OHP7" s="35"/>
      <c r="OHQ7" s="35"/>
      <c r="OHR7" s="35"/>
      <c r="OHS7" s="35"/>
      <c r="OHT7" s="35"/>
      <c r="OHU7" s="35"/>
      <c r="OHV7" s="35"/>
      <c r="OHW7" s="35"/>
      <c r="OHX7" s="35"/>
      <c r="OHY7" s="35"/>
      <c r="OHZ7" s="35"/>
      <c r="OIA7" s="35"/>
      <c r="OIB7" s="35"/>
      <c r="OIC7" s="35"/>
      <c r="OID7" s="35"/>
      <c r="OIE7" s="35"/>
      <c r="OIF7" s="35"/>
      <c r="OIG7" s="35"/>
      <c r="OIH7" s="35"/>
      <c r="OII7" s="35"/>
      <c r="OIJ7" s="35"/>
      <c r="OIK7" s="35"/>
      <c r="OIL7" s="35"/>
      <c r="OIM7" s="35"/>
      <c r="OIN7" s="35"/>
      <c r="OIO7" s="35"/>
      <c r="OIP7" s="35"/>
      <c r="OIQ7" s="35"/>
      <c r="OIR7" s="35"/>
      <c r="OIS7" s="35"/>
      <c r="OIT7" s="35"/>
      <c r="OIU7" s="35"/>
      <c r="OIV7" s="35"/>
      <c r="OIW7" s="35"/>
      <c r="OIX7" s="35"/>
      <c r="OIY7" s="35"/>
      <c r="OIZ7" s="35"/>
      <c r="OJA7" s="35"/>
      <c r="OJB7" s="35"/>
      <c r="OJC7" s="35"/>
      <c r="OJD7" s="35"/>
      <c r="OJE7" s="35"/>
      <c r="OJF7" s="35"/>
      <c r="OJG7" s="35"/>
      <c r="OJH7" s="35"/>
      <c r="OJI7" s="35"/>
      <c r="OJJ7" s="35"/>
      <c r="OJK7" s="35"/>
      <c r="OJL7" s="35"/>
      <c r="OJM7" s="35"/>
      <c r="OJN7" s="35"/>
      <c r="OJO7" s="35"/>
      <c r="OJP7" s="35"/>
      <c r="OJQ7" s="35"/>
      <c r="OJR7" s="35"/>
      <c r="OJS7" s="35"/>
      <c r="OJT7" s="35"/>
      <c r="OJU7" s="35"/>
      <c r="OJV7" s="35"/>
      <c r="OJW7" s="35"/>
      <c r="OJX7" s="35"/>
      <c r="OJY7" s="35"/>
      <c r="OJZ7" s="35"/>
      <c r="OKA7" s="35"/>
      <c r="OKB7" s="35"/>
      <c r="OKC7" s="35"/>
      <c r="OKD7" s="35"/>
      <c r="OKE7" s="35"/>
      <c r="OKF7" s="35"/>
      <c r="OKG7" s="35"/>
      <c r="OKH7" s="35"/>
      <c r="OKI7" s="35"/>
      <c r="OKJ7" s="35"/>
      <c r="OKK7" s="35"/>
      <c r="OKL7" s="35"/>
      <c r="OKM7" s="35"/>
      <c r="OKN7" s="35"/>
      <c r="OKO7" s="35"/>
      <c r="OKP7" s="35"/>
      <c r="OKQ7" s="35"/>
      <c r="OKR7" s="35"/>
      <c r="OKS7" s="35"/>
      <c r="OKT7" s="35"/>
      <c r="OKU7" s="35"/>
      <c r="OKV7" s="35"/>
      <c r="OKW7" s="35"/>
      <c r="OKX7" s="35"/>
      <c r="OKY7" s="35"/>
      <c r="OKZ7" s="35"/>
      <c r="OLA7" s="35"/>
      <c r="OLB7" s="35"/>
      <c r="OLC7" s="35"/>
      <c r="OLD7" s="35"/>
      <c r="OLE7" s="35"/>
      <c r="OLF7" s="35"/>
      <c r="OLG7" s="35"/>
      <c r="OLH7" s="35"/>
      <c r="OLI7" s="35"/>
      <c r="OLJ7" s="35"/>
      <c r="OLK7" s="35"/>
      <c r="OLL7" s="35"/>
      <c r="OLM7" s="35"/>
      <c r="OLN7" s="35"/>
      <c r="OLO7" s="35"/>
      <c r="OLP7" s="35"/>
      <c r="OLQ7" s="35"/>
      <c r="OLR7" s="35"/>
      <c r="OLS7" s="35"/>
      <c r="OLT7" s="35"/>
      <c r="OLU7" s="35"/>
      <c r="OLV7" s="35"/>
      <c r="OLW7" s="35"/>
      <c r="OLX7" s="35"/>
      <c r="OLY7" s="35"/>
      <c r="OLZ7" s="35"/>
      <c r="OMA7" s="35"/>
      <c r="OMB7" s="35"/>
      <c r="OMC7" s="35"/>
      <c r="OMD7" s="35"/>
      <c r="OME7" s="35"/>
      <c r="OMF7" s="35"/>
      <c r="OMG7" s="35"/>
      <c r="OMH7" s="35"/>
      <c r="OMI7" s="35"/>
      <c r="OMJ7" s="35"/>
      <c r="OMK7" s="35"/>
      <c r="OML7" s="35"/>
      <c r="OMM7" s="35"/>
      <c r="OMN7" s="35"/>
      <c r="OMO7" s="35"/>
      <c r="OMP7" s="35"/>
      <c r="OMQ7" s="35"/>
      <c r="OMR7" s="35"/>
      <c r="OMS7" s="35"/>
      <c r="OMT7" s="35"/>
      <c r="OMU7" s="35"/>
      <c r="OMV7" s="35"/>
      <c r="OMW7" s="35"/>
      <c r="OMX7" s="35"/>
      <c r="OMY7" s="35"/>
      <c r="OMZ7" s="35"/>
      <c r="ONA7" s="35"/>
      <c r="ONB7" s="35"/>
      <c r="ONC7" s="35"/>
      <c r="OND7" s="35"/>
      <c r="ONE7" s="35"/>
      <c r="ONF7" s="35"/>
      <c r="ONG7" s="35"/>
      <c r="ONH7" s="35"/>
      <c r="ONI7" s="35"/>
      <c r="ONJ7" s="35"/>
      <c r="ONK7" s="35"/>
      <c r="ONL7" s="35"/>
      <c r="ONM7" s="35"/>
      <c r="ONN7" s="35"/>
      <c r="ONO7" s="35"/>
      <c r="ONP7" s="35"/>
      <c r="ONQ7" s="35"/>
      <c r="ONR7" s="35"/>
      <c r="ONS7" s="35"/>
      <c r="ONT7" s="35"/>
      <c r="ONU7" s="35"/>
      <c r="ONV7" s="35"/>
      <c r="ONW7" s="35"/>
      <c r="ONX7" s="35"/>
      <c r="ONY7" s="35"/>
      <c r="ONZ7" s="35"/>
      <c r="OOA7" s="35"/>
      <c r="OOB7" s="35"/>
      <c r="OOC7" s="35"/>
      <c r="OOD7" s="35"/>
      <c r="OOE7" s="35"/>
      <c r="OOF7" s="35"/>
      <c r="OOG7" s="35"/>
      <c r="OOH7" s="35"/>
      <c r="OOI7" s="35"/>
      <c r="OOJ7" s="35"/>
      <c r="OOK7" s="35"/>
      <c r="OOL7" s="35"/>
      <c r="OOM7" s="35"/>
      <c r="OON7" s="35"/>
      <c r="OOO7" s="35"/>
      <c r="OOP7" s="35"/>
      <c r="OOQ7" s="35"/>
      <c r="OOR7" s="35"/>
      <c r="OOS7" s="35"/>
      <c r="OOT7" s="35"/>
      <c r="OOU7" s="35"/>
      <c r="OOV7" s="35"/>
      <c r="OOW7" s="35"/>
      <c r="OOX7" s="35"/>
      <c r="OOY7" s="35"/>
      <c r="OOZ7" s="35"/>
      <c r="OPA7" s="35"/>
      <c r="OPB7" s="35"/>
      <c r="OPC7" s="35"/>
      <c r="OPD7" s="35"/>
      <c r="OPE7" s="35"/>
      <c r="OPF7" s="35"/>
      <c r="OPG7" s="35"/>
      <c r="OPH7" s="35"/>
      <c r="OPI7" s="35"/>
      <c r="OPJ7" s="35"/>
      <c r="OPK7" s="35"/>
      <c r="OPL7" s="35"/>
      <c r="OPM7" s="35"/>
      <c r="OPN7" s="35"/>
      <c r="OPO7" s="35"/>
      <c r="OPP7" s="35"/>
      <c r="OPQ7" s="35"/>
      <c r="OPR7" s="35"/>
      <c r="OPS7" s="35"/>
      <c r="OPT7" s="35"/>
      <c r="OPU7" s="35"/>
      <c r="OPV7" s="35"/>
      <c r="OPW7" s="35"/>
      <c r="OPX7" s="35"/>
      <c r="OPY7" s="35"/>
      <c r="OPZ7" s="35"/>
      <c r="OQA7" s="35"/>
      <c r="OQB7" s="35"/>
      <c r="OQC7" s="35"/>
      <c r="OQD7" s="35"/>
      <c r="OQE7" s="35"/>
      <c r="OQF7" s="35"/>
      <c r="OQG7" s="35"/>
      <c r="OQH7" s="35"/>
      <c r="OQI7" s="35"/>
      <c r="OQJ7" s="35"/>
      <c r="OQK7" s="35"/>
      <c r="OQL7" s="35"/>
      <c r="OQM7" s="35"/>
      <c r="OQN7" s="35"/>
      <c r="OQO7" s="35"/>
      <c r="OQP7" s="35"/>
      <c r="OQQ7" s="35"/>
      <c r="OQR7" s="35"/>
      <c r="OQS7" s="35"/>
      <c r="OQT7" s="35"/>
      <c r="OQU7" s="35"/>
      <c r="OQV7" s="35"/>
      <c r="OQW7" s="35"/>
      <c r="OQX7" s="35"/>
      <c r="OQY7" s="35"/>
      <c r="OQZ7" s="35"/>
      <c r="ORA7" s="35"/>
      <c r="ORB7" s="35"/>
      <c r="ORC7" s="35"/>
      <c r="ORD7" s="35"/>
      <c r="ORE7" s="35"/>
      <c r="ORF7" s="35"/>
      <c r="ORG7" s="35"/>
      <c r="ORH7" s="35"/>
      <c r="ORI7" s="35"/>
      <c r="ORJ7" s="35"/>
      <c r="ORK7" s="35"/>
      <c r="ORL7" s="35"/>
      <c r="ORM7" s="35"/>
      <c r="ORN7" s="35"/>
      <c r="ORO7" s="35"/>
      <c r="ORP7" s="35"/>
      <c r="ORQ7" s="35"/>
      <c r="ORR7" s="35"/>
      <c r="ORS7" s="35"/>
      <c r="ORT7" s="35"/>
      <c r="ORU7" s="35"/>
      <c r="ORV7" s="35"/>
      <c r="ORW7" s="35"/>
      <c r="ORX7" s="35"/>
      <c r="ORY7" s="35"/>
      <c r="ORZ7" s="35"/>
      <c r="OSA7" s="35"/>
      <c r="OSB7" s="35"/>
      <c r="OSC7" s="35"/>
      <c r="OSD7" s="35"/>
      <c r="OSE7" s="35"/>
      <c r="OSF7" s="35"/>
      <c r="OSG7" s="35"/>
      <c r="OSH7" s="35"/>
      <c r="OSI7" s="35"/>
      <c r="OSJ7" s="35"/>
      <c r="OSK7" s="35"/>
      <c r="OSL7" s="35"/>
      <c r="OSM7" s="35"/>
      <c r="OSN7" s="35"/>
      <c r="OSO7" s="35"/>
      <c r="OSP7" s="35"/>
      <c r="OSQ7" s="35"/>
      <c r="OSR7" s="35"/>
      <c r="OSS7" s="35"/>
      <c r="OST7" s="35"/>
      <c r="OSU7" s="35"/>
      <c r="OSV7" s="35"/>
      <c r="OSW7" s="35"/>
      <c r="OSX7" s="35"/>
      <c r="OSY7" s="35"/>
      <c r="OSZ7" s="35"/>
      <c r="OTA7" s="35"/>
      <c r="OTB7" s="35"/>
      <c r="OTC7" s="35"/>
      <c r="OTD7" s="35"/>
      <c r="OTE7" s="35"/>
      <c r="OTF7" s="35"/>
      <c r="OTG7" s="35"/>
      <c r="OTH7" s="35"/>
      <c r="OTI7" s="35"/>
      <c r="OTJ7" s="35"/>
      <c r="OTK7" s="35"/>
      <c r="OTL7" s="35"/>
      <c r="OTM7" s="35"/>
      <c r="OTN7" s="35"/>
      <c r="OTO7" s="35"/>
      <c r="OTP7" s="35"/>
      <c r="OTQ7" s="35"/>
      <c r="OTR7" s="35"/>
      <c r="OTS7" s="35"/>
      <c r="OTT7" s="35"/>
      <c r="OTU7" s="35"/>
      <c r="OTV7" s="35"/>
      <c r="OTW7" s="35"/>
      <c r="OTX7" s="35"/>
      <c r="OTY7" s="35"/>
      <c r="OTZ7" s="35"/>
      <c r="OUA7" s="35"/>
      <c r="OUB7" s="35"/>
      <c r="OUC7" s="35"/>
      <c r="OUD7" s="35"/>
      <c r="OUE7" s="35"/>
      <c r="OUF7" s="35"/>
      <c r="OUG7" s="35"/>
      <c r="OUH7" s="35"/>
      <c r="OUI7" s="35"/>
      <c r="OUJ7" s="35"/>
      <c r="OUK7" s="35"/>
      <c r="OUL7" s="35"/>
      <c r="OUM7" s="35"/>
      <c r="OUN7" s="35"/>
      <c r="OUO7" s="35"/>
      <c r="OUP7" s="35"/>
      <c r="OUQ7" s="35"/>
      <c r="OUR7" s="35"/>
      <c r="OUS7" s="35"/>
      <c r="OUT7" s="35"/>
      <c r="OUU7" s="35"/>
      <c r="OUV7" s="35"/>
      <c r="OUW7" s="35"/>
      <c r="OUX7" s="35"/>
      <c r="OUY7" s="35"/>
      <c r="OUZ7" s="35"/>
      <c r="OVA7" s="35"/>
      <c r="OVB7" s="35"/>
      <c r="OVC7" s="35"/>
      <c r="OVD7" s="35"/>
      <c r="OVE7" s="35"/>
      <c r="OVF7" s="35"/>
      <c r="OVG7" s="35"/>
      <c r="OVH7" s="35"/>
      <c r="OVI7" s="35"/>
      <c r="OVJ7" s="35"/>
      <c r="OVK7" s="35"/>
      <c r="OVL7" s="35"/>
      <c r="OVM7" s="35"/>
      <c r="OVN7" s="35"/>
      <c r="OVO7" s="35"/>
      <c r="OVP7" s="35"/>
      <c r="OVQ7" s="35"/>
      <c r="OVR7" s="35"/>
      <c r="OVS7" s="35"/>
      <c r="OVT7" s="35"/>
      <c r="OVU7" s="35"/>
      <c r="OVV7" s="35"/>
      <c r="OVW7" s="35"/>
      <c r="OVX7" s="35"/>
      <c r="OVY7" s="35"/>
      <c r="OVZ7" s="35"/>
      <c r="OWA7" s="35"/>
      <c r="OWB7" s="35"/>
      <c r="OWC7" s="35"/>
      <c r="OWD7" s="35"/>
      <c r="OWE7" s="35"/>
      <c r="OWF7" s="35"/>
      <c r="OWG7" s="35"/>
      <c r="OWH7" s="35"/>
      <c r="OWI7" s="35"/>
      <c r="OWJ7" s="35"/>
      <c r="OWK7" s="35"/>
      <c r="OWL7" s="35"/>
      <c r="OWM7" s="35"/>
      <c r="OWN7" s="35"/>
      <c r="OWO7" s="35"/>
      <c r="OWP7" s="35"/>
      <c r="OWQ7" s="35"/>
      <c r="OWR7" s="35"/>
      <c r="OWS7" s="35"/>
      <c r="OWT7" s="35"/>
      <c r="OWU7" s="35"/>
      <c r="OWV7" s="35"/>
      <c r="OWW7" s="35"/>
      <c r="OWX7" s="35"/>
      <c r="OWY7" s="35"/>
      <c r="OWZ7" s="35"/>
      <c r="OXA7" s="35"/>
      <c r="OXB7" s="35"/>
      <c r="OXC7" s="35"/>
      <c r="OXD7" s="35"/>
      <c r="OXE7" s="35"/>
      <c r="OXF7" s="35"/>
      <c r="OXG7" s="35"/>
      <c r="OXH7" s="35"/>
      <c r="OXI7" s="35"/>
      <c r="OXJ7" s="35"/>
      <c r="OXK7" s="35"/>
      <c r="OXL7" s="35"/>
      <c r="OXM7" s="35"/>
      <c r="OXN7" s="35"/>
      <c r="OXO7" s="35"/>
      <c r="OXP7" s="35"/>
      <c r="OXQ7" s="35"/>
      <c r="OXR7" s="35"/>
      <c r="OXS7" s="35"/>
      <c r="OXT7" s="35"/>
      <c r="OXU7" s="35"/>
      <c r="OXV7" s="35"/>
      <c r="OXW7" s="35"/>
      <c r="OXX7" s="35"/>
      <c r="OXY7" s="35"/>
      <c r="OXZ7" s="35"/>
      <c r="OYA7" s="35"/>
      <c r="OYB7" s="35"/>
      <c r="OYC7" s="35"/>
      <c r="OYD7" s="35"/>
      <c r="OYE7" s="35"/>
      <c r="OYF7" s="35"/>
      <c r="OYG7" s="35"/>
      <c r="OYH7" s="35"/>
      <c r="OYI7" s="35"/>
      <c r="OYJ7" s="35"/>
      <c r="OYK7" s="35"/>
      <c r="OYL7" s="35"/>
      <c r="OYM7" s="35"/>
      <c r="OYN7" s="35"/>
      <c r="OYO7" s="35"/>
      <c r="OYP7" s="35"/>
      <c r="OYQ7" s="35"/>
      <c r="OYR7" s="35"/>
      <c r="OYS7" s="35"/>
      <c r="OYT7" s="35"/>
      <c r="OYU7" s="35"/>
      <c r="OYV7" s="35"/>
      <c r="OYW7" s="35"/>
      <c r="OYX7" s="35"/>
      <c r="OYY7" s="35"/>
      <c r="OYZ7" s="35"/>
      <c r="OZA7" s="35"/>
      <c r="OZB7" s="35"/>
      <c r="OZC7" s="35"/>
      <c r="OZD7" s="35"/>
      <c r="OZE7" s="35"/>
      <c r="OZF7" s="35"/>
      <c r="OZG7" s="35"/>
      <c r="OZH7" s="35"/>
      <c r="OZI7" s="35"/>
      <c r="OZJ7" s="35"/>
      <c r="OZK7" s="35"/>
      <c r="OZL7" s="35"/>
      <c r="OZM7" s="35"/>
      <c r="OZN7" s="35"/>
      <c r="OZO7" s="35"/>
      <c r="OZP7" s="35"/>
      <c r="OZQ7" s="35"/>
      <c r="OZR7" s="35"/>
      <c r="OZS7" s="35"/>
      <c r="OZT7" s="35"/>
      <c r="OZU7" s="35"/>
      <c r="OZV7" s="35"/>
      <c r="OZW7" s="35"/>
      <c r="OZX7" s="35"/>
      <c r="OZY7" s="35"/>
      <c r="OZZ7" s="35"/>
      <c r="PAA7" s="35"/>
      <c r="PAB7" s="35"/>
      <c r="PAC7" s="35"/>
      <c r="PAD7" s="35"/>
      <c r="PAE7" s="35"/>
      <c r="PAF7" s="35"/>
      <c r="PAG7" s="35"/>
      <c r="PAH7" s="35"/>
      <c r="PAI7" s="35"/>
      <c r="PAJ7" s="35"/>
      <c r="PAK7" s="35"/>
      <c r="PAL7" s="35"/>
      <c r="PAM7" s="35"/>
      <c r="PAN7" s="35"/>
      <c r="PAO7" s="35"/>
      <c r="PAP7" s="35"/>
      <c r="PAQ7" s="35"/>
      <c r="PAR7" s="35"/>
      <c r="PAS7" s="35"/>
      <c r="PAT7" s="35"/>
      <c r="PAU7" s="35"/>
      <c r="PAV7" s="35"/>
      <c r="PAW7" s="35"/>
      <c r="PAX7" s="35"/>
      <c r="PAY7" s="35"/>
      <c r="PAZ7" s="35"/>
      <c r="PBA7" s="35"/>
      <c r="PBB7" s="35"/>
      <c r="PBC7" s="35"/>
      <c r="PBD7" s="35"/>
      <c r="PBE7" s="35"/>
      <c r="PBF7" s="35"/>
      <c r="PBG7" s="35"/>
      <c r="PBH7" s="35"/>
      <c r="PBI7" s="35"/>
      <c r="PBJ7" s="35"/>
      <c r="PBK7" s="35"/>
      <c r="PBL7" s="35"/>
      <c r="PBM7" s="35"/>
      <c r="PBN7" s="35"/>
      <c r="PBO7" s="35"/>
      <c r="PBP7" s="35"/>
      <c r="PBQ7" s="35"/>
      <c r="PBR7" s="35"/>
      <c r="PBS7" s="35"/>
      <c r="PBT7" s="35"/>
      <c r="PBU7" s="35"/>
      <c r="PBV7" s="35"/>
      <c r="PBW7" s="35"/>
      <c r="PBX7" s="35"/>
      <c r="PBY7" s="35"/>
      <c r="PBZ7" s="35"/>
      <c r="PCA7" s="35"/>
      <c r="PCB7" s="35"/>
      <c r="PCC7" s="35"/>
      <c r="PCD7" s="35"/>
      <c r="PCE7" s="35"/>
      <c r="PCF7" s="35"/>
      <c r="PCG7" s="35"/>
      <c r="PCH7" s="35"/>
      <c r="PCI7" s="35"/>
      <c r="PCJ7" s="35"/>
      <c r="PCK7" s="35"/>
      <c r="PCL7" s="35"/>
      <c r="PCM7" s="35"/>
      <c r="PCN7" s="35"/>
      <c r="PCO7" s="35"/>
      <c r="PCP7" s="35"/>
      <c r="PCQ7" s="35"/>
      <c r="PCR7" s="35"/>
      <c r="PCS7" s="35"/>
      <c r="PCT7" s="35"/>
      <c r="PCU7" s="35"/>
      <c r="PCV7" s="35"/>
      <c r="PCW7" s="35"/>
      <c r="PCX7" s="35"/>
      <c r="PCY7" s="35"/>
      <c r="PCZ7" s="35"/>
      <c r="PDA7" s="35"/>
      <c r="PDB7" s="35"/>
      <c r="PDC7" s="35"/>
      <c r="PDD7" s="35"/>
      <c r="PDE7" s="35"/>
      <c r="PDF7" s="35"/>
      <c r="PDG7" s="35"/>
      <c r="PDH7" s="35"/>
      <c r="PDI7" s="35"/>
      <c r="PDJ7" s="35"/>
      <c r="PDK7" s="35"/>
      <c r="PDL7" s="35"/>
      <c r="PDM7" s="35"/>
      <c r="PDN7" s="35"/>
      <c r="PDO7" s="35"/>
      <c r="PDP7" s="35"/>
      <c r="PDQ7" s="35"/>
      <c r="PDR7" s="35"/>
      <c r="PDS7" s="35"/>
      <c r="PDT7" s="35"/>
      <c r="PDU7" s="35"/>
      <c r="PDV7" s="35"/>
      <c r="PDW7" s="35"/>
      <c r="PDX7" s="35"/>
      <c r="PDY7" s="35"/>
      <c r="PDZ7" s="35"/>
      <c r="PEA7" s="35"/>
      <c r="PEB7" s="35"/>
      <c r="PEC7" s="35"/>
      <c r="PED7" s="35"/>
      <c r="PEE7" s="35"/>
      <c r="PEF7" s="35"/>
      <c r="PEG7" s="35"/>
      <c r="PEH7" s="35"/>
      <c r="PEI7" s="35"/>
      <c r="PEJ7" s="35"/>
      <c r="PEK7" s="35"/>
      <c r="PEL7" s="35"/>
      <c r="PEM7" s="35"/>
      <c r="PEN7" s="35"/>
      <c r="PEO7" s="35"/>
      <c r="PEP7" s="35"/>
      <c r="PEQ7" s="35"/>
      <c r="PER7" s="35"/>
      <c r="PES7" s="35"/>
      <c r="PET7" s="35"/>
      <c r="PEU7" s="35"/>
      <c r="PEV7" s="35"/>
      <c r="PEW7" s="35"/>
      <c r="PEX7" s="35"/>
      <c r="PEY7" s="35"/>
      <c r="PEZ7" s="35"/>
      <c r="PFA7" s="35"/>
      <c r="PFB7" s="35"/>
      <c r="PFC7" s="35"/>
      <c r="PFD7" s="35"/>
      <c r="PFE7" s="35"/>
      <c r="PFF7" s="35"/>
      <c r="PFG7" s="35"/>
      <c r="PFH7" s="35"/>
      <c r="PFI7" s="35"/>
      <c r="PFJ7" s="35"/>
      <c r="PFK7" s="35"/>
      <c r="PFL7" s="35"/>
      <c r="PFM7" s="35"/>
      <c r="PFN7" s="35"/>
      <c r="PFO7" s="35"/>
      <c r="PFP7" s="35"/>
      <c r="PFQ7" s="35"/>
      <c r="PFR7" s="35"/>
      <c r="PFS7" s="35"/>
      <c r="PFT7" s="35"/>
      <c r="PFU7" s="35"/>
      <c r="PFV7" s="35"/>
      <c r="PFW7" s="35"/>
      <c r="PFX7" s="35"/>
      <c r="PFY7" s="35"/>
      <c r="PFZ7" s="35"/>
      <c r="PGA7" s="35"/>
      <c r="PGB7" s="35"/>
      <c r="PGC7" s="35"/>
      <c r="PGD7" s="35"/>
      <c r="PGE7" s="35"/>
      <c r="PGF7" s="35"/>
      <c r="PGG7" s="35"/>
      <c r="PGH7" s="35"/>
      <c r="PGI7" s="35"/>
      <c r="PGJ7" s="35"/>
      <c r="PGK7" s="35"/>
      <c r="PGL7" s="35"/>
      <c r="PGM7" s="35"/>
      <c r="PGN7" s="35"/>
      <c r="PGO7" s="35"/>
      <c r="PGP7" s="35"/>
      <c r="PGQ7" s="35"/>
      <c r="PGR7" s="35"/>
      <c r="PGS7" s="35"/>
      <c r="PGT7" s="35"/>
      <c r="PGU7" s="35"/>
      <c r="PGV7" s="35"/>
      <c r="PGW7" s="35"/>
      <c r="PGX7" s="35"/>
      <c r="PGY7" s="35"/>
      <c r="PGZ7" s="35"/>
      <c r="PHA7" s="35"/>
      <c r="PHB7" s="35"/>
      <c r="PHC7" s="35"/>
      <c r="PHD7" s="35"/>
      <c r="PHE7" s="35"/>
      <c r="PHF7" s="35"/>
      <c r="PHG7" s="35"/>
      <c r="PHH7" s="35"/>
      <c r="PHI7" s="35"/>
      <c r="PHJ7" s="35"/>
      <c r="PHK7" s="35"/>
      <c r="PHL7" s="35"/>
      <c r="PHM7" s="35"/>
      <c r="PHN7" s="35"/>
      <c r="PHO7" s="35"/>
      <c r="PHP7" s="35"/>
      <c r="PHQ7" s="35"/>
      <c r="PHR7" s="35"/>
      <c r="PHS7" s="35"/>
      <c r="PHT7" s="35"/>
      <c r="PHU7" s="35"/>
      <c r="PHV7" s="35"/>
      <c r="PHW7" s="35"/>
      <c r="PHX7" s="35"/>
      <c r="PHY7" s="35"/>
      <c r="PHZ7" s="35"/>
      <c r="PIA7" s="35"/>
      <c r="PIB7" s="35"/>
      <c r="PIC7" s="35"/>
      <c r="PID7" s="35"/>
      <c r="PIE7" s="35"/>
      <c r="PIF7" s="35"/>
      <c r="PIG7" s="35"/>
      <c r="PIH7" s="35"/>
      <c r="PII7" s="35"/>
      <c r="PIJ7" s="35"/>
      <c r="PIK7" s="35"/>
      <c r="PIL7" s="35"/>
      <c r="PIM7" s="35"/>
      <c r="PIN7" s="35"/>
      <c r="PIO7" s="35"/>
      <c r="PIP7" s="35"/>
      <c r="PIQ7" s="35"/>
      <c r="PIR7" s="35"/>
      <c r="PIS7" s="35"/>
      <c r="PIT7" s="35"/>
      <c r="PIU7" s="35"/>
      <c r="PIV7" s="35"/>
      <c r="PIW7" s="35"/>
      <c r="PIX7" s="35"/>
      <c r="PIY7" s="35"/>
      <c r="PIZ7" s="35"/>
      <c r="PJA7" s="35"/>
      <c r="PJB7" s="35"/>
      <c r="PJC7" s="35"/>
      <c r="PJD7" s="35"/>
      <c r="PJE7" s="35"/>
      <c r="PJF7" s="35"/>
      <c r="PJG7" s="35"/>
      <c r="PJH7" s="35"/>
      <c r="PJI7" s="35"/>
      <c r="PJJ7" s="35"/>
      <c r="PJK7" s="35"/>
      <c r="PJL7" s="35"/>
      <c r="PJM7" s="35"/>
      <c r="PJN7" s="35"/>
      <c r="PJO7" s="35"/>
      <c r="PJP7" s="35"/>
      <c r="PJQ7" s="35"/>
      <c r="PJR7" s="35"/>
      <c r="PJS7" s="35"/>
      <c r="PJT7" s="35"/>
      <c r="PJU7" s="35"/>
      <c r="PJV7" s="35"/>
      <c r="PJW7" s="35"/>
      <c r="PJX7" s="35"/>
      <c r="PJY7" s="35"/>
      <c r="PJZ7" s="35"/>
      <c r="PKA7" s="35"/>
      <c r="PKB7" s="35"/>
      <c r="PKC7" s="35"/>
      <c r="PKD7" s="35"/>
      <c r="PKE7" s="35"/>
      <c r="PKF7" s="35"/>
      <c r="PKG7" s="35"/>
      <c r="PKH7" s="35"/>
      <c r="PKI7" s="35"/>
      <c r="PKJ7" s="35"/>
      <c r="PKK7" s="35"/>
      <c r="PKL7" s="35"/>
      <c r="PKM7" s="35"/>
      <c r="PKN7" s="35"/>
      <c r="PKO7" s="35"/>
      <c r="PKP7" s="35"/>
      <c r="PKQ7" s="35"/>
      <c r="PKR7" s="35"/>
      <c r="PKS7" s="35"/>
      <c r="PKT7" s="35"/>
      <c r="PKU7" s="35"/>
      <c r="PKV7" s="35"/>
      <c r="PKW7" s="35"/>
      <c r="PKX7" s="35"/>
      <c r="PKY7" s="35"/>
      <c r="PKZ7" s="35"/>
      <c r="PLA7" s="35"/>
      <c r="PLB7" s="35"/>
      <c r="PLC7" s="35"/>
      <c r="PLD7" s="35"/>
      <c r="PLE7" s="35"/>
      <c r="PLF7" s="35"/>
      <c r="PLG7" s="35"/>
      <c r="PLH7" s="35"/>
      <c r="PLI7" s="35"/>
      <c r="PLJ7" s="35"/>
      <c r="PLK7" s="35"/>
      <c r="PLL7" s="35"/>
      <c r="PLM7" s="35"/>
      <c r="PLN7" s="35"/>
      <c r="PLO7" s="35"/>
      <c r="PLP7" s="35"/>
      <c r="PLQ7" s="35"/>
      <c r="PLR7" s="35"/>
      <c r="PLS7" s="35"/>
      <c r="PLT7" s="35"/>
      <c r="PLU7" s="35"/>
      <c r="PLV7" s="35"/>
      <c r="PLW7" s="35"/>
      <c r="PLX7" s="35"/>
      <c r="PLY7" s="35"/>
      <c r="PLZ7" s="35"/>
      <c r="PMA7" s="35"/>
      <c r="PMB7" s="35"/>
      <c r="PMC7" s="35"/>
      <c r="PMD7" s="35"/>
      <c r="PME7" s="35"/>
      <c r="PMF7" s="35"/>
      <c r="PMG7" s="35"/>
      <c r="PMH7" s="35"/>
      <c r="PMI7" s="35"/>
      <c r="PMJ7" s="35"/>
      <c r="PMK7" s="35"/>
      <c r="PML7" s="35"/>
      <c r="PMM7" s="35"/>
      <c r="PMN7" s="35"/>
      <c r="PMO7" s="35"/>
      <c r="PMP7" s="35"/>
      <c r="PMQ7" s="35"/>
      <c r="PMR7" s="35"/>
      <c r="PMS7" s="35"/>
      <c r="PMT7" s="35"/>
      <c r="PMU7" s="35"/>
      <c r="PMV7" s="35"/>
      <c r="PMW7" s="35"/>
      <c r="PMX7" s="35"/>
      <c r="PMY7" s="35"/>
      <c r="PMZ7" s="35"/>
      <c r="PNA7" s="35"/>
      <c r="PNB7" s="35"/>
      <c r="PNC7" s="35"/>
      <c r="PND7" s="35"/>
      <c r="PNE7" s="35"/>
      <c r="PNF7" s="35"/>
      <c r="PNG7" s="35"/>
      <c r="PNH7" s="35"/>
      <c r="PNI7" s="35"/>
      <c r="PNJ7" s="35"/>
      <c r="PNK7" s="35"/>
      <c r="PNL7" s="35"/>
      <c r="PNM7" s="35"/>
      <c r="PNN7" s="35"/>
      <c r="PNO7" s="35"/>
      <c r="PNP7" s="35"/>
      <c r="PNQ7" s="35"/>
      <c r="PNR7" s="35"/>
      <c r="PNS7" s="35"/>
      <c r="PNT7" s="35"/>
      <c r="PNU7" s="35"/>
      <c r="PNV7" s="35"/>
      <c r="PNW7" s="35"/>
      <c r="PNX7" s="35"/>
      <c r="PNY7" s="35"/>
      <c r="PNZ7" s="35"/>
      <c r="POA7" s="35"/>
      <c r="POB7" s="35"/>
      <c r="POC7" s="35"/>
      <c r="POD7" s="35"/>
      <c r="POE7" s="35"/>
      <c r="POF7" s="35"/>
      <c r="POG7" s="35"/>
      <c r="POH7" s="35"/>
      <c r="POI7" s="35"/>
      <c r="POJ7" s="35"/>
      <c r="POK7" s="35"/>
      <c r="POL7" s="35"/>
      <c r="POM7" s="35"/>
      <c r="PON7" s="35"/>
      <c r="POO7" s="35"/>
      <c r="POP7" s="35"/>
      <c r="POQ7" s="35"/>
      <c r="POR7" s="35"/>
      <c r="POS7" s="35"/>
      <c r="POT7" s="35"/>
      <c r="POU7" s="35"/>
      <c r="POV7" s="35"/>
      <c r="POW7" s="35"/>
      <c r="POX7" s="35"/>
      <c r="POY7" s="35"/>
      <c r="POZ7" s="35"/>
      <c r="PPA7" s="35"/>
      <c r="PPB7" s="35"/>
      <c r="PPC7" s="35"/>
      <c r="PPD7" s="35"/>
      <c r="PPE7" s="35"/>
      <c r="PPF7" s="35"/>
      <c r="PPG7" s="35"/>
      <c r="PPH7" s="35"/>
      <c r="PPI7" s="35"/>
      <c r="PPJ7" s="35"/>
      <c r="PPK7" s="35"/>
      <c r="PPL7" s="35"/>
      <c r="PPM7" s="35"/>
      <c r="PPN7" s="35"/>
      <c r="PPO7" s="35"/>
      <c r="PPP7" s="35"/>
      <c r="PPQ7" s="35"/>
      <c r="PPR7" s="35"/>
      <c r="PPS7" s="35"/>
      <c r="PPT7" s="35"/>
      <c r="PPU7" s="35"/>
      <c r="PPV7" s="35"/>
      <c r="PPW7" s="35"/>
      <c r="PPX7" s="35"/>
      <c r="PPY7" s="35"/>
      <c r="PPZ7" s="35"/>
      <c r="PQA7" s="35"/>
      <c r="PQB7" s="35"/>
      <c r="PQC7" s="35"/>
      <c r="PQD7" s="35"/>
      <c r="PQE7" s="35"/>
      <c r="PQF7" s="35"/>
      <c r="PQG7" s="35"/>
      <c r="PQH7" s="35"/>
      <c r="PQI7" s="35"/>
      <c r="PQJ7" s="35"/>
      <c r="PQK7" s="35"/>
      <c r="PQL7" s="35"/>
      <c r="PQM7" s="35"/>
      <c r="PQN7" s="35"/>
      <c r="PQO7" s="35"/>
      <c r="PQP7" s="35"/>
      <c r="PQQ7" s="35"/>
      <c r="PQR7" s="35"/>
      <c r="PQS7" s="35"/>
      <c r="PQT7" s="35"/>
      <c r="PQU7" s="35"/>
      <c r="PQV7" s="35"/>
      <c r="PQW7" s="35"/>
      <c r="PQX7" s="35"/>
      <c r="PQY7" s="35"/>
      <c r="PQZ7" s="35"/>
      <c r="PRA7" s="35"/>
      <c r="PRB7" s="35"/>
      <c r="PRC7" s="35"/>
      <c r="PRD7" s="35"/>
      <c r="PRE7" s="35"/>
      <c r="PRF7" s="35"/>
      <c r="PRG7" s="35"/>
      <c r="PRH7" s="35"/>
      <c r="PRI7" s="35"/>
      <c r="PRJ7" s="35"/>
      <c r="PRK7" s="35"/>
      <c r="PRL7" s="35"/>
      <c r="PRM7" s="35"/>
      <c r="PRN7" s="35"/>
      <c r="PRO7" s="35"/>
      <c r="PRP7" s="35"/>
      <c r="PRQ7" s="35"/>
      <c r="PRR7" s="35"/>
      <c r="PRS7" s="35"/>
      <c r="PRT7" s="35"/>
      <c r="PRU7" s="35"/>
      <c r="PRV7" s="35"/>
      <c r="PRW7" s="35"/>
      <c r="PRX7" s="35"/>
      <c r="PRY7" s="35"/>
      <c r="PRZ7" s="35"/>
      <c r="PSA7" s="35"/>
      <c r="PSB7" s="35"/>
      <c r="PSC7" s="35"/>
      <c r="PSD7" s="35"/>
      <c r="PSE7" s="35"/>
      <c r="PSF7" s="35"/>
      <c r="PSG7" s="35"/>
      <c r="PSH7" s="35"/>
      <c r="PSI7" s="35"/>
      <c r="PSJ7" s="35"/>
      <c r="PSK7" s="35"/>
      <c r="PSL7" s="35"/>
      <c r="PSM7" s="35"/>
      <c r="PSN7" s="35"/>
      <c r="PSO7" s="35"/>
      <c r="PSP7" s="35"/>
      <c r="PSQ7" s="35"/>
      <c r="PSR7" s="35"/>
      <c r="PSS7" s="35"/>
      <c r="PST7" s="35"/>
      <c r="PSU7" s="35"/>
      <c r="PSV7" s="35"/>
      <c r="PSW7" s="35"/>
      <c r="PSX7" s="35"/>
      <c r="PSY7" s="35"/>
      <c r="PSZ7" s="35"/>
      <c r="PTA7" s="35"/>
      <c r="PTB7" s="35"/>
      <c r="PTC7" s="35"/>
      <c r="PTD7" s="35"/>
      <c r="PTE7" s="35"/>
      <c r="PTF7" s="35"/>
      <c r="PTG7" s="35"/>
      <c r="PTH7" s="35"/>
      <c r="PTI7" s="35"/>
      <c r="PTJ7" s="35"/>
      <c r="PTK7" s="35"/>
      <c r="PTL7" s="35"/>
      <c r="PTM7" s="35"/>
      <c r="PTN7" s="35"/>
      <c r="PTO7" s="35"/>
      <c r="PTP7" s="35"/>
      <c r="PTQ7" s="35"/>
      <c r="PTR7" s="35"/>
      <c r="PTS7" s="35"/>
      <c r="PTT7" s="35"/>
      <c r="PTU7" s="35"/>
      <c r="PTV7" s="35"/>
      <c r="PTW7" s="35"/>
      <c r="PTX7" s="35"/>
      <c r="PTY7" s="35"/>
      <c r="PTZ7" s="35"/>
      <c r="PUA7" s="35"/>
      <c r="PUB7" s="35"/>
      <c r="PUC7" s="35"/>
      <c r="PUD7" s="35"/>
      <c r="PUE7" s="35"/>
      <c r="PUF7" s="35"/>
      <c r="PUG7" s="35"/>
      <c r="PUH7" s="35"/>
      <c r="PUI7" s="35"/>
      <c r="PUJ7" s="35"/>
      <c r="PUK7" s="35"/>
      <c r="PUL7" s="35"/>
      <c r="PUM7" s="35"/>
      <c r="PUN7" s="35"/>
      <c r="PUO7" s="35"/>
      <c r="PUP7" s="35"/>
      <c r="PUQ7" s="35"/>
      <c r="PUR7" s="35"/>
      <c r="PUS7" s="35"/>
      <c r="PUT7" s="35"/>
      <c r="PUU7" s="35"/>
      <c r="PUV7" s="35"/>
      <c r="PUW7" s="35"/>
      <c r="PUX7" s="35"/>
      <c r="PUY7" s="35"/>
      <c r="PUZ7" s="35"/>
      <c r="PVA7" s="35"/>
      <c r="PVB7" s="35"/>
      <c r="PVC7" s="35"/>
      <c r="PVD7" s="35"/>
      <c r="PVE7" s="35"/>
      <c r="PVF7" s="35"/>
      <c r="PVG7" s="35"/>
      <c r="PVH7" s="35"/>
      <c r="PVI7" s="35"/>
      <c r="PVJ7" s="35"/>
      <c r="PVK7" s="35"/>
      <c r="PVL7" s="35"/>
      <c r="PVM7" s="35"/>
      <c r="PVN7" s="35"/>
      <c r="PVO7" s="35"/>
      <c r="PVP7" s="35"/>
      <c r="PVQ7" s="35"/>
      <c r="PVR7" s="35"/>
      <c r="PVS7" s="35"/>
      <c r="PVT7" s="35"/>
      <c r="PVU7" s="35"/>
      <c r="PVV7" s="35"/>
      <c r="PVW7" s="35"/>
      <c r="PVX7" s="35"/>
      <c r="PVY7" s="35"/>
      <c r="PVZ7" s="35"/>
      <c r="PWA7" s="35"/>
      <c r="PWB7" s="35"/>
      <c r="PWC7" s="35"/>
      <c r="PWD7" s="35"/>
      <c r="PWE7" s="35"/>
      <c r="PWF7" s="35"/>
      <c r="PWG7" s="35"/>
      <c r="PWH7" s="35"/>
      <c r="PWI7" s="35"/>
      <c r="PWJ7" s="35"/>
      <c r="PWK7" s="35"/>
      <c r="PWL7" s="35"/>
      <c r="PWM7" s="35"/>
      <c r="PWN7" s="35"/>
      <c r="PWO7" s="35"/>
      <c r="PWP7" s="35"/>
      <c r="PWQ7" s="35"/>
      <c r="PWR7" s="35"/>
      <c r="PWS7" s="35"/>
      <c r="PWT7" s="35"/>
      <c r="PWU7" s="35"/>
      <c r="PWV7" s="35"/>
      <c r="PWW7" s="35"/>
      <c r="PWX7" s="35"/>
      <c r="PWY7" s="35"/>
      <c r="PWZ7" s="35"/>
      <c r="PXA7" s="35"/>
      <c r="PXB7" s="35"/>
      <c r="PXC7" s="35"/>
      <c r="PXD7" s="35"/>
      <c r="PXE7" s="35"/>
      <c r="PXF7" s="35"/>
      <c r="PXG7" s="35"/>
      <c r="PXH7" s="35"/>
      <c r="PXI7" s="35"/>
      <c r="PXJ7" s="35"/>
      <c r="PXK7" s="35"/>
      <c r="PXL7" s="35"/>
      <c r="PXM7" s="35"/>
      <c r="PXN7" s="35"/>
      <c r="PXO7" s="35"/>
      <c r="PXP7" s="35"/>
      <c r="PXQ7" s="35"/>
      <c r="PXR7" s="35"/>
      <c r="PXS7" s="35"/>
      <c r="PXT7" s="35"/>
      <c r="PXU7" s="35"/>
      <c r="PXV7" s="35"/>
      <c r="PXW7" s="35"/>
      <c r="PXX7" s="35"/>
      <c r="PXY7" s="35"/>
      <c r="PXZ7" s="35"/>
      <c r="PYA7" s="35"/>
      <c r="PYB7" s="35"/>
      <c r="PYC7" s="35"/>
      <c r="PYD7" s="35"/>
      <c r="PYE7" s="35"/>
      <c r="PYF7" s="35"/>
      <c r="PYG7" s="35"/>
      <c r="PYH7" s="35"/>
      <c r="PYI7" s="35"/>
      <c r="PYJ7" s="35"/>
      <c r="PYK7" s="35"/>
      <c r="PYL7" s="35"/>
      <c r="PYM7" s="35"/>
      <c r="PYN7" s="35"/>
      <c r="PYO7" s="35"/>
      <c r="PYP7" s="35"/>
      <c r="PYQ7" s="35"/>
      <c r="PYR7" s="35"/>
      <c r="PYS7" s="35"/>
      <c r="PYT7" s="35"/>
      <c r="PYU7" s="35"/>
      <c r="PYV7" s="35"/>
      <c r="PYW7" s="35"/>
      <c r="PYX7" s="35"/>
      <c r="PYY7" s="35"/>
      <c r="PYZ7" s="35"/>
      <c r="PZA7" s="35"/>
      <c r="PZB7" s="35"/>
      <c r="PZC7" s="35"/>
      <c r="PZD7" s="35"/>
      <c r="PZE7" s="35"/>
      <c r="PZF7" s="35"/>
      <c r="PZG7" s="35"/>
      <c r="PZH7" s="35"/>
      <c r="PZI7" s="35"/>
      <c r="PZJ7" s="35"/>
      <c r="PZK7" s="35"/>
      <c r="PZL7" s="35"/>
      <c r="PZM7" s="35"/>
      <c r="PZN7" s="35"/>
      <c r="PZO7" s="35"/>
      <c r="PZP7" s="35"/>
      <c r="PZQ7" s="35"/>
      <c r="PZR7" s="35"/>
      <c r="PZS7" s="35"/>
      <c r="PZT7" s="35"/>
      <c r="PZU7" s="35"/>
      <c r="PZV7" s="35"/>
      <c r="PZW7" s="35"/>
      <c r="PZX7" s="35"/>
      <c r="PZY7" s="35"/>
      <c r="PZZ7" s="35"/>
      <c r="QAA7" s="35"/>
      <c r="QAB7" s="35"/>
      <c r="QAC7" s="35"/>
      <c r="QAD7" s="35"/>
      <c r="QAE7" s="35"/>
      <c r="QAF7" s="35"/>
      <c r="QAG7" s="35"/>
      <c r="QAH7" s="35"/>
      <c r="QAI7" s="35"/>
      <c r="QAJ7" s="35"/>
      <c r="QAK7" s="35"/>
      <c r="QAL7" s="35"/>
      <c r="QAM7" s="35"/>
      <c r="QAN7" s="35"/>
      <c r="QAO7" s="35"/>
      <c r="QAP7" s="35"/>
      <c r="QAQ7" s="35"/>
      <c r="QAR7" s="35"/>
      <c r="QAS7" s="35"/>
      <c r="QAT7" s="35"/>
      <c r="QAU7" s="35"/>
      <c r="QAV7" s="35"/>
      <c r="QAW7" s="35"/>
      <c r="QAX7" s="35"/>
      <c r="QAY7" s="35"/>
      <c r="QAZ7" s="35"/>
      <c r="QBA7" s="35"/>
      <c r="QBB7" s="35"/>
      <c r="QBC7" s="35"/>
      <c r="QBD7" s="35"/>
      <c r="QBE7" s="35"/>
      <c r="QBF7" s="35"/>
      <c r="QBG7" s="35"/>
      <c r="QBH7" s="35"/>
      <c r="QBI7" s="35"/>
      <c r="QBJ7" s="35"/>
      <c r="QBK7" s="35"/>
      <c r="QBL7" s="35"/>
      <c r="QBM7" s="35"/>
      <c r="QBN7" s="35"/>
      <c r="QBO7" s="35"/>
      <c r="QBP7" s="35"/>
      <c r="QBQ7" s="35"/>
      <c r="QBR7" s="35"/>
      <c r="QBS7" s="35"/>
      <c r="QBT7" s="35"/>
      <c r="QBU7" s="35"/>
      <c r="QBV7" s="35"/>
      <c r="QBW7" s="35"/>
      <c r="QBX7" s="35"/>
      <c r="QBY7" s="35"/>
      <c r="QBZ7" s="35"/>
      <c r="QCA7" s="35"/>
      <c r="QCB7" s="35"/>
      <c r="QCC7" s="35"/>
      <c r="QCD7" s="35"/>
      <c r="QCE7" s="35"/>
      <c r="QCF7" s="35"/>
      <c r="QCG7" s="35"/>
      <c r="QCH7" s="35"/>
      <c r="QCI7" s="35"/>
      <c r="QCJ7" s="35"/>
      <c r="QCK7" s="35"/>
      <c r="QCL7" s="35"/>
      <c r="QCM7" s="35"/>
      <c r="QCN7" s="35"/>
      <c r="QCO7" s="35"/>
      <c r="QCP7" s="35"/>
      <c r="QCQ7" s="35"/>
      <c r="QCR7" s="35"/>
      <c r="QCS7" s="35"/>
      <c r="QCT7" s="35"/>
      <c r="QCU7" s="35"/>
      <c r="QCV7" s="35"/>
      <c r="QCW7" s="35"/>
      <c r="QCX7" s="35"/>
      <c r="QCY7" s="35"/>
      <c r="QCZ7" s="35"/>
      <c r="QDA7" s="35"/>
      <c r="QDB7" s="35"/>
      <c r="QDC7" s="35"/>
      <c r="QDD7" s="35"/>
      <c r="QDE7" s="35"/>
      <c r="QDF7" s="35"/>
      <c r="QDG7" s="35"/>
      <c r="QDH7" s="35"/>
      <c r="QDI7" s="35"/>
      <c r="QDJ7" s="35"/>
      <c r="QDK7" s="35"/>
      <c r="QDL7" s="35"/>
      <c r="QDM7" s="35"/>
      <c r="QDN7" s="35"/>
      <c r="QDO7" s="35"/>
      <c r="QDP7" s="35"/>
      <c r="QDQ7" s="35"/>
      <c r="QDR7" s="35"/>
      <c r="QDS7" s="35"/>
      <c r="QDT7" s="35"/>
      <c r="QDU7" s="35"/>
      <c r="QDV7" s="35"/>
      <c r="QDW7" s="35"/>
      <c r="QDX7" s="35"/>
      <c r="QDY7" s="35"/>
      <c r="QDZ7" s="35"/>
      <c r="QEA7" s="35"/>
      <c r="QEB7" s="35"/>
      <c r="QEC7" s="35"/>
      <c r="QED7" s="35"/>
      <c r="QEE7" s="35"/>
      <c r="QEF7" s="35"/>
      <c r="QEG7" s="35"/>
      <c r="QEH7" s="35"/>
      <c r="QEI7" s="35"/>
      <c r="QEJ7" s="35"/>
      <c r="QEK7" s="35"/>
      <c r="QEL7" s="35"/>
      <c r="QEM7" s="35"/>
      <c r="QEN7" s="35"/>
      <c r="QEO7" s="35"/>
      <c r="QEP7" s="35"/>
      <c r="QEQ7" s="35"/>
      <c r="QER7" s="35"/>
      <c r="QES7" s="35"/>
      <c r="QET7" s="35"/>
      <c r="QEU7" s="35"/>
      <c r="QEV7" s="35"/>
      <c r="QEW7" s="35"/>
      <c r="QEX7" s="35"/>
      <c r="QEY7" s="35"/>
      <c r="QEZ7" s="35"/>
      <c r="QFA7" s="35"/>
      <c r="QFB7" s="35"/>
      <c r="QFC7" s="35"/>
      <c r="QFD7" s="35"/>
      <c r="QFE7" s="35"/>
      <c r="QFF7" s="35"/>
      <c r="QFG7" s="35"/>
      <c r="QFH7" s="35"/>
      <c r="QFI7" s="35"/>
      <c r="QFJ7" s="35"/>
      <c r="QFK7" s="35"/>
      <c r="QFL7" s="35"/>
      <c r="QFM7" s="35"/>
      <c r="QFN7" s="35"/>
      <c r="QFO7" s="35"/>
      <c r="QFP7" s="35"/>
      <c r="QFQ7" s="35"/>
      <c r="QFR7" s="35"/>
      <c r="QFS7" s="35"/>
      <c r="QFT7" s="35"/>
      <c r="QFU7" s="35"/>
      <c r="QFV7" s="35"/>
      <c r="QFW7" s="35"/>
      <c r="QFX7" s="35"/>
      <c r="QFY7" s="35"/>
      <c r="QFZ7" s="35"/>
      <c r="QGA7" s="35"/>
      <c r="QGB7" s="35"/>
      <c r="QGC7" s="35"/>
      <c r="QGD7" s="35"/>
      <c r="QGE7" s="35"/>
      <c r="QGF7" s="35"/>
      <c r="QGG7" s="35"/>
      <c r="QGH7" s="35"/>
      <c r="QGI7" s="35"/>
      <c r="QGJ7" s="35"/>
      <c r="QGK7" s="35"/>
      <c r="QGL7" s="35"/>
      <c r="QGM7" s="35"/>
      <c r="QGN7" s="35"/>
      <c r="QGO7" s="35"/>
      <c r="QGP7" s="35"/>
      <c r="QGQ7" s="35"/>
      <c r="QGR7" s="35"/>
      <c r="QGS7" s="35"/>
      <c r="QGT7" s="35"/>
      <c r="QGU7" s="35"/>
      <c r="QGV7" s="35"/>
      <c r="QGW7" s="35"/>
      <c r="QGX7" s="35"/>
      <c r="QGY7" s="35"/>
      <c r="QGZ7" s="35"/>
      <c r="QHA7" s="35"/>
      <c r="QHB7" s="35"/>
      <c r="QHC7" s="35"/>
      <c r="QHD7" s="35"/>
      <c r="QHE7" s="35"/>
      <c r="QHF7" s="35"/>
      <c r="QHG7" s="35"/>
      <c r="QHH7" s="35"/>
      <c r="QHI7" s="35"/>
      <c r="QHJ7" s="35"/>
      <c r="QHK7" s="35"/>
      <c r="QHL7" s="35"/>
      <c r="QHM7" s="35"/>
      <c r="QHN7" s="35"/>
      <c r="QHO7" s="35"/>
      <c r="QHP7" s="35"/>
      <c r="QHQ7" s="35"/>
      <c r="QHR7" s="35"/>
      <c r="QHS7" s="35"/>
      <c r="QHT7" s="35"/>
      <c r="QHU7" s="35"/>
      <c r="QHV7" s="35"/>
      <c r="QHW7" s="35"/>
      <c r="QHX7" s="35"/>
      <c r="QHY7" s="35"/>
      <c r="QHZ7" s="35"/>
      <c r="QIA7" s="35"/>
      <c r="QIB7" s="35"/>
      <c r="QIC7" s="35"/>
      <c r="QID7" s="35"/>
      <c r="QIE7" s="35"/>
      <c r="QIF7" s="35"/>
      <c r="QIG7" s="35"/>
      <c r="QIH7" s="35"/>
      <c r="QII7" s="35"/>
      <c r="QIJ7" s="35"/>
      <c r="QIK7" s="35"/>
      <c r="QIL7" s="35"/>
      <c r="QIM7" s="35"/>
      <c r="QIN7" s="35"/>
      <c r="QIO7" s="35"/>
      <c r="QIP7" s="35"/>
      <c r="QIQ7" s="35"/>
      <c r="QIR7" s="35"/>
      <c r="QIS7" s="35"/>
      <c r="QIT7" s="35"/>
      <c r="QIU7" s="35"/>
      <c r="QIV7" s="35"/>
      <c r="QIW7" s="35"/>
      <c r="QIX7" s="35"/>
      <c r="QIY7" s="35"/>
      <c r="QIZ7" s="35"/>
      <c r="QJA7" s="35"/>
      <c r="QJB7" s="35"/>
      <c r="QJC7" s="35"/>
      <c r="QJD7" s="35"/>
      <c r="QJE7" s="35"/>
      <c r="QJF7" s="35"/>
      <c r="QJG7" s="35"/>
      <c r="QJH7" s="35"/>
      <c r="QJI7" s="35"/>
      <c r="QJJ7" s="35"/>
      <c r="QJK7" s="35"/>
      <c r="QJL7" s="35"/>
      <c r="QJM7" s="35"/>
      <c r="QJN7" s="35"/>
      <c r="QJO7" s="35"/>
      <c r="QJP7" s="35"/>
      <c r="QJQ7" s="35"/>
      <c r="QJR7" s="35"/>
      <c r="QJS7" s="35"/>
      <c r="QJT7" s="35"/>
      <c r="QJU7" s="35"/>
      <c r="QJV7" s="35"/>
      <c r="QJW7" s="35"/>
      <c r="QJX7" s="35"/>
      <c r="QJY7" s="35"/>
      <c r="QJZ7" s="35"/>
      <c r="QKA7" s="35"/>
      <c r="QKB7" s="35"/>
      <c r="QKC7" s="35"/>
      <c r="QKD7" s="35"/>
      <c r="QKE7" s="35"/>
      <c r="QKF7" s="35"/>
      <c r="QKG7" s="35"/>
      <c r="QKH7" s="35"/>
      <c r="QKI7" s="35"/>
      <c r="QKJ7" s="35"/>
      <c r="QKK7" s="35"/>
      <c r="QKL7" s="35"/>
      <c r="QKM7" s="35"/>
      <c r="QKN7" s="35"/>
      <c r="QKO7" s="35"/>
      <c r="QKP7" s="35"/>
      <c r="QKQ7" s="35"/>
      <c r="QKR7" s="35"/>
      <c r="QKS7" s="35"/>
      <c r="QKT7" s="35"/>
      <c r="QKU7" s="35"/>
      <c r="QKV7" s="35"/>
      <c r="QKW7" s="35"/>
      <c r="QKX7" s="35"/>
      <c r="QKY7" s="35"/>
      <c r="QKZ7" s="35"/>
      <c r="QLA7" s="35"/>
      <c r="QLB7" s="35"/>
      <c r="QLC7" s="35"/>
      <c r="QLD7" s="35"/>
      <c r="QLE7" s="35"/>
      <c r="QLF7" s="35"/>
      <c r="QLG7" s="35"/>
      <c r="QLH7" s="35"/>
      <c r="QLI7" s="35"/>
      <c r="QLJ7" s="35"/>
      <c r="QLK7" s="35"/>
      <c r="QLL7" s="35"/>
      <c r="QLM7" s="35"/>
      <c r="QLN7" s="35"/>
      <c r="QLO7" s="35"/>
      <c r="QLP7" s="35"/>
      <c r="QLQ7" s="35"/>
      <c r="QLR7" s="35"/>
      <c r="QLS7" s="35"/>
      <c r="QLT7" s="35"/>
      <c r="QLU7" s="35"/>
      <c r="QLV7" s="35"/>
      <c r="QLW7" s="35"/>
      <c r="QLX7" s="35"/>
      <c r="QLY7" s="35"/>
      <c r="QLZ7" s="35"/>
      <c r="QMA7" s="35"/>
      <c r="QMB7" s="35"/>
      <c r="QMC7" s="35"/>
      <c r="QMD7" s="35"/>
      <c r="QME7" s="35"/>
      <c r="QMF7" s="35"/>
      <c r="QMG7" s="35"/>
      <c r="QMH7" s="35"/>
      <c r="QMI7" s="35"/>
      <c r="QMJ7" s="35"/>
      <c r="QMK7" s="35"/>
      <c r="QML7" s="35"/>
      <c r="QMM7" s="35"/>
      <c r="QMN7" s="35"/>
      <c r="QMO7" s="35"/>
      <c r="QMP7" s="35"/>
      <c r="QMQ7" s="35"/>
      <c r="QMR7" s="35"/>
      <c r="QMS7" s="35"/>
      <c r="QMT7" s="35"/>
      <c r="QMU7" s="35"/>
      <c r="QMV7" s="35"/>
      <c r="QMW7" s="35"/>
      <c r="QMX7" s="35"/>
      <c r="QMY7" s="35"/>
      <c r="QMZ7" s="35"/>
      <c r="QNA7" s="35"/>
      <c r="QNB7" s="35"/>
      <c r="QNC7" s="35"/>
      <c r="QND7" s="35"/>
      <c r="QNE7" s="35"/>
      <c r="QNF7" s="35"/>
      <c r="QNG7" s="35"/>
      <c r="QNH7" s="35"/>
      <c r="QNI7" s="35"/>
      <c r="QNJ7" s="35"/>
      <c r="QNK7" s="35"/>
      <c r="QNL7" s="35"/>
      <c r="QNM7" s="35"/>
      <c r="QNN7" s="35"/>
      <c r="QNO7" s="35"/>
      <c r="QNP7" s="35"/>
      <c r="QNQ7" s="35"/>
      <c r="QNR7" s="35"/>
      <c r="QNS7" s="35"/>
      <c r="QNT7" s="35"/>
      <c r="QNU7" s="35"/>
      <c r="QNV7" s="35"/>
      <c r="QNW7" s="35"/>
      <c r="QNX7" s="35"/>
      <c r="QNY7" s="35"/>
      <c r="QNZ7" s="35"/>
      <c r="QOA7" s="35"/>
      <c r="QOB7" s="35"/>
      <c r="QOC7" s="35"/>
      <c r="QOD7" s="35"/>
      <c r="QOE7" s="35"/>
      <c r="QOF7" s="35"/>
      <c r="QOG7" s="35"/>
      <c r="QOH7" s="35"/>
      <c r="QOI7" s="35"/>
      <c r="QOJ7" s="35"/>
      <c r="QOK7" s="35"/>
      <c r="QOL7" s="35"/>
      <c r="QOM7" s="35"/>
      <c r="QON7" s="35"/>
      <c r="QOO7" s="35"/>
      <c r="QOP7" s="35"/>
      <c r="QOQ7" s="35"/>
      <c r="QOR7" s="35"/>
      <c r="QOS7" s="35"/>
      <c r="QOT7" s="35"/>
      <c r="QOU7" s="35"/>
      <c r="QOV7" s="35"/>
      <c r="QOW7" s="35"/>
      <c r="QOX7" s="35"/>
      <c r="QOY7" s="35"/>
      <c r="QOZ7" s="35"/>
      <c r="QPA7" s="35"/>
      <c r="QPB7" s="35"/>
      <c r="QPC7" s="35"/>
      <c r="QPD7" s="35"/>
      <c r="QPE7" s="35"/>
      <c r="QPF7" s="35"/>
      <c r="QPG7" s="35"/>
      <c r="QPH7" s="35"/>
      <c r="QPI7" s="35"/>
      <c r="QPJ7" s="35"/>
      <c r="QPK7" s="35"/>
      <c r="QPL7" s="35"/>
      <c r="QPM7" s="35"/>
      <c r="QPN7" s="35"/>
      <c r="QPO7" s="35"/>
      <c r="QPP7" s="35"/>
      <c r="QPQ7" s="35"/>
      <c r="QPR7" s="35"/>
      <c r="QPS7" s="35"/>
      <c r="QPT7" s="35"/>
      <c r="QPU7" s="35"/>
      <c r="QPV7" s="35"/>
      <c r="QPW7" s="35"/>
      <c r="QPX7" s="35"/>
      <c r="QPY7" s="35"/>
      <c r="QPZ7" s="35"/>
      <c r="QQA7" s="35"/>
      <c r="QQB7" s="35"/>
      <c r="QQC7" s="35"/>
      <c r="QQD7" s="35"/>
      <c r="QQE7" s="35"/>
      <c r="QQF7" s="35"/>
      <c r="QQG7" s="35"/>
      <c r="QQH7" s="35"/>
      <c r="QQI7" s="35"/>
      <c r="QQJ7" s="35"/>
      <c r="QQK7" s="35"/>
      <c r="QQL7" s="35"/>
      <c r="QQM7" s="35"/>
      <c r="QQN7" s="35"/>
      <c r="QQO7" s="35"/>
      <c r="QQP7" s="35"/>
      <c r="QQQ7" s="35"/>
      <c r="QQR7" s="35"/>
      <c r="QQS7" s="35"/>
      <c r="QQT7" s="35"/>
      <c r="QQU7" s="35"/>
      <c r="QQV7" s="35"/>
      <c r="QQW7" s="35"/>
      <c r="QQX7" s="35"/>
      <c r="QQY7" s="35"/>
      <c r="QQZ7" s="35"/>
      <c r="QRA7" s="35"/>
      <c r="QRB7" s="35"/>
      <c r="QRC7" s="35"/>
      <c r="QRD7" s="35"/>
      <c r="QRE7" s="35"/>
      <c r="QRF7" s="35"/>
      <c r="QRG7" s="35"/>
      <c r="QRH7" s="35"/>
      <c r="QRI7" s="35"/>
      <c r="QRJ7" s="35"/>
      <c r="QRK7" s="35"/>
      <c r="QRL7" s="35"/>
      <c r="QRM7" s="35"/>
      <c r="QRN7" s="35"/>
      <c r="QRO7" s="35"/>
      <c r="QRP7" s="35"/>
      <c r="QRQ7" s="35"/>
      <c r="QRR7" s="35"/>
      <c r="QRS7" s="35"/>
      <c r="QRT7" s="35"/>
      <c r="QRU7" s="35"/>
      <c r="QRV7" s="35"/>
      <c r="QRW7" s="35"/>
      <c r="QRX7" s="35"/>
      <c r="QRY7" s="35"/>
      <c r="QRZ7" s="35"/>
      <c r="QSA7" s="35"/>
      <c r="QSB7" s="35"/>
      <c r="QSC7" s="35"/>
      <c r="QSD7" s="35"/>
      <c r="QSE7" s="35"/>
      <c r="QSF7" s="35"/>
      <c r="QSG7" s="35"/>
      <c r="QSH7" s="35"/>
      <c r="QSI7" s="35"/>
      <c r="QSJ7" s="35"/>
      <c r="QSK7" s="35"/>
      <c r="QSL7" s="35"/>
      <c r="QSM7" s="35"/>
      <c r="QSN7" s="35"/>
      <c r="QSO7" s="35"/>
      <c r="QSP7" s="35"/>
      <c r="QSQ7" s="35"/>
      <c r="QSR7" s="35"/>
      <c r="QSS7" s="35"/>
      <c r="QST7" s="35"/>
      <c r="QSU7" s="35"/>
      <c r="QSV7" s="35"/>
      <c r="QSW7" s="35"/>
      <c r="QSX7" s="35"/>
      <c r="QSY7" s="35"/>
      <c r="QSZ7" s="35"/>
      <c r="QTA7" s="35"/>
      <c r="QTB7" s="35"/>
      <c r="QTC7" s="35"/>
      <c r="QTD7" s="35"/>
      <c r="QTE7" s="35"/>
      <c r="QTF7" s="35"/>
      <c r="QTG7" s="35"/>
      <c r="QTH7" s="35"/>
      <c r="QTI7" s="35"/>
      <c r="QTJ7" s="35"/>
      <c r="QTK7" s="35"/>
      <c r="QTL7" s="35"/>
      <c r="QTM7" s="35"/>
      <c r="QTN7" s="35"/>
      <c r="QTO7" s="35"/>
      <c r="QTP7" s="35"/>
      <c r="QTQ7" s="35"/>
      <c r="QTR7" s="35"/>
      <c r="QTS7" s="35"/>
      <c r="QTT7" s="35"/>
      <c r="QTU7" s="35"/>
      <c r="QTV7" s="35"/>
      <c r="QTW7" s="35"/>
      <c r="QTX7" s="35"/>
      <c r="QTY7" s="35"/>
      <c r="QTZ7" s="35"/>
      <c r="QUA7" s="35"/>
      <c r="QUB7" s="35"/>
      <c r="QUC7" s="35"/>
      <c r="QUD7" s="35"/>
      <c r="QUE7" s="35"/>
      <c r="QUF7" s="35"/>
      <c r="QUG7" s="35"/>
      <c r="QUH7" s="35"/>
      <c r="QUI7" s="35"/>
      <c r="QUJ7" s="35"/>
      <c r="QUK7" s="35"/>
      <c r="QUL7" s="35"/>
      <c r="QUM7" s="35"/>
      <c r="QUN7" s="35"/>
      <c r="QUO7" s="35"/>
      <c r="QUP7" s="35"/>
      <c r="QUQ7" s="35"/>
      <c r="QUR7" s="35"/>
      <c r="QUS7" s="35"/>
      <c r="QUT7" s="35"/>
      <c r="QUU7" s="35"/>
      <c r="QUV7" s="35"/>
      <c r="QUW7" s="35"/>
      <c r="QUX7" s="35"/>
      <c r="QUY7" s="35"/>
      <c r="QUZ7" s="35"/>
      <c r="QVA7" s="35"/>
      <c r="QVB7" s="35"/>
      <c r="QVC7" s="35"/>
      <c r="QVD7" s="35"/>
      <c r="QVE7" s="35"/>
      <c r="QVF7" s="35"/>
      <c r="QVG7" s="35"/>
      <c r="QVH7" s="35"/>
      <c r="QVI7" s="35"/>
      <c r="QVJ7" s="35"/>
      <c r="QVK7" s="35"/>
      <c r="QVL7" s="35"/>
      <c r="QVM7" s="35"/>
      <c r="QVN7" s="35"/>
      <c r="QVO7" s="35"/>
      <c r="QVP7" s="35"/>
      <c r="QVQ7" s="35"/>
      <c r="QVR7" s="35"/>
      <c r="QVS7" s="35"/>
      <c r="QVT7" s="35"/>
      <c r="QVU7" s="35"/>
      <c r="QVV7" s="35"/>
      <c r="QVW7" s="35"/>
      <c r="QVX7" s="35"/>
      <c r="QVY7" s="35"/>
      <c r="QVZ7" s="35"/>
      <c r="QWA7" s="35"/>
      <c r="QWB7" s="35"/>
      <c r="QWC7" s="35"/>
      <c r="QWD7" s="35"/>
      <c r="QWE7" s="35"/>
      <c r="QWF7" s="35"/>
      <c r="QWG7" s="35"/>
      <c r="QWH7" s="35"/>
      <c r="QWI7" s="35"/>
      <c r="QWJ7" s="35"/>
      <c r="QWK7" s="35"/>
      <c r="QWL7" s="35"/>
      <c r="QWM7" s="35"/>
      <c r="QWN7" s="35"/>
      <c r="QWO7" s="35"/>
      <c r="QWP7" s="35"/>
      <c r="QWQ7" s="35"/>
      <c r="QWR7" s="35"/>
      <c r="QWS7" s="35"/>
      <c r="QWT7" s="35"/>
      <c r="QWU7" s="35"/>
      <c r="QWV7" s="35"/>
      <c r="QWW7" s="35"/>
      <c r="QWX7" s="35"/>
      <c r="QWY7" s="35"/>
      <c r="QWZ7" s="35"/>
      <c r="QXA7" s="35"/>
      <c r="QXB7" s="35"/>
      <c r="QXC7" s="35"/>
      <c r="QXD7" s="35"/>
      <c r="QXE7" s="35"/>
      <c r="QXF7" s="35"/>
      <c r="QXG7" s="35"/>
      <c r="QXH7" s="35"/>
      <c r="QXI7" s="35"/>
      <c r="QXJ7" s="35"/>
      <c r="QXK7" s="35"/>
      <c r="QXL7" s="35"/>
      <c r="QXM7" s="35"/>
      <c r="QXN7" s="35"/>
      <c r="QXO7" s="35"/>
      <c r="QXP7" s="35"/>
      <c r="QXQ7" s="35"/>
      <c r="QXR7" s="35"/>
      <c r="QXS7" s="35"/>
      <c r="QXT7" s="35"/>
      <c r="QXU7" s="35"/>
      <c r="QXV7" s="35"/>
      <c r="QXW7" s="35"/>
      <c r="QXX7" s="35"/>
      <c r="QXY7" s="35"/>
      <c r="QXZ7" s="35"/>
      <c r="QYA7" s="35"/>
      <c r="QYB7" s="35"/>
      <c r="QYC7" s="35"/>
      <c r="QYD7" s="35"/>
      <c r="QYE7" s="35"/>
      <c r="QYF7" s="35"/>
      <c r="QYG7" s="35"/>
      <c r="QYH7" s="35"/>
      <c r="QYI7" s="35"/>
      <c r="QYJ7" s="35"/>
      <c r="QYK7" s="35"/>
      <c r="QYL7" s="35"/>
      <c r="QYM7" s="35"/>
      <c r="QYN7" s="35"/>
      <c r="QYO7" s="35"/>
      <c r="QYP7" s="35"/>
      <c r="QYQ7" s="35"/>
      <c r="QYR7" s="35"/>
      <c r="QYS7" s="35"/>
      <c r="QYT7" s="35"/>
      <c r="QYU7" s="35"/>
      <c r="QYV7" s="35"/>
      <c r="QYW7" s="35"/>
      <c r="QYX7" s="35"/>
      <c r="QYY7" s="35"/>
      <c r="QYZ7" s="35"/>
      <c r="QZA7" s="35"/>
      <c r="QZB7" s="35"/>
      <c r="QZC7" s="35"/>
      <c r="QZD7" s="35"/>
      <c r="QZE7" s="35"/>
      <c r="QZF7" s="35"/>
      <c r="QZG7" s="35"/>
      <c r="QZH7" s="35"/>
      <c r="QZI7" s="35"/>
      <c r="QZJ7" s="35"/>
      <c r="QZK7" s="35"/>
      <c r="QZL7" s="35"/>
      <c r="QZM7" s="35"/>
      <c r="QZN7" s="35"/>
      <c r="QZO7" s="35"/>
      <c r="QZP7" s="35"/>
      <c r="QZQ7" s="35"/>
      <c r="QZR7" s="35"/>
      <c r="QZS7" s="35"/>
      <c r="QZT7" s="35"/>
      <c r="QZU7" s="35"/>
      <c r="QZV7" s="35"/>
      <c r="QZW7" s="35"/>
      <c r="QZX7" s="35"/>
      <c r="QZY7" s="35"/>
      <c r="QZZ7" s="35"/>
      <c r="RAA7" s="35"/>
      <c r="RAB7" s="35"/>
      <c r="RAC7" s="35"/>
      <c r="RAD7" s="35"/>
      <c r="RAE7" s="35"/>
      <c r="RAF7" s="35"/>
      <c r="RAG7" s="35"/>
      <c r="RAH7" s="35"/>
      <c r="RAI7" s="35"/>
      <c r="RAJ7" s="35"/>
      <c r="RAK7" s="35"/>
      <c r="RAL7" s="35"/>
      <c r="RAM7" s="35"/>
      <c r="RAN7" s="35"/>
      <c r="RAO7" s="35"/>
      <c r="RAP7" s="35"/>
      <c r="RAQ7" s="35"/>
      <c r="RAR7" s="35"/>
      <c r="RAS7" s="35"/>
      <c r="RAT7" s="35"/>
      <c r="RAU7" s="35"/>
      <c r="RAV7" s="35"/>
      <c r="RAW7" s="35"/>
      <c r="RAX7" s="35"/>
      <c r="RAY7" s="35"/>
      <c r="RAZ7" s="35"/>
      <c r="RBA7" s="35"/>
      <c r="RBB7" s="35"/>
      <c r="RBC7" s="35"/>
      <c r="RBD7" s="35"/>
      <c r="RBE7" s="35"/>
      <c r="RBF7" s="35"/>
      <c r="RBG7" s="35"/>
      <c r="RBH7" s="35"/>
      <c r="RBI7" s="35"/>
      <c r="RBJ7" s="35"/>
      <c r="RBK7" s="35"/>
      <c r="RBL7" s="35"/>
      <c r="RBM7" s="35"/>
      <c r="RBN7" s="35"/>
      <c r="RBO7" s="35"/>
      <c r="RBP7" s="35"/>
      <c r="RBQ7" s="35"/>
      <c r="RBR7" s="35"/>
      <c r="RBS7" s="35"/>
      <c r="RBT7" s="35"/>
      <c r="RBU7" s="35"/>
      <c r="RBV7" s="35"/>
      <c r="RBW7" s="35"/>
      <c r="RBX7" s="35"/>
      <c r="RBY7" s="35"/>
      <c r="RBZ7" s="35"/>
      <c r="RCA7" s="35"/>
      <c r="RCB7" s="35"/>
      <c r="RCC7" s="35"/>
      <c r="RCD7" s="35"/>
      <c r="RCE7" s="35"/>
      <c r="RCF7" s="35"/>
      <c r="RCG7" s="35"/>
      <c r="RCH7" s="35"/>
      <c r="RCI7" s="35"/>
      <c r="RCJ7" s="35"/>
      <c r="RCK7" s="35"/>
      <c r="RCL7" s="35"/>
      <c r="RCM7" s="35"/>
      <c r="RCN7" s="35"/>
      <c r="RCO7" s="35"/>
      <c r="RCP7" s="35"/>
      <c r="RCQ7" s="35"/>
      <c r="RCR7" s="35"/>
      <c r="RCS7" s="35"/>
      <c r="RCT7" s="35"/>
      <c r="RCU7" s="35"/>
      <c r="RCV7" s="35"/>
      <c r="RCW7" s="35"/>
      <c r="RCX7" s="35"/>
      <c r="RCY7" s="35"/>
      <c r="RCZ7" s="35"/>
      <c r="RDA7" s="35"/>
      <c r="RDB7" s="35"/>
      <c r="RDC7" s="35"/>
      <c r="RDD7" s="35"/>
      <c r="RDE7" s="35"/>
      <c r="RDF7" s="35"/>
      <c r="RDG7" s="35"/>
      <c r="RDH7" s="35"/>
      <c r="RDI7" s="35"/>
      <c r="RDJ7" s="35"/>
      <c r="RDK7" s="35"/>
      <c r="RDL7" s="35"/>
      <c r="RDM7" s="35"/>
      <c r="RDN7" s="35"/>
      <c r="RDO7" s="35"/>
      <c r="RDP7" s="35"/>
      <c r="RDQ7" s="35"/>
      <c r="RDR7" s="35"/>
      <c r="RDS7" s="35"/>
      <c r="RDT7" s="35"/>
      <c r="RDU7" s="35"/>
      <c r="RDV7" s="35"/>
      <c r="RDW7" s="35"/>
      <c r="RDX7" s="35"/>
      <c r="RDY7" s="35"/>
      <c r="RDZ7" s="35"/>
      <c r="REA7" s="35"/>
      <c r="REB7" s="35"/>
      <c r="REC7" s="35"/>
      <c r="RED7" s="35"/>
      <c r="REE7" s="35"/>
      <c r="REF7" s="35"/>
      <c r="REG7" s="35"/>
      <c r="REH7" s="35"/>
      <c r="REI7" s="35"/>
      <c r="REJ7" s="35"/>
      <c r="REK7" s="35"/>
      <c r="REL7" s="35"/>
      <c r="REM7" s="35"/>
      <c r="REN7" s="35"/>
      <c r="REO7" s="35"/>
      <c r="REP7" s="35"/>
      <c r="REQ7" s="35"/>
      <c r="RER7" s="35"/>
      <c r="RES7" s="35"/>
      <c r="RET7" s="35"/>
      <c r="REU7" s="35"/>
      <c r="REV7" s="35"/>
      <c r="REW7" s="35"/>
      <c r="REX7" s="35"/>
      <c r="REY7" s="35"/>
      <c r="REZ7" s="35"/>
      <c r="RFA7" s="35"/>
      <c r="RFB7" s="35"/>
      <c r="RFC7" s="35"/>
      <c r="RFD7" s="35"/>
      <c r="RFE7" s="35"/>
      <c r="RFF7" s="35"/>
      <c r="RFG7" s="35"/>
      <c r="RFH7" s="35"/>
      <c r="RFI7" s="35"/>
      <c r="RFJ7" s="35"/>
      <c r="RFK7" s="35"/>
      <c r="RFL7" s="35"/>
      <c r="RFM7" s="35"/>
      <c r="RFN7" s="35"/>
      <c r="RFO7" s="35"/>
      <c r="RFP7" s="35"/>
      <c r="RFQ7" s="35"/>
      <c r="RFR7" s="35"/>
      <c r="RFS7" s="35"/>
      <c r="RFT7" s="35"/>
      <c r="RFU7" s="35"/>
      <c r="RFV7" s="35"/>
      <c r="RFW7" s="35"/>
      <c r="RFX7" s="35"/>
      <c r="RFY7" s="35"/>
      <c r="RFZ7" s="35"/>
      <c r="RGA7" s="35"/>
      <c r="RGB7" s="35"/>
      <c r="RGC7" s="35"/>
      <c r="RGD7" s="35"/>
      <c r="RGE7" s="35"/>
      <c r="RGF7" s="35"/>
      <c r="RGG7" s="35"/>
      <c r="RGH7" s="35"/>
      <c r="RGI7" s="35"/>
      <c r="RGJ7" s="35"/>
      <c r="RGK7" s="35"/>
      <c r="RGL7" s="35"/>
      <c r="RGM7" s="35"/>
      <c r="RGN7" s="35"/>
      <c r="RGO7" s="35"/>
      <c r="RGP7" s="35"/>
      <c r="RGQ7" s="35"/>
      <c r="RGR7" s="35"/>
      <c r="RGS7" s="35"/>
      <c r="RGT7" s="35"/>
      <c r="RGU7" s="35"/>
      <c r="RGV7" s="35"/>
      <c r="RGW7" s="35"/>
      <c r="RGX7" s="35"/>
      <c r="RGY7" s="35"/>
      <c r="RGZ7" s="35"/>
      <c r="RHA7" s="35"/>
      <c r="RHB7" s="35"/>
      <c r="RHC7" s="35"/>
      <c r="RHD7" s="35"/>
      <c r="RHE7" s="35"/>
      <c r="RHF7" s="35"/>
      <c r="RHG7" s="35"/>
      <c r="RHH7" s="35"/>
      <c r="RHI7" s="35"/>
      <c r="RHJ7" s="35"/>
      <c r="RHK7" s="35"/>
      <c r="RHL7" s="35"/>
      <c r="RHM7" s="35"/>
      <c r="RHN7" s="35"/>
      <c r="RHO7" s="35"/>
      <c r="RHP7" s="35"/>
      <c r="RHQ7" s="35"/>
      <c r="RHR7" s="35"/>
      <c r="RHS7" s="35"/>
      <c r="RHT7" s="35"/>
      <c r="RHU7" s="35"/>
      <c r="RHV7" s="35"/>
      <c r="RHW7" s="35"/>
      <c r="RHX7" s="35"/>
      <c r="RHY7" s="35"/>
      <c r="RHZ7" s="35"/>
      <c r="RIA7" s="35"/>
      <c r="RIB7" s="35"/>
      <c r="RIC7" s="35"/>
      <c r="RID7" s="35"/>
      <c r="RIE7" s="35"/>
      <c r="RIF7" s="35"/>
      <c r="RIG7" s="35"/>
      <c r="RIH7" s="35"/>
      <c r="RII7" s="35"/>
      <c r="RIJ7" s="35"/>
      <c r="RIK7" s="35"/>
      <c r="RIL7" s="35"/>
      <c r="RIM7" s="35"/>
      <c r="RIN7" s="35"/>
      <c r="RIO7" s="35"/>
      <c r="RIP7" s="35"/>
      <c r="RIQ7" s="35"/>
      <c r="RIR7" s="35"/>
      <c r="RIS7" s="35"/>
      <c r="RIT7" s="35"/>
      <c r="RIU7" s="35"/>
      <c r="RIV7" s="35"/>
      <c r="RIW7" s="35"/>
      <c r="RIX7" s="35"/>
      <c r="RIY7" s="35"/>
      <c r="RIZ7" s="35"/>
      <c r="RJA7" s="35"/>
      <c r="RJB7" s="35"/>
      <c r="RJC7" s="35"/>
      <c r="RJD7" s="35"/>
      <c r="RJE7" s="35"/>
      <c r="RJF7" s="35"/>
      <c r="RJG7" s="35"/>
      <c r="RJH7" s="35"/>
      <c r="RJI7" s="35"/>
      <c r="RJJ7" s="35"/>
      <c r="RJK7" s="35"/>
      <c r="RJL7" s="35"/>
      <c r="RJM7" s="35"/>
      <c r="RJN7" s="35"/>
      <c r="RJO7" s="35"/>
      <c r="RJP7" s="35"/>
      <c r="RJQ7" s="35"/>
      <c r="RJR7" s="35"/>
      <c r="RJS7" s="35"/>
      <c r="RJT7" s="35"/>
      <c r="RJU7" s="35"/>
      <c r="RJV7" s="35"/>
      <c r="RJW7" s="35"/>
      <c r="RJX7" s="35"/>
      <c r="RJY7" s="35"/>
      <c r="RJZ7" s="35"/>
      <c r="RKA7" s="35"/>
      <c r="RKB7" s="35"/>
      <c r="RKC7" s="35"/>
      <c r="RKD7" s="35"/>
      <c r="RKE7" s="35"/>
      <c r="RKF7" s="35"/>
      <c r="RKG7" s="35"/>
      <c r="RKH7" s="35"/>
      <c r="RKI7" s="35"/>
      <c r="RKJ7" s="35"/>
      <c r="RKK7" s="35"/>
      <c r="RKL7" s="35"/>
      <c r="RKM7" s="35"/>
      <c r="RKN7" s="35"/>
      <c r="RKO7" s="35"/>
      <c r="RKP7" s="35"/>
      <c r="RKQ7" s="35"/>
      <c r="RKR7" s="35"/>
      <c r="RKS7" s="35"/>
      <c r="RKT7" s="35"/>
      <c r="RKU7" s="35"/>
      <c r="RKV7" s="35"/>
      <c r="RKW7" s="35"/>
      <c r="RKX7" s="35"/>
      <c r="RKY7" s="35"/>
      <c r="RKZ7" s="35"/>
      <c r="RLA7" s="35"/>
      <c r="RLB7" s="35"/>
      <c r="RLC7" s="35"/>
      <c r="RLD7" s="35"/>
      <c r="RLE7" s="35"/>
      <c r="RLF7" s="35"/>
      <c r="RLG7" s="35"/>
      <c r="RLH7" s="35"/>
      <c r="RLI7" s="35"/>
      <c r="RLJ7" s="35"/>
      <c r="RLK7" s="35"/>
      <c r="RLL7" s="35"/>
      <c r="RLM7" s="35"/>
      <c r="RLN7" s="35"/>
      <c r="RLO7" s="35"/>
      <c r="RLP7" s="35"/>
      <c r="RLQ7" s="35"/>
      <c r="RLR7" s="35"/>
      <c r="RLS7" s="35"/>
      <c r="RLT7" s="35"/>
      <c r="RLU7" s="35"/>
      <c r="RLV7" s="35"/>
      <c r="RLW7" s="35"/>
      <c r="RLX7" s="35"/>
      <c r="RLY7" s="35"/>
      <c r="RLZ7" s="35"/>
      <c r="RMA7" s="35"/>
      <c r="RMB7" s="35"/>
      <c r="RMC7" s="35"/>
      <c r="RMD7" s="35"/>
      <c r="RME7" s="35"/>
      <c r="RMF7" s="35"/>
      <c r="RMG7" s="35"/>
      <c r="RMH7" s="35"/>
      <c r="RMI7" s="35"/>
      <c r="RMJ7" s="35"/>
      <c r="RMK7" s="35"/>
      <c r="RML7" s="35"/>
      <c r="RMM7" s="35"/>
      <c r="RMN7" s="35"/>
      <c r="RMO7" s="35"/>
      <c r="RMP7" s="35"/>
      <c r="RMQ7" s="35"/>
      <c r="RMR7" s="35"/>
      <c r="RMS7" s="35"/>
      <c r="RMT7" s="35"/>
      <c r="RMU7" s="35"/>
      <c r="RMV7" s="35"/>
      <c r="RMW7" s="35"/>
      <c r="RMX7" s="35"/>
      <c r="RMY7" s="35"/>
      <c r="RMZ7" s="35"/>
      <c r="RNA7" s="35"/>
      <c r="RNB7" s="35"/>
      <c r="RNC7" s="35"/>
      <c r="RND7" s="35"/>
      <c r="RNE7" s="35"/>
      <c r="RNF7" s="35"/>
      <c r="RNG7" s="35"/>
      <c r="RNH7" s="35"/>
      <c r="RNI7" s="35"/>
      <c r="RNJ7" s="35"/>
      <c r="RNK7" s="35"/>
      <c r="RNL7" s="35"/>
      <c r="RNM7" s="35"/>
      <c r="RNN7" s="35"/>
      <c r="RNO7" s="35"/>
      <c r="RNP7" s="35"/>
      <c r="RNQ7" s="35"/>
      <c r="RNR7" s="35"/>
      <c r="RNS7" s="35"/>
      <c r="RNT7" s="35"/>
      <c r="RNU7" s="35"/>
      <c r="RNV7" s="35"/>
      <c r="RNW7" s="35"/>
      <c r="RNX7" s="35"/>
      <c r="RNY7" s="35"/>
      <c r="RNZ7" s="35"/>
      <c r="ROA7" s="35"/>
      <c r="ROB7" s="35"/>
      <c r="ROC7" s="35"/>
      <c r="ROD7" s="35"/>
      <c r="ROE7" s="35"/>
      <c r="ROF7" s="35"/>
      <c r="ROG7" s="35"/>
      <c r="ROH7" s="35"/>
      <c r="ROI7" s="35"/>
      <c r="ROJ7" s="35"/>
      <c r="ROK7" s="35"/>
      <c r="ROL7" s="35"/>
      <c r="ROM7" s="35"/>
      <c r="RON7" s="35"/>
      <c r="ROO7" s="35"/>
      <c r="ROP7" s="35"/>
      <c r="ROQ7" s="35"/>
      <c r="ROR7" s="35"/>
      <c r="ROS7" s="35"/>
      <c r="ROT7" s="35"/>
      <c r="ROU7" s="35"/>
      <c r="ROV7" s="35"/>
      <c r="ROW7" s="35"/>
      <c r="ROX7" s="35"/>
      <c r="ROY7" s="35"/>
      <c r="ROZ7" s="35"/>
      <c r="RPA7" s="35"/>
      <c r="RPB7" s="35"/>
      <c r="RPC7" s="35"/>
      <c r="RPD7" s="35"/>
      <c r="RPE7" s="35"/>
      <c r="RPF7" s="35"/>
      <c r="RPG7" s="35"/>
      <c r="RPH7" s="35"/>
      <c r="RPI7" s="35"/>
      <c r="RPJ7" s="35"/>
      <c r="RPK7" s="35"/>
      <c r="RPL7" s="35"/>
      <c r="RPM7" s="35"/>
      <c r="RPN7" s="35"/>
      <c r="RPO7" s="35"/>
      <c r="RPP7" s="35"/>
      <c r="RPQ7" s="35"/>
      <c r="RPR7" s="35"/>
      <c r="RPS7" s="35"/>
      <c r="RPT7" s="35"/>
      <c r="RPU7" s="35"/>
      <c r="RPV7" s="35"/>
      <c r="RPW7" s="35"/>
      <c r="RPX7" s="35"/>
      <c r="RPY7" s="35"/>
      <c r="RPZ7" s="35"/>
      <c r="RQA7" s="35"/>
      <c r="RQB7" s="35"/>
      <c r="RQC7" s="35"/>
      <c r="RQD7" s="35"/>
      <c r="RQE7" s="35"/>
      <c r="RQF7" s="35"/>
      <c r="RQG7" s="35"/>
      <c r="RQH7" s="35"/>
      <c r="RQI7" s="35"/>
      <c r="RQJ7" s="35"/>
      <c r="RQK7" s="35"/>
      <c r="RQL7" s="35"/>
      <c r="RQM7" s="35"/>
      <c r="RQN7" s="35"/>
      <c r="RQO7" s="35"/>
      <c r="RQP7" s="35"/>
      <c r="RQQ7" s="35"/>
      <c r="RQR7" s="35"/>
      <c r="RQS7" s="35"/>
      <c r="RQT7" s="35"/>
      <c r="RQU7" s="35"/>
      <c r="RQV7" s="35"/>
      <c r="RQW7" s="35"/>
      <c r="RQX7" s="35"/>
      <c r="RQY7" s="35"/>
      <c r="RQZ7" s="35"/>
      <c r="RRA7" s="35"/>
      <c r="RRB7" s="35"/>
      <c r="RRC7" s="35"/>
      <c r="RRD7" s="35"/>
      <c r="RRE7" s="35"/>
      <c r="RRF7" s="35"/>
      <c r="RRG7" s="35"/>
      <c r="RRH7" s="35"/>
      <c r="RRI7" s="35"/>
      <c r="RRJ7" s="35"/>
      <c r="RRK7" s="35"/>
      <c r="RRL7" s="35"/>
      <c r="RRM7" s="35"/>
      <c r="RRN7" s="35"/>
      <c r="RRO7" s="35"/>
      <c r="RRP7" s="35"/>
      <c r="RRQ7" s="35"/>
      <c r="RRR7" s="35"/>
      <c r="RRS7" s="35"/>
      <c r="RRT7" s="35"/>
      <c r="RRU7" s="35"/>
      <c r="RRV7" s="35"/>
      <c r="RRW7" s="35"/>
      <c r="RRX7" s="35"/>
      <c r="RRY7" s="35"/>
      <c r="RRZ7" s="35"/>
      <c r="RSA7" s="35"/>
      <c r="RSB7" s="35"/>
      <c r="RSC7" s="35"/>
      <c r="RSD7" s="35"/>
      <c r="RSE7" s="35"/>
      <c r="RSF7" s="35"/>
      <c r="RSG7" s="35"/>
      <c r="RSH7" s="35"/>
      <c r="RSI7" s="35"/>
      <c r="RSJ7" s="35"/>
      <c r="RSK7" s="35"/>
      <c r="RSL7" s="35"/>
      <c r="RSM7" s="35"/>
      <c r="RSN7" s="35"/>
      <c r="RSO7" s="35"/>
      <c r="RSP7" s="35"/>
      <c r="RSQ7" s="35"/>
      <c r="RSR7" s="35"/>
      <c r="RSS7" s="35"/>
      <c r="RST7" s="35"/>
      <c r="RSU7" s="35"/>
      <c r="RSV7" s="35"/>
      <c r="RSW7" s="35"/>
      <c r="RSX7" s="35"/>
      <c r="RSY7" s="35"/>
      <c r="RSZ7" s="35"/>
      <c r="RTA7" s="35"/>
      <c r="RTB7" s="35"/>
      <c r="RTC7" s="35"/>
      <c r="RTD7" s="35"/>
      <c r="RTE7" s="35"/>
      <c r="RTF7" s="35"/>
      <c r="RTG7" s="35"/>
      <c r="RTH7" s="35"/>
      <c r="RTI7" s="35"/>
      <c r="RTJ7" s="35"/>
      <c r="RTK7" s="35"/>
      <c r="RTL7" s="35"/>
      <c r="RTM7" s="35"/>
      <c r="RTN7" s="35"/>
      <c r="RTO7" s="35"/>
      <c r="RTP7" s="35"/>
      <c r="RTQ7" s="35"/>
      <c r="RTR7" s="35"/>
      <c r="RTS7" s="35"/>
      <c r="RTT7" s="35"/>
      <c r="RTU7" s="35"/>
      <c r="RTV7" s="35"/>
      <c r="RTW7" s="35"/>
      <c r="RTX7" s="35"/>
      <c r="RTY7" s="35"/>
      <c r="RTZ7" s="35"/>
      <c r="RUA7" s="35"/>
      <c r="RUB7" s="35"/>
      <c r="RUC7" s="35"/>
      <c r="RUD7" s="35"/>
      <c r="RUE7" s="35"/>
      <c r="RUF7" s="35"/>
      <c r="RUG7" s="35"/>
      <c r="RUH7" s="35"/>
      <c r="RUI7" s="35"/>
      <c r="RUJ7" s="35"/>
      <c r="RUK7" s="35"/>
      <c r="RUL7" s="35"/>
      <c r="RUM7" s="35"/>
      <c r="RUN7" s="35"/>
      <c r="RUO7" s="35"/>
      <c r="RUP7" s="35"/>
      <c r="RUQ7" s="35"/>
      <c r="RUR7" s="35"/>
      <c r="RUS7" s="35"/>
      <c r="RUT7" s="35"/>
      <c r="RUU7" s="35"/>
      <c r="RUV7" s="35"/>
      <c r="RUW7" s="35"/>
      <c r="RUX7" s="35"/>
      <c r="RUY7" s="35"/>
      <c r="RUZ7" s="35"/>
      <c r="RVA7" s="35"/>
      <c r="RVB7" s="35"/>
      <c r="RVC7" s="35"/>
      <c r="RVD7" s="35"/>
      <c r="RVE7" s="35"/>
      <c r="RVF7" s="35"/>
      <c r="RVG7" s="35"/>
      <c r="RVH7" s="35"/>
      <c r="RVI7" s="35"/>
      <c r="RVJ7" s="35"/>
      <c r="RVK7" s="35"/>
      <c r="RVL7" s="35"/>
      <c r="RVM7" s="35"/>
      <c r="RVN7" s="35"/>
      <c r="RVO7" s="35"/>
      <c r="RVP7" s="35"/>
      <c r="RVQ7" s="35"/>
      <c r="RVR7" s="35"/>
      <c r="RVS7" s="35"/>
      <c r="RVT7" s="35"/>
      <c r="RVU7" s="35"/>
      <c r="RVV7" s="35"/>
      <c r="RVW7" s="35"/>
      <c r="RVX7" s="35"/>
      <c r="RVY7" s="35"/>
      <c r="RVZ7" s="35"/>
      <c r="RWA7" s="35"/>
      <c r="RWB7" s="35"/>
      <c r="RWC7" s="35"/>
      <c r="RWD7" s="35"/>
      <c r="RWE7" s="35"/>
      <c r="RWF7" s="35"/>
      <c r="RWG7" s="35"/>
      <c r="RWH7" s="35"/>
      <c r="RWI7" s="35"/>
      <c r="RWJ7" s="35"/>
      <c r="RWK7" s="35"/>
      <c r="RWL7" s="35"/>
      <c r="RWM7" s="35"/>
      <c r="RWN7" s="35"/>
      <c r="RWO7" s="35"/>
      <c r="RWP7" s="35"/>
      <c r="RWQ7" s="35"/>
      <c r="RWR7" s="35"/>
      <c r="RWS7" s="35"/>
      <c r="RWT7" s="35"/>
      <c r="RWU7" s="35"/>
      <c r="RWV7" s="35"/>
      <c r="RWW7" s="35"/>
      <c r="RWX7" s="35"/>
      <c r="RWY7" s="35"/>
      <c r="RWZ7" s="35"/>
      <c r="RXA7" s="35"/>
      <c r="RXB7" s="35"/>
      <c r="RXC7" s="35"/>
      <c r="RXD7" s="35"/>
      <c r="RXE7" s="35"/>
      <c r="RXF7" s="35"/>
      <c r="RXG7" s="35"/>
      <c r="RXH7" s="35"/>
      <c r="RXI7" s="35"/>
      <c r="RXJ7" s="35"/>
      <c r="RXK7" s="35"/>
      <c r="RXL7" s="35"/>
      <c r="RXM7" s="35"/>
      <c r="RXN7" s="35"/>
      <c r="RXO7" s="35"/>
      <c r="RXP7" s="35"/>
      <c r="RXQ7" s="35"/>
      <c r="RXR7" s="35"/>
      <c r="RXS7" s="35"/>
      <c r="RXT7" s="35"/>
      <c r="RXU7" s="35"/>
      <c r="RXV7" s="35"/>
      <c r="RXW7" s="35"/>
      <c r="RXX7" s="35"/>
      <c r="RXY7" s="35"/>
      <c r="RXZ7" s="35"/>
      <c r="RYA7" s="35"/>
      <c r="RYB7" s="35"/>
      <c r="RYC7" s="35"/>
      <c r="RYD7" s="35"/>
      <c r="RYE7" s="35"/>
      <c r="RYF7" s="35"/>
      <c r="RYG7" s="35"/>
      <c r="RYH7" s="35"/>
      <c r="RYI7" s="35"/>
      <c r="RYJ7" s="35"/>
      <c r="RYK7" s="35"/>
      <c r="RYL7" s="35"/>
      <c r="RYM7" s="35"/>
      <c r="RYN7" s="35"/>
      <c r="RYO7" s="35"/>
      <c r="RYP7" s="35"/>
      <c r="RYQ7" s="35"/>
      <c r="RYR7" s="35"/>
      <c r="RYS7" s="35"/>
      <c r="RYT7" s="35"/>
      <c r="RYU7" s="35"/>
      <c r="RYV7" s="35"/>
      <c r="RYW7" s="35"/>
      <c r="RYX7" s="35"/>
      <c r="RYY7" s="35"/>
      <c r="RYZ7" s="35"/>
      <c r="RZA7" s="35"/>
      <c r="RZB7" s="35"/>
      <c r="RZC7" s="35"/>
      <c r="RZD7" s="35"/>
      <c r="RZE7" s="35"/>
      <c r="RZF7" s="35"/>
      <c r="RZG7" s="35"/>
      <c r="RZH7" s="35"/>
      <c r="RZI7" s="35"/>
      <c r="RZJ7" s="35"/>
      <c r="RZK7" s="35"/>
      <c r="RZL7" s="35"/>
      <c r="RZM7" s="35"/>
      <c r="RZN7" s="35"/>
      <c r="RZO7" s="35"/>
      <c r="RZP7" s="35"/>
      <c r="RZQ7" s="35"/>
      <c r="RZR7" s="35"/>
      <c r="RZS7" s="35"/>
      <c r="RZT7" s="35"/>
      <c r="RZU7" s="35"/>
      <c r="RZV7" s="35"/>
      <c r="RZW7" s="35"/>
      <c r="RZX7" s="35"/>
      <c r="RZY7" s="35"/>
      <c r="RZZ7" s="35"/>
      <c r="SAA7" s="35"/>
      <c r="SAB7" s="35"/>
      <c r="SAC7" s="35"/>
      <c r="SAD7" s="35"/>
      <c r="SAE7" s="35"/>
      <c r="SAF7" s="35"/>
      <c r="SAG7" s="35"/>
      <c r="SAH7" s="35"/>
      <c r="SAI7" s="35"/>
      <c r="SAJ7" s="35"/>
      <c r="SAK7" s="35"/>
      <c r="SAL7" s="35"/>
      <c r="SAM7" s="35"/>
      <c r="SAN7" s="35"/>
      <c r="SAO7" s="35"/>
      <c r="SAP7" s="35"/>
      <c r="SAQ7" s="35"/>
      <c r="SAR7" s="35"/>
      <c r="SAS7" s="35"/>
      <c r="SAT7" s="35"/>
      <c r="SAU7" s="35"/>
      <c r="SAV7" s="35"/>
      <c r="SAW7" s="35"/>
      <c r="SAX7" s="35"/>
      <c r="SAY7" s="35"/>
      <c r="SAZ7" s="35"/>
      <c r="SBA7" s="35"/>
      <c r="SBB7" s="35"/>
      <c r="SBC7" s="35"/>
      <c r="SBD7" s="35"/>
      <c r="SBE7" s="35"/>
      <c r="SBF7" s="35"/>
      <c r="SBG7" s="35"/>
      <c r="SBH7" s="35"/>
      <c r="SBI7" s="35"/>
      <c r="SBJ7" s="35"/>
      <c r="SBK7" s="35"/>
      <c r="SBL7" s="35"/>
      <c r="SBM7" s="35"/>
      <c r="SBN7" s="35"/>
      <c r="SBO7" s="35"/>
      <c r="SBP7" s="35"/>
      <c r="SBQ7" s="35"/>
      <c r="SBR7" s="35"/>
      <c r="SBS7" s="35"/>
      <c r="SBT7" s="35"/>
      <c r="SBU7" s="35"/>
      <c r="SBV7" s="35"/>
      <c r="SBW7" s="35"/>
      <c r="SBX7" s="35"/>
      <c r="SBY7" s="35"/>
      <c r="SBZ7" s="35"/>
      <c r="SCA7" s="35"/>
      <c r="SCB7" s="35"/>
      <c r="SCC7" s="35"/>
      <c r="SCD7" s="35"/>
      <c r="SCE7" s="35"/>
      <c r="SCF7" s="35"/>
      <c r="SCG7" s="35"/>
      <c r="SCH7" s="35"/>
      <c r="SCI7" s="35"/>
      <c r="SCJ7" s="35"/>
      <c r="SCK7" s="35"/>
      <c r="SCL7" s="35"/>
      <c r="SCM7" s="35"/>
      <c r="SCN7" s="35"/>
      <c r="SCO7" s="35"/>
      <c r="SCP7" s="35"/>
      <c r="SCQ7" s="35"/>
      <c r="SCR7" s="35"/>
      <c r="SCS7" s="35"/>
      <c r="SCT7" s="35"/>
      <c r="SCU7" s="35"/>
      <c r="SCV7" s="35"/>
      <c r="SCW7" s="35"/>
      <c r="SCX7" s="35"/>
      <c r="SCY7" s="35"/>
      <c r="SCZ7" s="35"/>
      <c r="SDA7" s="35"/>
      <c r="SDB7" s="35"/>
      <c r="SDC7" s="35"/>
      <c r="SDD7" s="35"/>
      <c r="SDE7" s="35"/>
      <c r="SDF7" s="35"/>
      <c r="SDG7" s="35"/>
      <c r="SDH7" s="35"/>
      <c r="SDI7" s="35"/>
      <c r="SDJ7" s="35"/>
      <c r="SDK7" s="35"/>
      <c r="SDL7" s="35"/>
      <c r="SDM7" s="35"/>
      <c r="SDN7" s="35"/>
      <c r="SDO7" s="35"/>
      <c r="SDP7" s="35"/>
      <c r="SDQ7" s="35"/>
      <c r="SDR7" s="35"/>
      <c r="SDS7" s="35"/>
      <c r="SDT7" s="35"/>
      <c r="SDU7" s="35"/>
      <c r="SDV7" s="35"/>
      <c r="SDW7" s="35"/>
      <c r="SDX7" s="35"/>
      <c r="SDY7" s="35"/>
      <c r="SDZ7" s="35"/>
      <c r="SEA7" s="35"/>
      <c r="SEB7" s="35"/>
      <c r="SEC7" s="35"/>
      <c r="SED7" s="35"/>
      <c r="SEE7" s="35"/>
      <c r="SEF7" s="35"/>
      <c r="SEG7" s="35"/>
      <c r="SEH7" s="35"/>
      <c r="SEI7" s="35"/>
      <c r="SEJ7" s="35"/>
      <c r="SEK7" s="35"/>
      <c r="SEL7" s="35"/>
      <c r="SEM7" s="35"/>
      <c r="SEN7" s="35"/>
      <c r="SEO7" s="35"/>
      <c r="SEP7" s="35"/>
      <c r="SEQ7" s="35"/>
      <c r="SER7" s="35"/>
      <c r="SES7" s="35"/>
      <c r="SET7" s="35"/>
      <c r="SEU7" s="35"/>
      <c r="SEV7" s="35"/>
      <c r="SEW7" s="35"/>
      <c r="SEX7" s="35"/>
      <c r="SEY7" s="35"/>
      <c r="SEZ7" s="35"/>
      <c r="SFA7" s="35"/>
      <c r="SFB7" s="35"/>
      <c r="SFC7" s="35"/>
      <c r="SFD7" s="35"/>
      <c r="SFE7" s="35"/>
      <c r="SFF7" s="35"/>
      <c r="SFG7" s="35"/>
      <c r="SFH7" s="35"/>
      <c r="SFI7" s="35"/>
      <c r="SFJ7" s="35"/>
      <c r="SFK7" s="35"/>
      <c r="SFL7" s="35"/>
      <c r="SFM7" s="35"/>
      <c r="SFN7" s="35"/>
      <c r="SFO7" s="35"/>
      <c r="SFP7" s="35"/>
      <c r="SFQ7" s="35"/>
      <c r="SFR7" s="35"/>
      <c r="SFS7" s="35"/>
      <c r="SFT7" s="35"/>
      <c r="SFU7" s="35"/>
      <c r="SFV7" s="35"/>
      <c r="SFW7" s="35"/>
      <c r="SFX7" s="35"/>
      <c r="SFY7" s="35"/>
      <c r="SFZ7" s="35"/>
      <c r="SGA7" s="35"/>
      <c r="SGB7" s="35"/>
      <c r="SGC7" s="35"/>
      <c r="SGD7" s="35"/>
      <c r="SGE7" s="35"/>
      <c r="SGF7" s="35"/>
      <c r="SGG7" s="35"/>
      <c r="SGH7" s="35"/>
      <c r="SGI7" s="35"/>
      <c r="SGJ7" s="35"/>
      <c r="SGK7" s="35"/>
      <c r="SGL7" s="35"/>
      <c r="SGM7" s="35"/>
      <c r="SGN7" s="35"/>
      <c r="SGO7" s="35"/>
      <c r="SGP7" s="35"/>
      <c r="SGQ7" s="35"/>
      <c r="SGR7" s="35"/>
      <c r="SGS7" s="35"/>
      <c r="SGT7" s="35"/>
      <c r="SGU7" s="35"/>
      <c r="SGV7" s="35"/>
      <c r="SGW7" s="35"/>
      <c r="SGX7" s="35"/>
      <c r="SGY7" s="35"/>
      <c r="SGZ7" s="35"/>
      <c r="SHA7" s="35"/>
      <c r="SHB7" s="35"/>
      <c r="SHC7" s="35"/>
      <c r="SHD7" s="35"/>
      <c r="SHE7" s="35"/>
      <c r="SHF7" s="35"/>
      <c r="SHG7" s="35"/>
      <c r="SHH7" s="35"/>
      <c r="SHI7" s="35"/>
      <c r="SHJ7" s="35"/>
      <c r="SHK7" s="35"/>
      <c r="SHL7" s="35"/>
      <c r="SHM7" s="35"/>
      <c r="SHN7" s="35"/>
      <c r="SHO7" s="35"/>
      <c r="SHP7" s="35"/>
      <c r="SHQ7" s="35"/>
      <c r="SHR7" s="35"/>
      <c r="SHS7" s="35"/>
      <c r="SHT7" s="35"/>
      <c r="SHU7" s="35"/>
      <c r="SHV7" s="35"/>
      <c r="SHW7" s="35"/>
      <c r="SHX7" s="35"/>
      <c r="SHY7" s="35"/>
      <c r="SHZ7" s="35"/>
      <c r="SIA7" s="35"/>
      <c r="SIB7" s="35"/>
      <c r="SIC7" s="35"/>
      <c r="SID7" s="35"/>
      <c r="SIE7" s="35"/>
      <c r="SIF7" s="35"/>
      <c r="SIG7" s="35"/>
      <c r="SIH7" s="35"/>
      <c r="SII7" s="35"/>
      <c r="SIJ7" s="35"/>
      <c r="SIK7" s="35"/>
      <c r="SIL7" s="35"/>
      <c r="SIM7" s="35"/>
      <c r="SIN7" s="35"/>
      <c r="SIO7" s="35"/>
      <c r="SIP7" s="35"/>
      <c r="SIQ7" s="35"/>
      <c r="SIR7" s="35"/>
      <c r="SIS7" s="35"/>
      <c r="SIT7" s="35"/>
      <c r="SIU7" s="35"/>
      <c r="SIV7" s="35"/>
      <c r="SIW7" s="35"/>
      <c r="SIX7" s="35"/>
      <c r="SIY7" s="35"/>
      <c r="SIZ7" s="35"/>
      <c r="SJA7" s="35"/>
      <c r="SJB7" s="35"/>
      <c r="SJC7" s="35"/>
      <c r="SJD7" s="35"/>
      <c r="SJE7" s="35"/>
      <c r="SJF7" s="35"/>
      <c r="SJG7" s="35"/>
      <c r="SJH7" s="35"/>
      <c r="SJI7" s="35"/>
      <c r="SJJ7" s="35"/>
      <c r="SJK7" s="35"/>
      <c r="SJL7" s="35"/>
      <c r="SJM7" s="35"/>
      <c r="SJN7" s="35"/>
      <c r="SJO7" s="35"/>
      <c r="SJP7" s="35"/>
      <c r="SJQ7" s="35"/>
      <c r="SJR7" s="35"/>
      <c r="SJS7" s="35"/>
      <c r="SJT7" s="35"/>
      <c r="SJU7" s="35"/>
      <c r="SJV7" s="35"/>
      <c r="SJW7" s="35"/>
      <c r="SJX7" s="35"/>
      <c r="SJY7" s="35"/>
      <c r="SJZ7" s="35"/>
      <c r="SKA7" s="35"/>
      <c r="SKB7" s="35"/>
      <c r="SKC7" s="35"/>
      <c r="SKD7" s="35"/>
      <c r="SKE7" s="35"/>
      <c r="SKF7" s="35"/>
      <c r="SKG7" s="35"/>
      <c r="SKH7" s="35"/>
      <c r="SKI7" s="35"/>
      <c r="SKJ7" s="35"/>
      <c r="SKK7" s="35"/>
      <c r="SKL7" s="35"/>
      <c r="SKM7" s="35"/>
      <c r="SKN7" s="35"/>
      <c r="SKO7" s="35"/>
      <c r="SKP7" s="35"/>
      <c r="SKQ7" s="35"/>
      <c r="SKR7" s="35"/>
      <c r="SKS7" s="35"/>
      <c r="SKT7" s="35"/>
      <c r="SKU7" s="35"/>
      <c r="SKV7" s="35"/>
      <c r="SKW7" s="35"/>
      <c r="SKX7" s="35"/>
      <c r="SKY7" s="35"/>
      <c r="SKZ7" s="35"/>
      <c r="SLA7" s="35"/>
      <c r="SLB7" s="35"/>
      <c r="SLC7" s="35"/>
      <c r="SLD7" s="35"/>
      <c r="SLE7" s="35"/>
      <c r="SLF7" s="35"/>
      <c r="SLG7" s="35"/>
      <c r="SLH7" s="35"/>
      <c r="SLI7" s="35"/>
      <c r="SLJ7" s="35"/>
      <c r="SLK7" s="35"/>
      <c r="SLL7" s="35"/>
      <c r="SLM7" s="35"/>
      <c r="SLN7" s="35"/>
      <c r="SLO7" s="35"/>
      <c r="SLP7" s="35"/>
      <c r="SLQ7" s="35"/>
      <c r="SLR7" s="35"/>
      <c r="SLS7" s="35"/>
      <c r="SLT7" s="35"/>
      <c r="SLU7" s="35"/>
      <c r="SLV7" s="35"/>
      <c r="SLW7" s="35"/>
      <c r="SLX7" s="35"/>
      <c r="SLY7" s="35"/>
      <c r="SLZ7" s="35"/>
      <c r="SMA7" s="35"/>
      <c r="SMB7" s="35"/>
      <c r="SMC7" s="35"/>
      <c r="SMD7" s="35"/>
      <c r="SME7" s="35"/>
      <c r="SMF7" s="35"/>
      <c r="SMG7" s="35"/>
      <c r="SMH7" s="35"/>
      <c r="SMI7" s="35"/>
      <c r="SMJ7" s="35"/>
      <c r="SMK7" s="35"/>
      <c r="SML7" s="35"/>
      <c r="SMM7" s="35"/>
      <c r="SMN7" s="35"/>
      <c r="SMO7" s="35"/>
      <c r="SMP7" s="35"/>
      <c r="SMQ7" s="35"/>
      <c r="SMR7" s="35"/>
      <c r="SMS7" s="35"/>
      <c r="SMT7" s="35"/>
      <c r="SMU7" s="35"/>
      <c r="SMV7" s="35"/>
      <c r="SMW7" s="35"/>
      <c r="SMX7" s="35"/>
      <c r="SMY7" s="35"/>
      <c r="SMZ7" s="35"/>
      <c r="SNA7" s="35"/>
      <c r="SNB7" s="35"/>
      <c r="SNC7" s="35"/>
      <c r="SND7" s="35"/>
      <c r="SNE7" s="35"/>
      <c r="SNF7" s="35"/>
      <c r="SNG7" s="35"/>
      <c r="SNH7" s="35"/>
      <c r="SNI7" s="35"/>
      <c r="SNJ7" s="35"/>
      <c r="SNK7" s="35"/>
      <c r="SNL7" s="35"/>
      <c r="SNM7" s="35"/>
      <c r="SNN7" s="35"/>
      <c r="SNO7" s="35"/>
      <c r="SNP7" s="35"/>
      <c r="SNQ7" s="35"/>
      <c r="SNR7" s="35"/>
      <c r="SNS7" s="35"/>
      <c r="SNT7" s="35"/>
      <c r="SNU7" s="35"/>
      <c r="SNV7" s="35"/>
      <c r="SNW7" s="35"/>
      <c r="SNX7" s="35"/>
      <c r="SNY7" s="35"/>
      <c r="SNZ7" s="35"/>
      <c r="SOA7" s="35"/>
      <c r="SOB7" s="35"/>
      <c r="SOC7" s="35"/>
      <c r="SOD7" s="35"/>
      <c r="SOE7" s="35"/>
      <c r="SOF7" s="35"/>
      <c r="SOG7" s="35"/>
      <c r="SOH7" s="35"/>
      <c r="SOI7" s="35"/>
      <c r="SOJ7" s="35"/>
      <c r="SOK7" s="35"/>
      <c r="SOL7" s="35"/>
      <c r="SOM7" s="35"/>
      <c r="SON7" s="35"/>
      <c r="SOO7" s="35"/>
      <c r="SOP7" s="35"/>
      <c r="SOQ7" s="35"/>
      <c r="SOR7" s="35"/>
      <c r="SOS7" s="35"/>
      <c r="SOT7" s="35"/>
      <c r="SOU7" s="35"/>
      <c r="SOV7" s="35"/>
      <c r="SOW7" s="35"/>
      <c r="SOX7" s="35"/>
      <c r="SOY7" s="35"/>
      <c r="SOZ7" s="35"/>
      <c r="SPA7" s="35"/>
      <c r="SPB7" s="35"/>
      <c r="SPC7" s="35"/>
      <c r="SPD7" s="35"/>
      <c r="SPE7" s="35"/>
      <c r="SPF7" s="35"/>
      <c r="SPG7" s="35"/>
      <c r="SPH7" s="35"/>
      <c r="SPI7" s="35"/>
      <c r="SPJ7" s="35"/>
      <c r="SPK7" s="35"/>
      <c r="SPL7" s="35"/>
      <c r="SPM7" s="35"/>
      <c r="SPN7" s="35"/>
      <c r="SPO7" s="35"/>
      <c r="SPP7" s="35"/>
      <c r="SPQ7" s="35"/>
      <c r="SPR7" s="35"/>
      <c r="SPS7" s="35"/>
      <c r="SPT7" s="35"/>
      <c r="SPU7" s="35"/>
      <c r="SPV7" s="35"/>
      <c r="SPW7" s="35"/>
      <c r="SPX7" s="35"/>
      <c r="SPY7" s="35"/>
      <c r="SPZ7" s="35"/>
      <c r="SQA7" s="35"/>
      <c r="SQB7" s="35"/>
      <c r="SQC7" s="35"/>
      <c r="SQD7" s="35"/>
      <c r="SQE7" s="35"/>
      <c r="SQF7" s="35"/>
      <c r="SQG7" s="35"/>
      <c r="SQH7" s="35"/>
      <c r="SQI7" s="35"/>
      <c r="SQJ7" s="35"/>
      <c r="SQK7" s="35"/>
      <c r="SQL7" s="35"/>
      <c r="SQM7" s="35"/>
      <c r="SQN7" s="35"/>
      <c r="SQO7" s="35"/>
      <c r="SQP7" s="35"/>
      <c r="SQQ7" s="35"/>
      <c r="SQR7" s="35"/>
      <c r="SQS7" s="35"/>
      <c r="SQT7" s="35"/>
      <c r="SQU7" s="35"/>
      <c r="SQV7" s="35"/>
      <c r="SQW7" s="35"/>
      <c r="SQX7" s="35"/>
      <c r="SQY7" s="35"/>
      <c r="SQZ7" s="35"/>
      <c r="SRA7" s="35"/>
      <c r="SRB7" s="35"/>
      <c r="SRC7" s="35"/>
      <c r="SRD7" s="35"/>
      <c r="SRE7" s="35"/>
      <c r="SRF7" s="35"/>
      <c r="SRG7" s="35"/>
      <c r="SRH7" s="35"/>
      <c r="SRI7" s="35"/>
      <c r="SRJ7" s="35"/>
      <c r="SRK7" s="35"/>
      <c r="SRL7" s="35"/>
      <c r="SRM7" s="35"/>
      <c r="SRN7" s="35"/>
      <c r="SRO7" s="35"/>
      <c r="SRP7" s="35"/>
      <c r="SRQ7" s="35"/>
      <c r="SRR7" s="35"/>
      <c r="SRS7" s="35"/>
      <c r="SRT7" s="35"/>
      <c r="SRU7" s="35"/>
      <c r="SRV7" s="35"/>
      <c r="SRW7" s="35"/>
      <c r="SRX7" s="35"/>
      <c r="SRY7" s="35"/>
      <c r="SRZ7" s="35"/>
      <c r="SSA7" s="35"/>
      <c r="SSB7" s="35"/>
      <c r="SSC7" s="35"/>
      <c r="SSD7" s="35"/>
      <c r="SSE7" s="35"/>
      <c r="SSF7" s="35"/>
      <c r="SSG7" s="35"/>
      <c r="SSH7" s="35"/>
      <c r="SSI7" s="35"/>
      <c r="SSJ7" s="35"/>
      <c r="SSK7" s="35"/>
      <c r="SSL7" s="35"/>
      <c r="SSM7" s="35"/>
      <c r="SSN7" s="35"/>
      <c r="SSO7" s="35"/>
      <c r="SSP7" s="35"/>
      <c r="SSQ7" s="35"/>
      <c r="SSR7" s="35"/>
      <c r="SSS7" s="35"/>
      <c r="SST7" s="35"/>
      <c r="SSU7" s="35"/>
      <c r="SSV7" s="35"/>
      <c r="SSW7" s="35"/>
      <c r="SSX7" s="35"/>
      <c r="SSY7" s="35"/>
      <c r="SSZ7" s="35"/>
      <c r="STA7" s="35"/>
      <c r="STB7" s="35"/>
      <c r="STC7" s="35"/>
      <c r="STD7" s="35"/>
      <c r="STE7" s="35"/>
      <c r="STF7" s="35"/>
      <c r="STG7" s="35"/>
      <c r="STH7" s="35"/>
      <c r="STI7" s="35"/>
      <c r="STJ7" s="35"/>
      <c r="STK7" s="35"/>
      <c r="STL7" s="35"/>
      <c r="STM7" s="35"/>
      <c r="STN7" s="35"/>
      <c r="STO7" s="35"/>
      <c r="STP7" s="35"/>
      <c r="STQ7" s="35"/>
      <c r="STR7" s="35"/>
      <c r="STS7" s="35"/>
      <c r="STT7" s="35"/>
      <c r="STU7" s="35"/>
      <c r="STV7" s="35"/>
      <c r="STW7" s="35"/>
      <c r="STX7" s="35"/>
      <c r="STY7" s="35"/>
      <c r="STZ7" s="35"/>
      <c r="SUA7" s="35"/>
      <c r="SUB7" s="35"/>
      <c r="SUC7" s="35"/>
      <c r="SUD7" s="35"/>
      <c r="SUE7" s="35"/>
      <c r="SUF7" s="35"/>
      <c r="SUG7" s="35"/>
      <c r="SUH7" s="35"/>
      <c r="SUI7" s="35"/>
      <c r="SUJ7" s="35"/>
      <c r="SUK7" s="35"/>
      <c r="SUL7" s="35"/>
      <c r="SUM7" s="35"/>
      <c r="SUN7" s="35"/>
      <c r="SUO7" s="35"/>
      <c r="SUP7" s="35"/>
      <c r="SUQ7" s="35"/>
      <c r="SUR7" s="35"/>
      <c r="SUS7" s="35"/>
      <c r="SUT7" s="35"/>
      <c r="SUU7" s="35"/>
      <c r="SUV7" s="35"/>
      <c r="SUW7" s="35"/>
      <c r="SUX7" s="35"/>
      <c r="SUY7" s="35"/>
      <c r="SUZ7" s="35"/>
      <c r="SVA7" s="35"/>
      <c r="SVB7" s="35"/>
      <c r="SVC7" s="35"/>
      <c r="SVD7" s="35"/>
      <c r="SVE7" s="35"/>
      <c r="SVF7" s="35"/>
      <c r="SVG7" s="35"/>
      <c r="SVH7" s="35"/>
      <c r="SVI7" s="35"/>
      <c r="SVJ7" s="35"/>
      <c r="SVK7" s="35"/>
      <c r="SVL7" s="35"/>
      <c r="SVM7" s="35"/>
      <c r="SVN7" s="35"/>
      <c r="SVO7" s="35"/>
      <c r="SVP7" s="35"/>
      <c r="SVQ7" s="35"/>
      <c r="SVR7" s="35"/>
      <c r="SVS7" s="35"/>
      <c r="SVT7" s="35"/>
      <c r="SVU7" s="35"/>
      <c r="SVV7" s="35"/>
      <c r="SVW7" s="35"/>
      <c r="SVX7" s="35"/>
      <c r="SVY7" s="35"/>
      <c r="SVZ7" s="35"/>
      <c r="SWA7" s="35"/>
      <c r="SWB7" s="35"/>
      <c r="SWC7" s="35"/>
      <c r="SWD7" s="35"/>
      <c r="SWE7" s="35"/>
      <c r="SWF7" s="35"/>
      <c r="SWG7" s="35"/>
      <c r="SWH7" s="35"/>
      <c r="SWI7" s="35"/>
      <c r="SWJ7" s="35"/>
      <c r="SWK7" s="35"/>
      <c r="SWL7" s="35"/>
      <c r="SWM7" s="35"/>
      <c r="SWN7" s="35"/>
      <c r="SWO7" s="35"/>
      <c r="SWP7" s="35"/>
      <c r="SWQ7" s="35"/>
      <c r="SWR7" s="35"/>
      <c r="SWS7" s="35"/>
      <c r="SWT7" s="35"/>
      <c r="SWU7" s="35"/>
      <c r="SWV7" s="35"/>
      <c r="SWW7" s="35"/>
      <c r="SWX7" s="35"/>
      <c r="SWY7" s="35"/>
      <c r="SWZ7" s="35"/>
      <c r="SXA7" s="35"/>
      <c r="SXB7" s="35"/>
      <c r="SXC7" s="35"/>
      <c r="SXD7" s="35"/>
      <c r="SXE7" s="35"/>
      <c r="SXF7" s="35"/>
      <c r="SXG7" s="35"/>
      <c r="SXH7" s="35"/>
      <c r="SXI7" s="35"/>
      <c r="SXJ7" s="35"/>
      <c r="SXK7" s="35"/>
      <c r="SXL7" s="35"/>
      <c r="SXM7" s="35"/>
      <c r="SXN7" s="35"/>
      <c r="SXO7" s="35"/>
      <c r="SXP7" s="35"/>
      <c r="SXQ7" s="35"/>
      <c r="SXR7" s="35"/>
      <c r="SXS7" s="35"/>
      <c r="SXT7" s="35"/>
      <c r="SXU7" s="35"/>
      <c r="SXV7" s="35"/>
      <c r="SXW7" s="35"/>
      <c r="SXX7" s="35"/>
      <c r="SXY7" s="35"/>
      <c r="SXZ7" s="35"/>
      <c r="SYA7" s="35"/>
      <c r="SYB7" s="35"/>
      <c r="SYC7" s="35"/>
      <c r="SYD7" s="35"/>
      <c r="SYE7" s="35"/>
      <c r="SYF7" s="35"/>
      <c r="SYG7" s="35"/>
      <c r="SYH7" s="35"/>
      <c r="SYI7" s="35"/>
      <c r="SYJ7" s="35"/>
      <c r="SYK7" s="35"/>
      <c r="SYL7" s="35"/>
      <c r="SYM7" s="35"/>
      <c r="SYN7" s="35"/>
      <c r="SYO7" s="35"/>
      <c r="SYP7" s="35"/>
      <c r="SYQ7" s="35"/>
      <c r="SYR7" s="35"/>
      <c r="SYS7" s="35"/>
      <c r="SYT7" s="35"/>
      <c r="SYU7" s="35"/>
      <c r="SYV7" s="35"/>
      <c r="SYW7" s="35"/>
      <c r="SYX7" s="35"/>
      <c r="SYY7" s="35"/>
      <c r="SYZ7" s="35"/>
      <c r="SZA7" s="35"/>
      <c r="SZB7" s="35"/>
      <c r="SZC7" s="35"/>
      <c r="SZD7" s="35"/>
      <c r="SZE7" s="35"/>
      <c r="SZF7" s="35"/>
      <c r="SZG7" s="35"/>
      <c r="SZH7" s="35"/>
      <c r="SZI7" s="35"/>
      <c r="SZJ7" s="35"/>
      <c r="SZK7" s="35"/>
      <c r="SZL7" s="35"/>
      <c r="SZM7" s="35"/>
      <c r="SZN7" s="35"/>
      <c r="SZO7" s="35"/>
      <c r="SZP7" s="35"/>
      <c r="SZQ7" s="35"/>
      <c r="SZR7" s="35"/>
      <c r="SZS7" s="35"/>
      <c r="SZT7" s="35"/>
      <c r="SZU7" s="35"/>
      <c r="SZV7" s="35"/>
      <c r="SZW7" s="35"/>
      <c r="SZX7" s="35"/>
      <c r="SZY7" s="35"/>
      <c r="SZZ7" s="35"/>
      <c r="TAA7" s="35"/>
      <c r="TAB7" s="35"/>
      <c r="TAC7" s="35"/>
      <c r="TAD7" s="35"/>
      <c r="TAE7" s="35"/>
      <c r="TAF7" s="35"/>
      <c r="TAG7" s="35"/>
      <c r="TAH7" s="35"/>
      <c r="TAI7" s="35"/>
      <c r="TAJ7" s="35"/>
      <c r="TAK7" s="35"/>
      <c r="TAL7" s="35"/>
      <c r="TAM7" s="35"/>
      <c r="TAN7" s="35"/>
      <c r="TAO7" s="35"/>
      <c r="TAP7" s="35"/>
      <c r="TAQ7" s="35"/>
      <c r="TAR7" s="35"/>
      <c r="TAS7" s="35"/>
      <c r="TAT7" s="35"/>
      <c r="TAU7" s="35"/>
      <c r="TAV7" s="35"/>
      <c r="TAW7" s="35"/>
      <c r="TAX7" s="35"/>
      <c r="TAY7" s="35"/>
      <c r="TAZ7" s="35"/>
      <c r="TBA7" s="35"/>
      <c r="TBB7" s="35"/>
      <c r="TBC7" s="35"/>
      <c r="TBD7" s="35"/>
      <c r="TBE7" s="35"/>
      <c r="TBF7" s="35"/>
      <c r="TBG7" s="35"/>
      <c r="TBH7" s="35"/>
      <c r="TBI7" s="35"/>
      <c r="TBJ7" s="35"/>
      <c r="TBK7" s="35"/>
      <c r="TBL7" s="35"/>
      <c r="TBM7" s="35"/>
      <c r="TBN7" s="35"/>
      <c r="TBO7" s="35"/>
      <c r="TBP7" s="35"/>
      <c r="TBQ7" s="35"/>
      <c r="TBR7" s="35"/>
      <c r="TBS7" s="35"/>
      <c r="TBT7" s="35"/>
      <c r="TBU7" s="35"/>
      <c r="TBV7" s="35"/>
      <c r="TBW7" s="35"/>
      <c r="TBX7" s="35"/>
      <c r="TBY7" s="35"/>
      <c r="TBZ7" s="35"/>
      <c r="TCA7" s="35"/>
      <c r="TCB7" s="35"/>
      <c r="TCC7" s="35"/>
      <c r="TCD7" s="35"/>
      <c r="TCE7" s="35"/>
      <c r="TCF7" s="35"/>
      <c r="TCG7" s="35"/>
      <c r="TCH7" s="35"/>
      <c r="TCI7" s="35"/>
      <c r="TCJ7" s="35"/>
      <c r="TCK7" s="35"/>
      <c r="TCL7" s="35"/>
      <c r="TCM7" s="35"/>
      <c r="TCN7" s="35"/>
      <c r="TCO7" s="35"/>
      <c r="TCP7" s="35"/>
      <c r="TCQ7" s="35"/>
      <c r="TCR7" s="35"/>
      <c r="TCS7" s="35"/>
      <c r="TCT7" s="35"/>
      <c r="TCU7" s="35"/>
      <c r="TCV7" s="35"/>
      <c r="TCW7" s="35"/>
      <c r="TCX7" s="35"/>
      <c r="TCY7" s="35"/>
      <c r="TCZ7" s="35"/>
      <c r="TDA7" s="35"/>
      <c r="TDB7" s="35"/>
      <c r="TDC7" s="35"/>
      <c r="TDD7" s="35"/>
      <c r="TDE7" s="35"/>
      <c r="TDF7" s="35"/>
      <c r="TDG7" s="35"/>
      <c r="TDH7" s="35"/>
      <c r="TDI7" s="35"/>
      <c r="TDJ7" s="35"/>
      <c r="TDK7" s="35"/>
      <c r="TDL7" s="35"/>
      <c r="TDM7" s="35"/>
      <c r="TDN7" s="35"/>
      <c r="TDO7" s="35"/>
      <c r="TDP7" s="35"/>
      <c r="TDQ7" s="35"/>
      <c r="TDR7" s="35"/>
      <c r="TDS7" s="35"/>
      <c r="TDT7" s="35"/>
      <c r="TDU7" s="35"/>
      <c r="TDV7" s="35"/>
      <c r="TDW7" s="35"/>
      <c r="TDX7" s="35"/>
      <c r="TDY7" s="35"/>
      <c r="TDZ7" s="35"/>
      <c r="TEA7" s="35"/>
      <c r="TEB7" s="35"/>
      <c r="TEC7" s="35"/>
      <c r="TED7" s="35"/>
      <c r="TEE7" s="35"/>
      <c r="TEF7" s="35"/>
      <c r="TEG7" s="35"/>
      <c r="TEH7" s="35"/>
      <c r="TEI7" s="35"/>
      <c r="TEJ7" s="35"/>
      <c r="TEK7" s="35"/>
      <c r="TEL7" s="35"/>
      <c r="TEM7" s="35"/>
      <c r="TEN7" s="35"/>
      <c r="TEO7" s="35"/>
      <c r="TEP7" s="35"/>
      <c r="TEQ7" s="35"/>
      <c r="TER7" s="35"/>
      <c r="TES7" s="35"/>
      <c r="TET7" s="35"/>
      <c r="TEU7" s="35"/>
      <c r="TEV7" s="35"/>
      <c r="TEW7" s="35"/>
      <c r="TEX7" s="35"/>
      <c r="TEY7" s="35"/>
      <c r="TEZ7" s="35"/>
      <c r="TFA7" s="35"/>
      <c r="TFB7" s="35"/>
      <c r="TFC7" s="35"/>
      <c r="TFD7" s="35"/>
      <c r="TFE7" s="35"/>
      <c r="TFF7" s="35"/>
      <c r="TFG7" s="35"/>
      <c r="TFH7" s="35"/>
      <c r="TFI7" s="35"/>
      <c r="TFJ7" s="35"/>
      <c r="TFK7" s="35"/>
      <c r="TFL7" s="35"/>
      <c r="TFM7" s="35"/>
      <c r="TFN7" s="35"/>
      <c r="TFO7" s="35"/>
      <c r="TFP7" s="35"/>
      <c r="TFQ7" s="35"/>
      <c r="TFR7" s="35"/>
      <c r="TFS7" s="35"/>
      <c r="TFT7" s="35"/>
      <c r="TFU7" s="35"/>
      <c r="TFV7" s="35"/>
      <c r="TFW7" s="35"/>
      <c r="TFX7" s="35"/>
      <c r="TFY7" s="35"/>
      <c r="TFZ7" s="35"/>
      <c r="TGA7" s="35"/>
      <c r="TGB7" s="35"/>
      <c r="TGC7" s="35"/>
      <c r="TGD7" s="35"/>
      <c r="TGE7" s="35"/>
      <c r="TGF7" s="35"/>
      <c r="TGG7" s="35"/>
      <c r="TGH7" s="35"/>
      <c r="TGI7" s="35"/>
      <c r="TGJ7" s="35"/>
      <c r="TGK7" s="35"/>
      <c r="TGL7" s="35"/>
      <c r="TGM7" s="35"/>
      <c r="TGN7" s="35"/>
      <c r="TGO7" s="35"/>
      <c r="TGP7" s="35"/>
      <c r="TGQ7" s="35"/>
      <c r="TGR7" s="35"/>
      <c r="TGS7" s="35"/>
      <c r="TGT7" s="35"/>
      <c r="TGU7" s="35"/>
      <c r="TGV7" s="35"/>
      <c r="TGW7" s="35"/>
      <c r="TGX7" s="35"/>
      <c r="TGY7" s="35"/>
      <c r="TGZ7" s="35"/>
      <c r="THA7" s="35"/>
      <c r="THB7" s="35"/>
      <c r="THC7" s="35"/>
      <c r="THD7" s="35"/>
      <c r="THE7" s="35"/>
      <c r="THF7" s="35"/>
      <c r="THG7" s="35"/>
      <c r="THH7" s="35"/>
      <c r="THI7" s="35"/>
      <c r="THJ7" s="35"/>
      <c r="THK7" s="35"/>
      <c r="THL7" s="35"/>
      <c r="THM7" s="35"/>
      <c r="THN7" s="35"/>
      <c r="THO7" s="35"/>
      <c r="THP7" s="35"/>
      <c r="THQ7" s="35"/>
      <c r="THR7" s="35"/>
      <c r="THS7" s="35"/>
      <c r="THT7" s="35"/>
      <c r="THU7" s="35"/>
      <c r="THV7" s="35"/>
      <c r="THW7" s="35"/>
      <c r="THX7" s="35"/>
      <c r="THY7" s="35"/>
      <c r="THZ7" s="35"/>
      <c r="TIA7" s="35"/>
      <c r="TIB7" s="35"/>
      <c r="TIC7" s="35"/>
      <c r="TID7" s="35"/>
      <c r="TIE7" s="35"/>
      <c r="TIF7" s="35"/>
      <c r="TIG7" s="35"/>
      <c r="TIH7" s="35"/>
      <c r="TII7" s="35"/>
      <c r="TIJ7" s="35"/>
      <c r="TIK7" s="35"/>
      <c r="TIL7" s="35"/>
      <c r="TIM7" s="35"/>
      <c r="TIN7" s="35"/>
      <c r="TIO7" s="35"/>
      <c r="TIP7" s="35"/>
      <c r="TIQ7" s="35"/>
      <c r="TIR7" s="35"/>
      <c r="TIS7" s="35"/>
      <c r="TIT7" s="35"/>
      <c r="TIU7" s="35"/>
      <c r="TIV7" s="35"/>
      <c r="TIW7" s="35"/>
      <c r="TIX7" s="35"/>
      <c r="TIY7" s="35"/>
      <c r="TIZ7" s="35"/>
      <c r="TJA7" s="35"/>
      <c r="TJB7" s="35"/>
      <c r="TJC7" s="35"/>
      <c r="TJD7" s="35"/>
      <c r="TJE7" s="35"/>
      <c r="TJF7" s="35"/>
      <c r="TJG7" s="35"/>
      <c r="TJH7" s="35"/>
      <c r="TJI7" s="35"/>
      <c r="TJJ7" s="35"/>
      <c r="TJK7" s="35"/>
      <c r="TJL7" s="35"/>
      <c r="TJM7" s="35"/>
      <c r="TJN7" s="35"/>
      <c r="TJO7" s="35"/>
      <c r="TJP7" s="35"/>
      <c r="TJQ7" s="35"/>
      <c r="TJR7" s="35"/>
      <c r="TJS7" s="35"/>
      <c r="TJT7" s="35"/>
      <c r="TJU7" s="35"/>
      <c r="TJV7" s="35"/>
      <c r="TJW7" s="35"/>
      <c r="TJX7" s="35"/>
      <c r="TJY7" s="35"/>
      <c r="TJZ7" s="35"/>
      <c r="TKA7" s="35"/>
      <c r="TKB7" s="35"/>
      <c r="TKC7" s="35"/>
      <c r="TKD7" s="35"/>
      <c r="TKE7" s="35"/>
      <c r="TKF7" s="35"/>
      <c r="TKG7" s="35"/>
      <c r="TKH7" s="35"/>
      <c r="TKI7" s="35"/>
      <c r="TKJ7" s="35"/>
      <c r="TKK7" s="35"/>
      <c r="TKL7" s="35"/>
      <c r="TKM7" s="35"/>
      <c r="TKN7" s="35"/>
      <c r="TKO7" s="35"/>
      <c r="TKP7" s="35"/>
      <c r="TKQ7" s="35"/>
      <c r="TKR7" s="35"/>
      <c r="TKS7" s="35"/>
      <c r="TKT7" s="35"/>
      <c r="TKU7" s="35"/>
      <c r="TKV7" s="35"/>
      <c r="TKW7" s="35"/>
      <c r="TKX7" s="35"/>
      <c r="TKY7" s="35"/>
      <c r="TKZ7" s="35"/>
      <c r="TLA7" s="35"/>
      <c r="TLB7" s="35"/>
      <c r="TLC7" s="35"/>
      <c r="TLD7" s="35"/>
      <c r="TLE7" s="35"/>
      <c r="TLF7" s="35"/>
      <c r="TLG7" s="35"/>
      <c r="TLH7" s="35"/>
      <c r="TLI7" s="35"/>
      <c r="TLJ7" s="35"/>
      <c r="TLK7" s="35"/>
      <c r="TLL7" s="35"/>
      <c r="TLM7" s="35"/>
      <c r="TLN7" s="35"/>
      <c r="TLO7" s="35"/>
      <c r="TLP7" s="35"/>
      <c r="TLQ7" s="35"/>
      <c r="TLR7" s="35"/>
      <c r="TLS7" s="35"/>
      <c r="TLT7" s="35"/>
      <c r="TLU7" s="35"/>
      <c r="TLV7" s="35"/>
      <c r="TLW7" s="35"/>
      <c r="TLX7" s="35"/>
      <c r="TLY7" s="35"/>
      <c r="TLZ7" s="35"/>
      <c r="TMA7" s="35"/>
      <c r="TMB7" s="35"/>
      <c r="TMC7" s="35"/>
      <c r="TMD7" s="35"/>
      <c r="TME7" s="35"/>
      <c r="TMF7" s="35"/>
      <c r="TMG7" s="35"/>
      <c r="TMH7" s="35"/>
      <c r="TMI7" s="35"/>
      <c r="TMJ7" s="35"/>
      <c r="TMK7" s="35"/>
      <c r="TML7" s="35"/>
      <c r="TMM7" s="35"/>
      <c r="TMN7" s="35"/>
      <c r="TMO7" s="35"/>
      <c r="TMP7" s="35"/>
      <c r="TMQ7" s="35"/>
      <c r="TMR7" s="35"/>
      <c r="TMS7" s="35"/>
      <c r="TMT7" s="35"/>
      <c r="TMU7" s="35"/>
      <c r="TMV7" s="35"/>
      <c r="TMW7" s="35"/>
      <c r="TMX7" s="35"/>
      <c r="TMY7" s="35"/>
      <c r="TMZ7" s="35"/>
      <c r="TNA7" s="35"/>
      <c r="TNB7" s="35"/>
      <c r="TNC7" s="35"/>
      <c r="TND7" s="35"/>
      <c r="TNE7" s="35"/>
      <c r="TNF7" s="35"/>
      <c r="TNG7" s="35"/>
      <c r="TNH7" s="35"/>
      <c r="TNI7" s="35"/>
      <c r="TNJ7" s="35"/>
      <c r="TNK7" s="35"/>
      <c r="TNL7" s="35"/>
      <c r="TNM7" s="35"/>
      <c r="TNN7" s="35"/>
      <c r="TNO7" s="35"/>
      <c r="TNP7" s="35"/>
      <c r="TNQ7" s="35"/>
      <c r="TNR7" s="35"/>
      <c r="TNS7" s="35"/>
      <c r="TNT7" s="35"/>
      <c r="TNU7" s="35"/>
      <c r="TNV7" s="35"/>
      <c r="TNW7" s="35"/>
      <c r="TNX7" s="35"/>
      <c r="TNY7" s="35"/>
      <c r="TNZ7" s="35"/>
      <c r="TOA7" s="35"/>
      <c r="TOB7" s="35"/>
      <c r="TOC7" s="35"/>
      <c r="TOD7" s="35"/>
      <c r="TOE7" s="35"/>
      <c r="TOF7" s="35"/>
      <c r="TOG7" s="35"/>
      <c r="TOH7" s="35"/>
      <c r="TOI7" s="35"/>
      <c r="TOJ7" s="35"/>
      <c r="TOK7" s="35"/>
      <c r="TOL7" s="35"/>
      <c r="TOM7" s="35"/>
      <c r="TON7" s="35"/>
      <c r="TOO7" s="35"/>
      <c r="TOP7" s="35"/>
      <c r="TOQ7" s="35"/>
      <c r="TOR7" s="35"/>
      <c r="TOS7" s="35"/>
      <c r="TOT7" s="35"/>
      <c r="TOU7" s="35"/>
      <c r="TOV7" s="35"/>
      <c r="TOW7" s="35"/>
      <c r="TOX7" s="35"/>
      <c r="TOY7" s="35"/>
      <c r="TOZ7" s="35"/>
      <c r="TPA7" s="35"/>
      <c r="TPB7" s="35"/>
      <c r="TPC7" s="35"/>
      <c r="TPD7" s="35"/>
      <c r="TPE7" s="35"/>
      <c r="TPF7" s="35"/>
      <c r="TPG7" s="35"/>
      <c r="TPH7" s="35"/>
      <c r="TPI7" s="35"/>
      <c r="TPJ7" s="35"/>
      <c r="TPK7" s="35"/>
      <c r="TPL7" s="35"/>
      <c r="TPM7" s="35"/>
      <c r="TPN7" s="35"/>
      <c r="TPO7" s="35"/>
      <c r="TPP7" s="35"/>
      <c r="TPQ7" s="35"/>
      <c r="TPR7" s="35"/>
      <c r="TPS7" s="35"/>
      <c r="TPT7" s="35"/>
      <c r="TPU7" s="35"/>
      <c r="TPV7" s="35"/>
      <c r="TPW7" s="35"/>
      <c r="TPX7" s="35"/>
      <c r="TPY7" s="35"/>
      <c r="TPZ7" s="35"/>
      <c r="TQA7" s="35"/>
      <c r="TQB7" s="35"/>
      <c r="TQC7" s="35"/>
      <c r="TQD7" s="35"/>
      <c r="TQE7" s="35"/>
      <c r="TQF7" s="35"/>
      <c r="TQG7" s="35"/>
      <c r="TQH7" s="35"/>
      <c r="TQI7" s="35"/>
      <c r="TQJ7" s="35"/>
      <c r="TQK7" s="35"/>
      <c r="TQL7" s="35"/>
      <c r="TQM7" s="35"/>
      <c r="TQN7" s="35"/>
      <c r="TQO7" s="35"/>
      <c r="TQP7" s="35"/>
      <c r="TQQ7" s="35"/>
      <c r="TQR7" s="35"/>
      <c r="TQS7" s="35"/>
      <c r="TQT7" s="35"/>
      <c r="TQU7" s="35"/>
      <c r="TQV7" s="35"/>
      <c r="TQW7" s="35"/>
      <c r="TQX7" s="35"/>
      <c r="TQY7" s="35"/>
      <c r="TQZ7" s="35"/>
      <c r="TRA7" s="35"/>
      <c r="TRB7" s="35"/>
      <c r="TRC7" s="35"/>
      <c r="TRD7" s="35"/>
      <c r="TRE7" s="35"/>
      <c r="TRF7" s="35"/>
      <c r="TRG7" s="35"/>
      <c r="TRH7" s="35"/>
      <c r="TRI7" s="35"/>
      <c r="TRJ7" s="35"/>
      <c r="TRK7" s="35"/>
      <c r="TRL7" s="35"/>
      <c r="TRM7" s="35"/>
      <c r="TRN7" s="35"/>
      <c r="TRO7" s="35"/>
      <c r="TRP7" s="35"/>
      <c r="TRQ7" s="35"/>
      <c r="TRR7" s="35"/>
      <c r="TRS7" s="35"/>
      <c r="TRT7" s="35"/>
      <c r="TRU7" s="35"/>
      <c r="TRV7" s="35"/>
      <c r="TRW7" s="35"/>
      <c r="TRX7" s="35"/>
      <c r="TRY7" s="35"/>
      <c r="TRZ7" s="35"/>
      <c r="TSA7" s="35"/>
      <c r="TSB7" s="35"/>
      <c r="TSC7" s="35"/>
      <c r="TSD7" s="35"/>
      <c r="TSE7" s="35"/>
      <c r="TSF7" s="35"/>
      <c r="TSG7" s="35"/>
      <c r="TSH7" s="35"/>
      <c r="TSI7" s="35"/>
      <c r="TSJ7" s="35"/>
      <c r="TSK7" s="35"/>
      <c r="TSL7" s="35"/>
      <c r="TSM7" s="35"/>
      <c r="TSN7" s="35"/>
      <c r="TSO7" s="35"/>
      <c r="TSP7" s="35"/>
      <c r="TSQ7" s="35"/>
      <c r="TSR7" s="35"/>
      <c r="TSS7" s="35"/>
      <c r="TST7" s="35"/>
      <c r="TSU7" s="35"/>
      <c r="TSV7" s="35"/>
      <c r="TSW7" s="35"/>
      <c r="TSX7" s="35"/>
      <c r="TSY7" s="35"/>
      <c r="TSZ7" s="35"/>
      <c r="TTA7" s="35"/>
      <c r="TTB7" s="35"/>
      <c r="TTC7" s="35"/>
      <c r="TTD7" s="35"/>
      <c r="TTE7" s="35"/>
      <c r="TTF7" s="35"/>
      <c r="TTG7" s="35"/>
      <c r="TTH7" s="35"/>
      <c r="TTI7" s="35"/>
      <c r="TTJ7" s="35"/>
      <c r="TTK7" s="35"/>
      <c r="TTL7" s="35"/>
      <c r="TTM7" s="35"/>
      <c r="TTN7" s="35"/>
      <c r="TTO7" s="35"/>
      <c r="TTP7" s="35"/>
      <c r="TTQ7" s="35"/>
      <c r="TTR7" s="35"/>
      <c r="TTS7" s="35"/>
      <c r="TTT7" s="35"/>
      <c r="TTU7" s="35"/>
      <c r="TTV7" s="35"/>
      <c r="TTW7" s="35"/>
      <c r="TTX7" s="35"/>
      <c r="TTY7" s="35"/>
      <c r="TTZ7" s="35"/>
      <c r="TUA7" s="35"/>
      <c r="TUB7" s="35"/>
      <c r="TUC7" s="35"/>
      <c r="TUD7" s="35"/>
      <c r="TUE7" s="35"/>
      <c r="TUF7" s="35"/>
      <c r="TUG7" s="35"/>
      <c r="TUH7" s="35"/>
      <c r="TUI7" s="35"/>
      <c r="TUJ7" s="35"/>
      <c r="TUK7" s="35"/>
      <c r="TUL7" s="35"/>
      <c r="TUM7" s="35"/>
      <c r="TUN7" s="35"/>
      <c r="TUO7" s="35"/>
      <c r="TUP7" s="35"/>
      <c r="TUQ7" s="35"/>
      <c r="TUR7" s="35"/>
      <c r="TUS7" s="35"/>
      <c r="TUT7" s="35"/>
      <c r="TUU7" s="35"/>
      <c r="TUV7" s="35"/>
      <c r="TUW7" s="35"/>
      <c r="TUX7" s="35"/>
      <c r="TUY7" s="35"/>
      <c r="TUZ7" s="35"/>
      <c r="TVA7" s="35"/>
      <c r="TVB7" s="35"/>
      <c r="TVC7" s="35"/>
      <c r="TVD7" s="35"/>
      <c r="TVE7" s="35"/>
      <c r="TVF7" s="35"/>
      <c r="TVG7" s="35"/>
      <c r="TVH7" s="35"/>
      <c r="TVI7" s="35"/>
      <c r="TVJ7" s="35"/>
      <c r="TVK7" s="35"/>
      <c r="TVL7" s="35"/>
      <c r="TVM7" s="35"/>
      <c r="TVN7" s="35"/>
      <c r="TVO7" s="35"/>
      <c r="TVP7" s="35"/>
      <c r="TVQ7" s="35"/>
      <c r="TVR7" s="35"/>
      <c r="TVS7" s="35"/>
      <c r="TVT7" s="35"/>
      <c r="TVU7" s="35"/>
      <c r="TVV7" s="35"/>
      <c r="TVW7" s="35"/>
      <c r="TVX7" s="35"/>
      <c r="TVY7" s="35"/>
      <c r="TVZ7" s="35"/>
      <c r="TWA7" s="35"/>
      <c r="TWB7" s="35"/>
      <c r="TWC7" s="35"/>
      <c r="TWD7" s="35"/>
      <c r="TWE7" s="35"/>
      <c r="TWF7" s="35"/>
      <c r="TWG7" s="35"/>
      <c r="TWH7" s="35"/>
      <c r="TWI7" s="35"/>
      <c r="TWJ7" s="35"/>
      <c r="TWK7" s="35"/>
      <c r="TWL7" s="35"/>
      <c r="TWM7" s="35"/>
      <c r="TWN7" s="35"/>
      <c r="TWO7" s="35"/>
      <c r="TWP7" s="35"/>
      <c r="TWQ7" s="35"/>
      <c r="TWR7" s="35"/>
      <c r="TWS7" s="35"/>
      <c r="TWT7" s="35"/>
      <c r="TWU7" s="35"/>
      <c r="TWV7" s="35"/>
      <c r="TWW7" s="35"/>
      <c r="TWX7" s="35"/>
      <c r="TWY7" s="35"/>
      <c r="TWZ7" s="35"/>
      <c r="TXA7" s="35"/>
      <c r="TXB7" s="35"/>
      <c r="TXC7" s="35"/>
      <c r="TXD7" s="35"/>
      <c r="TXE7" s="35"/>
      <c r="TXF7" s="35"/>
      <c r="TXG7" s="35"/>
      <c r="TXH7" s="35"/>
      <c r="TXI7" s="35"/>
      <c r="TXJ7" s="35"/>
      <c r="TXK7" s="35"/>
      <c r="TXL7" s="35"/>
      <c r="TXM7" s="35"/>
      <c r="TXN7" s="35"/>
      <c r="TXO7" s="35"/>
      <c r="TXP7" s="35"/>
      <c r="TXQ7" s="35"/>
      <c r="TXR7" s="35"/>
      <c r="TXS7" s="35"/>
      <c r="TXT7" s="35"/>
      <c r="TXU7" s="35"/>
      <c r="TXV7" s="35"/>
      <c r="TXW7" s="35"/>
      <c r="TXX7" s="35"/>
      <c r="TXY7" s="35"/>
      <c r="TXZ7" s="35"/>
      <c r="TYA7" s="35"/>
      <c r="TYB7" s="35"/>
      <c r="TYC7" s="35"/>
      <c r="TYD7" s="35"/>
      <c r="TYE7" s="35"/>
      <c r="TYF7" s="35"/>
      <c r="TYG7" s="35"/>
      <c r="TYH7" s="35"/>
      <c r="TYI7" s="35"/>
      <c r="TYJ7" s="35"/>
      <c r="TYK7" s="35"/>
      <c r="TYL7" s="35"/>
      <c r="TYM7" s="35"/>
      <c r="TYN7" s="35"/>
      <c r="TYO7" s="35"/>
      <c r="TYP7" s="35"/>
      <c r="TYQ7" s="35"/>
      <c r="TYR7" s="35"/>
      <c r="TYS7" s="35"/>
      <c r="TYT7" s="35"/>
      <c r="TYU7" s="35"/>
      <c r="TYV7" s="35"/>
      <c r="TYW7" s="35"/>
      <c r="TYX7" s="35"/>
      <c r="TYY7" s="35"/>
      <c r="TYZ7" s="35"/>
      <c r="TZA7" s="35"/>
      <c r="TZB7" s="35"/>
      <c r="TZC7" s="35"/>
      <c r="TZD7" s="35"/>
      <c r="TZE7" s="35"/>
      <c r="TZF7" s="35"/>
      <c r="TZG7" s="35"/>
      <c r="TZH7" s="35"/>
      <c r="TZI7" s="35"/>
      <c r="TZJ7" s="35"/>
      <c r="TZK7" s="35"/>
      <c r="TZL7" s="35"/>
      <c r="TZM7" s="35"/>
      <c r="TZN7" s="35"/>
      <c r="TZO7" s="35"/>
      <c r="TZP7" s="35"/>
      <c r="TZQ7" s="35"/>
      <c r="TZR7" s="35"/>
      <c r="TZS7" s="35"/>
      <c r="TZT7" s="35"/>
      <c r="TZU7" s="35"/>
      <c r="TZV7" s="35"/>
      <c r="TZW7" s="35"/>
      <c r="TZX7" s="35"/>
      <c r="TZY7" s="35"/>
      <c r="TZZ7" s="35"/>
      <c r="UAA7" s="35"/>
      <c r="UAB7" s="35"/>
      <c r="UAC7" s="35"/>
      <c r="UAD7" s="35"/>
      <c r="UAE7" s="35"/>
      <c r="UAF7" s="35"/>
      <c r="UAG7" s="35"/>
      <c r="UAH7" s="35"/>
      <c r="UAI7" s="35"/>
      <c r="UAJ7" s="35"/>
      <c r="UAK7" s="35"/>
      <c r="UAL7" s="35"/>
      <c r="UAM7" s="35"/>
      <c r="UAN7" s="35"/>
      <c r="UAO7" s="35"/>
      <c r="UAP7" s="35"/>
      <c r="UAQ7" s="35"/>
      <c r="UAR7" s="35"/>
      <c r="UAS7" s="35"/>
      <c r="UAT7" s="35"/>
      <c r="UAU7" s="35"/>
      <c r="UAV7" s="35"/>
      <c r="UAW7" s="35"/>
      <c r="UAX7" s="35"/>
      <c r="UAY7" s="35"/>
      <c r="UAZ7" s="35"/>
      <c r="UBA7" s="35"/>
      <c r="UBB7" s="35"/>
      <c r="UBC7" s="35"/>
      <c r="UBD7" s="35"/>
      <c r="UBE7" s="35"/>
      <c r="UBF7" s="35"/>
      <c r="UBG7" s="35"/>
      <c r="UBH7" s="35"/>
      <c r="UBI7" s="35"/>
      <c r="UBJ7" s="35"/>
      <c r="UBK7" s="35"/>
      <c r="UBL7" s="35"/>
      <c r="UBM7" s="35"/>
      <c r="UBN7" s="35"/>
      <c r="UBO7" s="35"/>
      <c r="UBP7" s="35"/>
      <c r="UBQ7" s="35"/>
      <c r="UBR7" s="35"/>
      <c r="UBS7" s="35"/>
      <c r="UBT7" s="35"/>
      <c r="UBU7" s="35"/>
      <c r="UBV7" s="35"/>
      <c r="UBW7" s="35"/>
      <c r="UBX7" s="35"/>
      <c r="UBY7" s="35"/>
      <c r="UBZ7" s="35"/>
      <c r="UCA7" s="35"/>
      <c r="UCB7" s="35"/>
      <c r="UCC7" s="35"/>
      <c r="UCD7" s="35"/>
      <c r="UCE7" s="35"/>
      <c r="UCF7" s="35"/>
      <c r="UCG7" s="35"/>
      <c r="UCH7" s="35"/>
      <c r="UCI7" s="35"/>
      <c r="UCJ7" s="35"/>
      <c r="UCK7" s="35"/>
      <c r="UCL7" s="35"/>
      <c r="UCM7" s="35"/>
      <c r="UCN7" s="35"/>
      <c r="UCO7" s="35"/>
      <c r="UCP7" s="35"/>
      <c r="UCQ7" s="35"/>
      <c r="UCR7" s="35"/>
      <c r="UCS7" s="35"/>
      <c r="UCT7" s="35"/>
      <c r="UCU7" s="35"/>
      <c r="UCV7" s="35"/>
      <c r="UCW7" s="35"/>
      <c r="UCX7" s="35"/>
      <c r="UCY7" s="35"/>
      <c r="UCZ7" s="35"/>
      <c r="UDA7" s="35"/>
      <c r="UDB7" s="35"/>
      <c r="UDC7" s="35"/>
      <c r="UDD7" s="35"/>
      <c r="UDE7" s="35"/>
      <c r="UDF7" s="35"/>
      <c r="UDG7" s="35"/>
      <c r="UDH7" s="35"/>
      <c r="UDI7" s="35"/>
      <c r="UDJ7" s="35"/>
      <c r="UDK7" s="35"/>
      <c r="UDL7" s="35"/>
      <c r="UDM7" s="35"/>
      <c r="UDN7" s="35"/>
      <c r="UDO7" s="35"/>
      <c r="UDP7" s="35"/>
      <c r="UDQ7" s="35"/>
      <c r="UDR7" s="35"/>
      <c r="UDS7" s="35"/>
      <c r="UDT7" s="35"/>
      <c r="UDU7" s="35"/>
      <c r="UDV7" s="35"/>
      <c r="UDW7" s="35"/>
      <c r="UDX7" s="35"/>
      <c r="UDY7" s="35"/>
      <c r="UDZ7" s="35"/>
      <c r="UEA7" s="35"/>
      <c r="UEB7" s="35"/>
      <c r="UEC7" s="35"/>
      <c r="UED7" s="35"/>
      <c r="UEE7" s="35"/>
      <c r="UEF7" s="35"/>
      <c r="UEG7" s="35"/>
      <c r="UEH7" s="35"/>
      <c r="UEI7" s="35"/>
      <c r="UEJ7" s="35"/>
      <c r="UEK7" s="35"/>
      <c r="UEL7" s="35"/>
      <c r="UEM7" s="35"/>
      <c r="UEN7" s="35"/>
      <c r="UEO7" s="35"/>
      <c r="UEP7" s="35"/>
      <c r="UEQ7" s="35"/>
      <c r="UER7" s="35"/>
      <c r="UES7" s="35"/>
      <c r="UET7" s="35"/>
      <c r="UEU7" s="35"/>
      <c r="UEV7" s="35"/>
      <c r="UEW7" s="35"/>
      <c r="UEX7" s="35"/>
      <c r="UEY7" s="35"/>
      <c r="UEZ7" s="35"/>
      <c r="UFA7" s="35"/>
      <c r="UFB7" s="35"/>
      <c r="UFC7" s="35"/>
      <c r="UFD7" s="35"/>
      <c r="UFE7" s="35"/>
      <c r="UFF7" s="35"/>
      <c r="UFG7" s="35"/>
      <c r="UFH7" s="35"/>
      <c r="UFI7" s="35"/>
      <c r="UFJ7" s="35"/>
      <c r="UFK7" s="35"/>
      <c r="UFL7" s="35"/>
      <c r="UFM7" s="35"/>
      <c r="UFN7" s="35"/>
      <c r="UFO7" s="35"/>
      <c r="UFP7" s="35"/>
      <c r="UFQ7" s="35"/>
      <c r="UFR7" s="35"/>
      <c r="UFS7" s="35"/>
      <c r="UFT7" s="35"/>
      <c r="UFU7" s="35"/>
      <c r="UFV7" s="35"/>
      <c r="UFW7" s="35"/>
      <c r="UFX7" s="35"/>
      <c r="UFY7" s="35"/>
      <c r="UFZ7" s="35"/>
      <c r="UGA7" s="35"/>
      <c r="UGB7" s="35"/>
      <c r="UGC7" s="35"/>
      <c r="UGD7" s="35"/>
      <c r="UGE7" s="35"/>
      <c r="UGF7" s="35"/>
      <c r="UGG7" s="35"/>
      <c r="UGH7" s="35"/>
      <c r="UGI7" s="35"/>
      <c r="UGJ7" s="35"/>
      <c r="UGK7" s="35"/>
      <c r="UGL7" s="35"/>
      <c r="UGM7" s="35"/>
      <c r="UGN7" s="35"/>
      <c r="UGO7" s="35"/>
      <c r="UGP7" s="35"/>
      <c r="UGQ7" s="35"/>
      <c r="UGR7" s="35"/>
      <c r="UGS7" s="35"/>
      <c r="UGT7" s="35"/>
      <c r="UGU7" s="35"/>
      <c r="UGV7" s="35"/>
      <c r="UGW7" s="35"/>
      <c r="UGX7" s="35"/>
      <c r="UGY7" s="35"/>
      <c r="UGZ7" s="35"/>
      <c r="UHA7" s="35"/>
      <c r="UHB7" s="35"/>
      <c r="UHC7" s="35"/>
      <c r="UHD7" s="35"/>
      <c r="UHE7" s="35"/>
      <c r="UHF7" s="35"/>
      <c r="UHG7" s="35"/>
      <c r="UHH7" s="35"/>
      <c r="UHI7" s="35"/>
      <c r="UHJ7" s="35"/>
      <c r="UHK7" s="35"/>
      <c r="UHL7" s="35"/>
      <c r="UHM7" s="35"/>
      <c r="UHN7" s="35"/>
      <c r="UHO7" s="35"/>
      <c r="UHP7" s="35"/>
      <c r="UHQ7" s="35"/>
      <c r="UHR7" s="35"/>
      <c r="UHS7" s="35"/>
      <c r="UHT7" s="35"/>
      <c r="UHU7" s="35"/>
      <c r="UHV7" s="35"/>
      <c r="UHW7" s="35"/>
      <c r="UHX7" s="35"/>
      <c r="UHY7" s="35"/>
      <c r="UHZ7" s="35"/>
      <c r="UIA7" s="35"/>
      <c r="UIB7" s="35"/>
      <c r="UIC7" s="35"/>
      <c r="UID7" s="35"/>
      <c r="UIE7" s="35"/>
      <c r="UIF7" s="35"/>
      <c r="UIG7" s="35"/>
      <c r="UIH7" s="35"/>
      <c r="UII7" s="35"/>
      <c r="UIJ7" s="35"/>
      <c r="UIK7" s="35"/>
      <c r="UIL7" s="35"/>
      <c r="UIM7" s="35"/>
      <c r="UIN7" s="35"/>
      <c r="UIO7" s="35"/>
      <c r="UIP7" s="35"/>
      <c r="UIQ7" s="35"/>
      <c r="UIR7" s="35"/>
      <c r="UIS7" s="35"/>
      <c r="UIT7" s="35"/>
      <c r="UIU7" s="35"/>
      <c r="UIV7" s="35"/>
      <c r="UIW7" s="35"/>
      <c r="UIX7" s="35"/>
      <c r="UIY7" s="35"/>
      <c r="UIZ7" s="35"/>
      <c r="UJA7" s="35"/>
      <c r="UJB7" s="35"/>
      <c r="UJC7" s="35"/>
      <c r="UJD7" s="35"/>
      <c r="UJE7" s="35"/>
      <c r="UJF7" s="35"/>
      <c r="UJG7" s="35"/>
      <c r="UJH7" s="35"/>
      <c r="UJI7" s="35"/>
      <c r="UJJ7" s="35"/>
      <c r="UJK7" s="35"/>
      <c r="UJL7" s="35"/>
      <c r="UJM7" s="35"/>
      <c r="UJN7" s="35"/>
      <c r="UJO7" s="35"/>
      <c r="UJP7" s="35"/>
      <c r="UJQ7" s="35"/>
      <c r="UJR7" s="35"/>
      <c r="UJS7" s="35"/>
      <c r="UJT7" s="35"/>
      <c r="UJU7" s="35"/>
      <c r="UJV7" s="35"/>
      <c r="UJW7" s="35"/>
      <c r="UJX7" s="35"/>
      <c r="UJY7" s="35"/>
      <c r="UJZ7" s="35"/>
      <c r="UKA7" s="35"/>
      <c r="UKB7" s="35"/>
      <c r="UKC7" s="35"/>
      <c r="UKD7" s="35"/>
      <c r="UKE7" s="35"/>
      <c r="UKF7" s="35"/>
      <c r="UKG7" s="35"/>
      <c r="UKH7" s="35"/>
      <c r="UKI7" s="35"/>
      <c r="UKJ7" s="35"/>
      <c r="UKK7" s="35"/>
      <c r="UKL7" s="35"/>
      <c r="UKM7" s="35"/>
      <c r="UKN7" s="35"/>
      <c r="UKO7" s="35"/>
      <c r="UKP7" s="35"/>
      <c r="UKQ7" s="35"/>
      <c r="UKR7" s="35"/>
      <c r="UKS7" s="35"/>
      <c r="UKT7" s="35"/>
      <c r="UKU7" s="35"/>
      <c r="UKV7" s="35"/>
      <c r="UKW7" s="35"/>
      <c r="UKX7" s="35"/>
      <c r="UKY7" s="35"/>
      <c r="UKZ7" s="35"/>
      <c r="ULA7" s="35"/>
      <c r="ULB7" s="35"/>
      <c r="ULC7" s="35"/>
      <c r="ULD7" s="35"/>
      <c r="ULE7" s="35"/>
      <c r="ULF7" s="35"/>
      <c r="ULG7" s="35"/>
      <c r="ULH7" s="35"/>
      <c r="ULI7" s="35"/>
      <c r="ULJ7" s="35"/>
      <c r="ULK7" s="35"/>
      <c r="ULL7" s="35"/>
      <c r="ULM7" s="35"/>
      <c r="ULN7" s="35"/>
      <c r="ULO7" s="35"/>
      <c r="ULP7" s="35"/>
      <c r="ULQ7" s="35"/>
      <c r="ULR7" s="35"/>
      <c r="ULS7" s="35"/>
      <c r="ULT7" s="35"/>
      <c r="ULU7" s="35"/>
      <c r="ULV7" s="35"/>
      <c r="ULW7" s="35"/>
      <c r="ULX7" s="35"/>
      <c r="ULY7" s="35"/>
      <c r="ULZ7" s="35"/>
      <c r="UMA7" s="35"/>
      <c r="UMB7" s="35"/>
      <c r="UMC7" s="35"/>
      <c r="UMD7" s="35"/>
      <c r="UME7" s="35"/>
      <c r="UMF7" s="35"/>
      <c r="UMG7" s="35"/>
      <c r="UMH7" s="35"/>
      <c r="UMI7" s="35"/>
      <c r="UMJ7" s="35"/>
      <c r="UMK7" s="35"/>
      <c r="UML7" s="35"/>
      <c r="UMM7" s="35"/>
      <c r="UMN7" s="35"/>
      <c r="UMO7" s="35"/>
      <c r="UMP7" s="35"/>
      <c r="UMQ7" s="35"/>
      <c r="UMR7" s="35"/>
      <c r="UMS7" s="35"/>
      <c r="UMT7" s="35"/>
      <c r="UMU7" s="35"/>
      <c r="UMV7" s="35"/>
      <c r="UMW7" s="35"/>
      <c r="UMX7" s="35"/>
      <c r="UMY7" s="35"/>
      <c r="UMZ7" s="35"/>
      <c r="UNA7" s="35"/>
      <c r="UNB7" s="35"/>
      <c r="UNC7" s="35"/>
      <c r="UND7" s="35"/>
      <c r="UNE7" s="35"/>
      <c r="UNF7" s="35"/>
      <c r="UNG7" s="35"/>
      <c r="UNH7" s="35"/>
      <c r="UNI7" s="35"/>
      <c r="UNJ7" s="35"/>
      <c r="UNK7" s="35"/>
      <c r="UNL7" s="35"/>
      <c r="UNM7" s="35"/>
      <c r="UNN7" s="35"/>
      <c r="UNO7" s="35"/>
      <c r="UNP7" s="35"/>
      <c r="UNQ7" s="35"/>
      <c r="UNR7" s="35"/>
      <c r="UNS7" s="35"/>
      <c r="UNT7" s="35"/>
      <c r="UNU7" s="35"/>
      <c r="UNV7" s="35"/>
      <c r="UNW7" s="35"/>
      <c r="UNX7" s="35"/>
      <c r="UNY7" s="35"/>
      <c r="UNZ7" s="35"/>
      <c r="UOA7" s="35"/>
      <c r="UOB7" s="35"/>
      <c r="UOC7" s="35"/>
      <c r="UOD7" s="35"/>
      <c r="UOE7" s="35"/>
      <c r="UOF7" s="35"/>
      <c r="UOG7" s="35"/>
      <c r="UOH7" s="35"/>
      <c r="UOI7" s="35"/>
      <c r="UOJ7" s="35"/>
      <c r="UOK7" s="35"/>
      <c r="UOL7" s="35"/>
      <c r="UOM7" s="35"/>
      <c r="UON7" s="35"/>
      <c r="UOO7" s="35"/>
      <c r="UOP7" s="35"/>
      <c r="UOQ7" s="35"/>
      <c r="UOR7" s="35"/>
      <c r="UOS7" s="35"/>
      <c r="UOT7" s="35"/>
      <c r="UOU7" s="35"/>
      <c r="UOV7" s="35"/>
      <c r="UOW7" s="35"/>
      <c r="UOX7" s="35"/>
      <c r="UOY7" s="35"/>
      <c r="UOZ7" s="35"/>
      <c r="UPA7" s="35"/>
      <c r="UPB7" s="35"/>
      <c r="UPC7" s="35"/>
      <c r="UPD7" s="35"/>
      <c r="UPE7" s="35"/>
      <c r="UPF7" s="35"/>
      <c r="UPG7" s="35"/>
      <c r="UPH7" s="35"/>
      <c r="UPI7" s="35"/>
      <c r="UPJ7" s="35"/>
      <c r="UPK7" s="35"/>
      <c r="UPL7" s="35"/>
      <c r="UPM7" s="35"/>
      <c r="UPN7" s="35"/>
      <c r="UPO7" s="35"/>
      <c r="UPP7" s="35"/>
      <c r="UPQ7" s="35"/>
      <c r="UPR7" s="35"/>
      <c r="UPS7" s="35"/>
      <c r="UPT7" s="35"/>
      <c r="UPU7" s="35"/>
      <c r="UPV7" s="35"/>
      <c r="UPW7" s="35"/>
      <c r="UPX7" s="35"/>
      <c r="UPY7" s="35"/>
      <c r="UPZ7" s="35"/>
      <c r="UQA7" s="35"/>
      <c r="UQB7" s="35"/>
      <c r="UQC7" s="35"/>
      <c r="UQD7" s="35"/>
      <c r="UQE7" s="35"/>
      <c r="UQF7" s="35"/>
      <c r="UQG7" s="35"/>
      <c r="UQH7" s="35"/>
      <c r="UQI7" s="35"/>
      <c r="UQJ7" s="35"/>
      <c r="UQK7" s="35"/>
      <c r="UQL7" s="35"/>
      <c r="UQM7" s="35"/>
      <c r="UQN7" s="35"/>
      <c r="UQO7" s="35"/>
      <c r="UQP7" s="35"/>
      <c r="UQQ7" s="35"/>
      <c r="UQR7" s="35"/>
      <c r="UQS7" s="35"/>
      <c r="UQT7" s="35"/>
      <c r="UQU7" s="35"/>
      <c r="UQV7" s="35"/>
      <c r="UQW7" s="35"/>
      <c r="UQX7" s="35"/>
      <c r="UQY7" s="35"/>
      <c r="UQZ7" s="35"/>
      <c r="URA7" s="35"/>
      <c r="URB7" s="35"/>
      <c r="URC7" s="35"/>
      <c r="URD7" s="35"/>
      <c r="URE7" s="35"/>
      <c r="URF7" s="35"/>
      <c r="URG7" s="35"/>
      <c r="URH7" s="35"/>
      <c r="URI7" s="35"/>
      <c r="URJ7" s="35"/>
      <c r="URK7" s="35"/>
      <c r="URL7" s="35"/>
      <c r="URM7" s="35"/>
      <c r="URN7" s="35"/>
      <c r="URO7" s="35"/>
      <c r="URP7" s="35"/>
      <c r="URQ7" s="35"/>
      <c r="URR7" s="35"/>
      <c r="URS7" s="35"/>
      <c r="URT7" s="35"/>
      <c r="URU7" s="35"/>
      <c r="URV7" s="35"/>
      <c r="URW7" s="35"/>
      <c r="URX7" s="35"/>
      <c r="URY7" s="35"/>
      <c r="URZ7" s="35"/>
      <c r="USA7" s="35"/>
      <c r="USB7" s="35"/>
      <c r="USC7" s="35"/>
      <c r="USD7" s="35"/>
      <c r="USE7" s="35"/>
      <c r="USF7" s="35"/>
      <c r="USG7" s="35"/>
      <c r="USH7" s="35"/>
      <c r="USI7" s="35"/>
      <c r="USJ7" s="35"/>
      <c r="USK7" s="35"/>
      <c r="USL7" s="35"/>
      <c r="USM7" s="35"/>
      <c r="USN7" s="35"/>
      <c r="USO7" s="35"/>
      <c r="USP7" s="35"/>
      <c r="USQ7" s="35"/>
      <c r="USR7" s="35"/>
      <c r="USS7" s="35"/>
      <c r="UST7" s="35"/>
      <c r="USU7" s="35"/>
      <c r="USV7" s="35"/>
      <c r="USW7" s="35"/>
      <c r="USX7" s="35"/>
      <c r="USY7" s="35"/>
      <c r="USZ7" s="35"/>
      <c r="UTA7" s="35"/>
      <c r="UTB7" s="35"/>
      <c r="UTC7" s="35"/>
      <c r="UTD7" s="35"/>
      <c r="UTE7" s="35"/>
      <c r="UTF7" s="35"/>
      <c r="UTG7" s="35"/>
      <c r="UTH7" s="35"/>
      <c r="UTI7" s="35"/>
      <c r="UTJ7" s="35"/>
      <c r="UTK7" s="35"/>
      <c r="UTL7" s="35"/>
      <c r="UTM7" s="35"/>
      <c r="UTN7" s="35"/>
      <c r="UTO7" s="35"/>
      <c r="UTP7" s="35"/>
      <c r="UTQ7" s="35"/>
      <c r="UTR7" s="35"/>
      <c r="UTS7" s="35"/>
      <c r="UTT7" s="35"/>
      <c r="UTU7" s="35"/>
      <c r="UTV7" s="35"/>
      <c r="UTW7" s="35"/>
      <c r="UTX7" s="35"/>
      <c r="UTY7" s="35"/>
      <c r="UTZ7" s="35"/>
      <c r="UUA7" s="35"/>
      <c r="UUB7" s="35"/>
      <c r="UUC7" s="35"/>
      <c r="UUD7" s="35"/>
      <c r="UUE7" s="35"/>
      <c r="UUF7" s="35"/>
      <c r="UUG7" s="35"/>
      <c r="UUH7" s="35"/>
      <c r="UUI7" s="35"/>
      <c r="UUJ7" s="35"/>
      <c r="UUK7" s="35"/>
      <c r="UUL7" s="35"/>
      <c r="UUM7" s="35"/>
      <c r="UUN7" s="35"/>
      <c r="UUO7" s="35"/>
      <c r="UUP7" s="35"/>
      <c r="UUQ7" s="35"/>
      <c r="UUR7" s="35"/>
      <c r="UUS7" s="35"/>
      <c r="UUT7" s="35"/>
      <c r="UUU7" s="35"/>
      <c r="UUV7" s="35"/>
      <c r="UUW7" s="35"/>
      <c r="UUX7" s="35"/>
      <c r="UUY7" s="35"/>
      <c r="UUZ7" s="35"/>
      <c r="UVA7" s="35"/>
      <c r="UVB7" s="35"/>
      <c r="UVC7" s="35"/>
      <c r="UVD7" s="35"/>
      <c r="UVE7" s="35"/>
      <c r="UVF7" s="35"/>
      <c r="UVG7" s="35"/>
      <c r="UVH7" s="35"/>
      <c r="UVI7" s="35"/>
      <c r="UVJ7" s="35"/>
      <c r="UVK7" s="35"/>
      <c r="UVL7" s="35"/>
      <c r="UVM7" s="35"/>
      <c r="UVN7" s="35"/>
      <c r="UVO7" s="35"/>
      <c r="UVP7" s="35"/>
      <c r="UVQ7" s="35"/>
      <c r="UVR7" s="35"/>
      <c r="UVS7" s="35"/>
      <c r="UVT7" s="35"/>
      <c r="UVU7" s="35"/>
      <c r="UVV7" s="35"/>
      <c r="UVW7" s="35"/>
      <c r="UVX7" s="35"/>
      <c r="UVY7" s="35"/>
      <c r="UVZ7" s="35"/>
      <c r="UWA7" s="35"/>
      <c r="UWB7" s="35"/>
      <c r="UWC7" s="35"/>
      <c r="UWD7" s="35"/>
      <c r="UWE7" s="35"/>
      <c r="UWF7" s="35"/>
      <c r="UWG7" s="35"/>
      <c r="UWH7" s="35"/>
      <c r="UWI7" s="35"/>
      <c r="UWJ7" s="35"/>
      <c r="UWK7" s="35"/>
      <c r="UWL7" s="35"/>
      <c r="UWM7" s="35"/>
      <c r="UWN7" s="35"/>
      <c r="UWO7" s="35"/>
      <c r="UWP7" s="35"/>
      <c r="UWQ7" s="35"/>
      <c r="UWR7" s="35"/>
      <c r="UWS7" s="35"/>
      <c r="UWT7" s="35"/>
      <c r="UWU7" s="35"/>
      <c r="UWV7" s="35"/>
      <c r="UWW7" s="35"/>
      <c r="UWX7" s="35"/>
      <c r="UWY7" s="35"/>
      <c r="UWZ7" s="35"/>
      <c r="UXA7" s="35"/>
      <c r="UXB7" s="35"/>
      <c r="UXC7" s="35"/>
      <c r="UXD7" s="35"/>
      <c r="UXE7" s="35"/>
      <c r="UXF7" s="35"/>
      <c r="UXG7" s="35"/>
      <c r="UXH7" s="35"/>
      <c r="UXI7" s="35"/>
      <c r="UXJ7" s="35"/>
      <c r="UXK7" s="35"/>
      <c r="UXL7" s="35"/>
      <c r="UXM7" s="35"/>
      <c r="UXN7" s="35"/>
      <c r="UXO7" s="35"/>
      <c r="UXP7" s="35"/>
      <c r="UXQ7" s="35"/>
      <c r="UXR7" s="35"/>
      <c r="UXS7" s="35"/>
      <c r="UXT7" s="35"/>
      <c r="UXU7" s="35"/>
      <c r="UXV7" s="35"/>
      <c r="UXW7" s="35"/>
      <c r="UXX7" s="35"/>
      <c r="UXY7" s="35"/>
      <c r="UXZ7" s="35"/>
      <c r="UYA7" s="35"/>
      <c r="UYB7" s="35"/>
      <c r="UYC7" s="35"/>
      <c r="UYD7" s="35"/>
      <c r="UYE7" s="35"/>
      <c r="UYF7" s="35"/>
      <c r="UYG7" s="35"/>
      <c r="UYH7" s="35"/>
      <c r="UYI7" s="35"/>
      <c r="UYJ7" s="35"/>
      <c r="UYK7" s="35"/>
      <c r="UYL7" s="35"/>
      <c r="UYM7" s="35"/>
      <c r="UYN7" s="35"/>
      <c r="UYO7" s="35"/>
      <c r="UYP7" s="35"/>
      <c r="UYQ7" s="35"/>
      <c r="UYR7" s="35"/>
      <c r="UYS7" s="35"/>
      <c r="UYT7" s="35"/>
      <c r="UYU7" s="35"/>
      <c r="UYV7" s="35"/>
      <c r="UYW7" s="35"/>
      <c r="UYX7" s="35"/>
      <c r="UYY7" s="35"/>
      <c r="UYZ7" s="35"/>
      <c r="UZA7" s="35"/>
      <c r="UZB7" s="35"/>
      <c r="UZC7" s="35"/>
      <c r="UZD7" s="35"/>
      <c r="UZE7" s="35"/>
      <c r="UZF7" s="35"/>
      <c r="UZG7" s="35"/>
      <c r="UZH7" s="35"/>
      <c r="UZI7" s="35"/>
      <c r="UZJ7" s="35"/>
      <c r="UZK7" s="35"/>
      <c r="UZL7" s="35"/>
      <c r="UZM7" s="35"/>
      <c r="UZN7" s="35"/>
      <c r="UZO7" s="35"/>
      <c r="UZP7" s="35"/>
      <c r="UZQ7" s="35"/>
      <c r="UZR7" s="35"/>
      <c r="UZS7" s="35"/>
      <c r="UZT7" s="35"/>
      <c r="UZU7" s="35"/>
      <c r="UZV7" s="35"/>
      <c r="UZW7" s="35"/>
      <c r="UZX7" s="35"/>
      <c r="UZY7" s="35"/>
      <c r="UZZ7" s="35"/>
      <c r="VAA7" s="35"/>
      <c r="VAB7" s="35"/>
      <c r="VAC7" s="35"/>
      <c r="VAD7" s="35"/>
      <c r="VAE7" s="35"/>
      <c r="VAF7" s="35"/>
      <c r="VAG7" s="35"/>
      <c r="VAH7" s="35"/>
      <c r="VAI7" s="35"/>
      <c r="VAJ7" s="35"/>
      <c r="VAK7" s="35"/>
      <c r="VAL7" s="35"/>
      <c r="VAM7" s="35"/>
      <c r="VAN7" s="35"/>
      <c r="VAO7" s="35"/>
      <c r="VAP7" s="35"/>
      <c r="VAQ7" s="35"/>
      <c r="VAR7" s="35"/>
      <c r="VAS7" s="35"/>
      <c r="VAT7" s="35"/>
      <c r="VAU7" s="35"/>
      <c r="VAV7" s="35"/>
      <c r="VAW7" s="35"/>
      <c r="VAX7" s="35"/>
      <c r="VAY7" s="35"/>
      <c r="VAZ7" s="35"/>
      <c r="VBA7" s="35"/>
      <c r="VBB7" s="35"/>
      <c r="VBC7" s="35"/>
      <c r="VBD7" s="35"/>
      <c r="VBE7" s="35"/>
      <c r="VBF7" s="35"/>
      <c r="VBG7" s="35"/>
      <c r="VBH7" s="35"/>
      <c r="VBI7" s="35"/>
      <c r="VBJ7" s="35"/>
      <c r="VBK7" s="35"/>
      <c r="VBL7" s="35"/>
      <c r="VBM7" s="35"/>
      <c r="VBN7" s="35"/>
      <c r="VBO7" s="35"/>
      <c r="VBP7" s="35"/>
      <c r="VBQ7" s="35"/>
      <c r="VBR7" s="35"/>
      <c r="VBS7" s="35"/>
      <c r="VBT7" s="35"/>
      <c r="VBU7" s="35"/>
      <c r="VBV7" s="35"/>
      <c r="VBW7" s="35"/>
      <c r="VBX7" s="35"/>
      <c r="VBY7" s="35"/>
      <c r="VBZ7" s="35"/>
      <c r="VCA7" s="35"/>
      <c r="VCB7" s="35"/>
      <c r="VCC7" s="35"/>
      <c r="VCD7" s="35"/>
      <c r="VCE7" s="35"/>
      <c r="VCF7" s="35"/>
      <c r="VCG7" s="35"/>
      <c r="VCH7" s="35"/>
      <c r="VCI7" s="35"/>
      <c r="VCJ7" s="35"/>
      <c r="VCK7" s="35"/>
      <c r="VCL7" s="35"/>
      <c r="VCM7" s="35"/>
      <c r="VCN7" s="35"/>
      <c r="VCO7" s="35"/>
      <c r="VCP7" s="35"/>
      <c r="VCQ7" s="35"/>
      <c r="VCR7" s="35"/>
      <c r="VCS7" s="35"/>
      <c r="VCT7" s="35"/>
      <c r="VCU7" s="35"/>
      <c r="VCV7" s="35"/>
      <c r="VCW7" s="35"/>
      <c r="VCX7" s="35"/>
      <c r="VCY7" s="35"/>
      <c r="VCZ7" s="35"/>
      <c r="VDA7" s="35"/>
      <c r="VDB7" s="35"/>
      <c r="VDC7" s="35"/>
      <c r="VDD7" s="35"/>
      <c r="VDE7" s="35"/>
      <c r="VDF7" s="35"/>
      <c r="VDG7" s="35"/>
      <c r="VDH7" s="35"/>
      <c r="VDI7" s="35"/>
      <c r="VDJ7" s="35"/>
      <c r="VDK7" s="35"/>
      <c r="VDL7" s="35"/>
      <c r="VDM7" s="35"/>
      <c r="VDN7" s="35"/>
      <c r="VDO7" s="35"/>
      <c r="VDP7" s="35"/>
      <c r="VDQ7" s="35"/>
      <c r="VDR7" s="35"/>
      <c r="VDS7" s="35"/>
      <c r="VDT7" s="35"/>
      <c r="VDU7" s="35"/>
      <c r="VDV7" s="35"/>
      <c r="VDW7" s="35"/>
      <c r="VDX7" s="35"/>
      <c r="VDY7" s="35"/>
      <c r="VDZ7" s="35"/>
      <c r="VEA7" s="35"/>
      <c r="VEB7" s="35"/>
      <c r="VEC7" s="35"/>
      <c r="VED7" s="35"/>
      <c r="VEE7" s="35"/>
      <c r="VEF7" s="35"/>
      <c r="VEG7" s="35"/>
      <c r="VEH7" s="35"/>
      <c r="VEI7" s="35"/>
      <c r="VEJ7" s="35"/>
      <c r="VEK7" s="35"/>
      <c r="VEL7" s="35"/>
      <c r="VEM7" s="35"/>
      <c r="VEN7" s="35"/>
      <c r="VEO7" s="35"/>
      <c r="VEP7" s="35"/>
      <c r="VEQ7" s="35"/>
      <c r="VER7" s="35"/>
      <c r="VES7" s="35"/>
      <c r="VET7" s="35"/>
      <c r="VEU7" s="35"/>
      <c r="VEV7" s="35"/>
      <c r="VEW7" s="35"/>
      <c r="VEX7" s="35"/>
      <c r="VEY7" s="35"/>
      <c r="VEZ7" s="35"/>
      <c r="VFA7" s="35"/>
      <c r="VFB7" s="35"/>
      <c r="VFC7" s="35"/>
      <c r="VFD7" s="35"/>
      <c r="VFE7" s="35"/>
      <c r="VFF7" s="35"/>
      <c r="VFG7" s="35"/>
      <c r="VFH7" s="35"/>
      <c r="VFI7" s="35"/>
      <c r="VFJ7" s="35"/>
      <c r="VFK7" s="35"/>
      <c r="VFL7" s="35"/>
      <c r="VFM7" s="35"/>
      <c r="VFN7" s="35"/>
      <c r="VFO7" s="35"/>
      <c r="VFP7" s="35"/>
      <c r="VFQ7" s="35"/>
      <c r="VFR7" s="35"/>
      <c r="VFS7" s="35"/>
      <c r="VFT7" s="35"/>
      <c r="VFU7" s="35"/>
      <c r="VFV7" s="35"/>
      <c r="VFW7" s="35"/>
      <c r="VFX7" s="35"/>
      <c r="VFY7" s="35"/>
      <c r="VFZ7" s="35"/>
      <c r="VGA7" s="35"/>
      <c r="VGB7" s="35"/>
      <c r="VGC7" s="35"/>
      <c r="VGD7" s="35"/>
      <c r="VGE7" s="35"/>
      <c r="VGF7" s="35"/>
      <c r="VGG7" s="35"/>
      <c r="VGH7" s="35"/>
      <c r="VGI7" s="35"/>
      <c r="VGJ7" s="35"/>
      <c r="VGK7" s="35"/>
      <c r="VGL7" s="35"/>
      <c r="VGM7" s="35"/>
      <c r="VGN7" s="35"/>
      <c r="VGO7" s="35"/>
      <c r="VGP7" s="35"/>
      <c r="VGQ7" s="35"/>
      <c r="VGR7" s="35"/>
      <c r="VGS7" s="35"/>
      <c r="VGT7" s="35"/>
      <c r="VGU7" s="35"/>
      <c r="VGV7" s="35"/>
      <c r="VGW7" s="35"/>
      <c r="VGX7" s="35"/>
      <c r="VGY7" s="35"/>
      <c r="VGZ7" s="35"/>
      <c r="VHA7" s="35"/>
      <c r="VHB7" s="35"/>
      <c r="VHC7" s="35"/>
      <c r="VHD7" s="35"/>
      <c r="VHE7" s="35"/>
      <c r="VHF7" s="35"/>
      <c r="VHG7" s="35"/>
      <c r="VHH7" s="35"/>
      <c r="VHI7" s="35"/>
      <c r="VHJ7" s="35"/>
      <c r="VHK7" s="35"/>
      <c r="VHL7" s="35"/>
      <c r="VHM7" s="35"/>
      <c r="VHN7" s="35"/>
      <c r="VHO7" s="35"/>
      <c r="VHP7" s="35"/>
      <c r="VHQ7" s="35"/>
      <c r="VHR7" s="35"/>
      <c r="VHS7" s="35"/>
      <c r="VHT7" s="35"/>
      <c r="VHU7" s="35"/>
      <c r="VHV7" s="35"/>
      <c r="VHW7" s="35"/>
      <c r="VHX7" s="35"/>
      <c r="VHY7" s="35"/>
      <c r="VHZ7" s="35"/>
      <c r="VIA7" s="35"/>
      <c r="VIB7" s="35"/>
      <c r="VIC7" s="35"/>
      <c r="VID7" s="35"/>
      <c r="VIE7" s="35"/>
      <c r="VIF7" s="35"/>
      <c r="VIG7" s="35"/>
      <c r="VIH7" s="35"/>
      <c r="VII7" s="35"/>
      <c r="VIJ7" s="35"/>
      <c r="VIK7" s="35"/>
      <c r="VIL7" s="35"/>
      <c r="VIM7" s="35"/>
      <c r="VIN7" s="35"/>
      <c r="VIO7" s="35"/>
      <c r="VIP7" s="35"/>
      <c r="VIQ7" s="35"/>
      <c r="VIR7" s="35"/>
      <c r="VIS7" s="35"/>
      <c r="VIT7" s="35"/>
      <c r="VIU7" s="35"/>
      <c r="VIV7" s="35"/>
      <c r="VIW7" s="35"/>
      <c r="VIX7" s="35"/>
      <c r="VIY7" s="35"/>
      <c r="VIZ7" s="35"/>
      <c r="VJA7" s="35"/>
      <c r="VJB7" s="35"/>
      <c r="VJC7" s="35"/>
      <c r="VJD7" s="35"/>
      <c r="VJE7" s="35"/>
      <c r="VJF7" s="35"/>
      <c r="VJG7" s="35"/>
      <c r="VJH7" s="35"/>
      <c r="VJI7" s="35"/>
      <c r="VJJ7" s="35"/>
      <c r="VJK7" s="35"/>
      <c r="VJL7" s="35"/>
      <c r="VJM7" s="35"/>
      <c r="VJN7" s="35"/>
      <c r="VJO7" s="35"/>
      <c r="VJP7" s="35"/>
      <c r="VJQ7" s="35"/>
      <c r="VJR7" s="35"/>
      <c r="VJS7" s="35"/>
      <c r="VJT7" s="35"/>
      <c r="VJU7" s="35"/>
      <c r="VJV7" s="35"/>
      <c r="VJW7" s="35"/>
      <c r="VJX7" s="35"/>
      <c r="VJY7" s="35"/>
      <c r="VJZ7" s="35"/>
      <c r="VKA7" s="35"/>
      <c r="VKB7" s="35"/>
      <c r="VKC7" s="35"/>
      <c r="VKD7" s="35"/>
      <c r="VKE7" s="35"/>
      <c r="VKF7" s="35"/>
      <c r="VKG7" s="35"/>
      <c r="VKH7" s="35"/>
      <c r="VKI7" s="35"/>
      <c r="VKJ7" s="35"/>
      <c r="VKK7" s="35"/>
      <c r="VKL7" s="35"/>
      <c r="VKM7" s="35"/>
      <c r="VKN7" s="35"/>
      <c r="VKO7" s="35"/>
      <c r="VKP7" s="35"/>
      <c r="VKQ7" s="35"/>
      <c r="VKR7" s="35"/>
      <c r="VKS7" s="35"/>
      <c r="VKT7" s="35"/>
      <c r="VKU7" s="35"/>
      <c r="VKV7" s="35"/>
      <c r="VKW7" s="35"/>
      <c r="VKX7" s="35"/>
      <c r="VKY7" s="35"/>
      <c r="VKZ7" s="35"/>
      <c r="VLA7" s="35"/>
      <c r="VLB7" s="35"/>
      <c r="VLC7" s="35"/>
      <c r="VLD7" s="35"/>
      <c r="VLE7" s="35"/>
      <c r="VLF7" s="35"/>
      <c r="VLG7" s="35"/>
      <c r="VLH7" s="35"/>
      <c r="VLI7" s="35"/>
      <c r="VLJ7" s="35"/>
      <c r="VLK7" s="35"/>
      <c r="VLL7" s="35"/>
      <c r="VLM7" s="35"/>
      <c r="VLN7" s="35"/>
      <c r="VLO7" s="35"/>
      <c r="VLP7" s="35"/>
      <c r="VLQ7" s="35"/>
      <c r="VLR7" s="35"/>
      <c r="VLS7" s="35"/>
      <c r="VLT7" s="35"/>
      <c r="VLU7" s="35"/>
      <c r="VLV7" s="35"/>
      <c r="VLW7" s="35"/>
      <c r="VLX7" s="35"/>
      <c r="VLY7" s="35"/>
      <c r="VLZ7" s="35"/>
      <c r="VMA7" s="35"/>
      <c r="VMB7" s="35"/>
      <c r="VMC7" s="35"/>
      <c r="VMD7" s="35"/>
      <c r="VME7" s="35"/>
      <c r="VMF7" s="35"/>
      <c r="VMG7" s="35"/>
      <c r="VMH7" s="35"/>
      <c r="VMI7" s="35"/>
      <c r="VMJ7" s="35"/>
      <c r="VMK7" s="35"/>
      <c r="VML7" s="35"/>
      <c r="VMM7" s="35"/>
      <c r="VMN7" s="35"/>
      <c r="VMO7" s="35"/>
      <c r="VMP7" s="35"/>
      <c r="VMQ7" s="35"/>
      <c r="VMR7" s="35"/>
      <c r="VMS7" s="35"/>
      <c r="VMT7" s="35"/>
      <c r="VMU7" s="35"/>
      <c r="VMV7" s="35"/>
      <c r="VMW7" s="35"/>
      <c r="VMX7" s="35"/>
      <c r="VMY7" s="35"/>
      <c r="VMZ7" s="35"/>
      <c r="VNA7" s="35"/>
      <c r="VNB7" s="35"/>
      <c r="VNC7" s="35"/>
      <c r="VND7" s="35"/>
      <c r="VNE7" s="35"/>
      <c r="VNF7" s="35"/>
      <c r="VNG7" s="35"/>
      <c r="VNH7" s="35"/>
      <c r="VNI7" s="35"/>
      <c r="VNJ7" s="35"/>
      <c r="VNK7" s="35"/>
      <c r="VNL7" s="35"/>
      <c r="VNM7" s="35"/>
      <c r="VNN7" s="35"/>
      <c r="VNO7" s="35"/>
      <c r="VNP7" s="35"/>
      <c r="VNQ7" s="35"/>
      <c r="VNR7" s="35"/>
      <c r="VNS7" s="35"/>
      <c r="VNT7" s="35"/>
      <c r="VNU7" s="35"/>
      <c r="VNV7" s="35"/>
      <c r="VNW7" s="35"/>
      <c r="VNX7" s="35"/>
      <c r="VNY7" s="35"/>
      <c r="VNZ7" s="35"/>
      <c r="VOA7" s="35"/>
      <c r="VOB7" s="35"/>
      <c r="VOC7" s="35"/>
      <c r="VOD7" s="35"/>
      <c r="VOE7" s="35"/>
      <c r="VOF7" s="35"/>
      <c r="VOG7" s="35"/>
      <c r="VOH7" s="35"/>
      <c r="VOI7" s="35"/>
      <c r="VOJ7" s="35"/>
      <c r="VOK7" s="35"/>
      <c r="VOL7" s="35"/>
      <c r="VOM7" s="35"/>
      <c r="VON7" s="35"/>
      <c r="VOO7" s="35"/>
      <c r="VOP7" s="35"/>
      <c r="VOQ7" s="35"/>
      <c r="VOR7" s="35"/>
      <c r="VOS7" s="35"/>
      <c r="VOT7" s="35"/>
      <c r="VOU7" s="35"/>
      <c r="VOV7" s="35"/>
      <c r="VOW7" s="35"/>
      <c r="VOX7" s="35"/>
      <c r="VOY7" s="35"/>
      <c r="VOZ7" s="35"/>
      <c r="VPA7" s="35"/>
      <c r="VPB7" s="35"/>
      <c r="VPC7" s="35"/>
      <c r="VPD7" s="35"/>
      <c r="VPE7" s="35"/>
      <c r="VPF7" s="35"/>
      <c r="VPG7" s="35"/>
      <c r="VPH7" s="35"/>
      <c r="VPI7" s="35"/>
      <c r="VPJ7" s="35"/>
      <c r="VPK7" s="35"/>
      <c r="VPL7" s="35"/>
      <c r="VPM7" s="35"/>
      <c r="VPN7" s="35"/>
      <c r="VPO7" s="35"/>
      <c r="VPP7" s="35"/>
      <c r="VPQ7" s="35"/>
      <c r="VPR7" s="35"/>
      <c r="VPS7" s="35"/>
      <c r="VPT7" s="35"/>
      <c r="VPU7" s="35"/>
      <c r="VPV7" s="35"/>
      <c r="VPW7" s="35"/>
      <c r="VPX7" s="35"/>
      <c r="VPY7" s="35"/>
      <c r="VPZ7" s="35"/>
      <c r="VQA7" s="35"/>
      <c r="VQB7" s="35"/>
      <c r="VQC7" s="35"/>
      <c r="VQD7" s="35"/>
      <c r="VQE7" s="35"/>
      <c r="VQF7" s="35"/>
      <c r="VQG7" s="35"/>
      <c r="VQH7" s="35"/>
      <c r="VQI7" s="35"/>
      <c r="VQJ7" s="35"/>
      <c r="VQK7" s="35"/>
      <c r="VQL7" s="35"/>
      <c r="VQM7" s="35"/>
      <c r="VQN7" s="35"/>
      <c r="VQO7" s="35"/>
      <c r="VQP7" s="35"/>
      <c r="VQQ7" s="35"/>
      <c r="VQR7" s="35"/>
      <c r="VQS7" s="35"/>
      <c r="VQT7" s="35"/>
      <c r="VQU7" s="35"/>
      <c r="VQV7" s="35"/>
      <c r="VQW7" s="35"/>
      <c r="VQX7" s="35"/>
      <c r="VQY7" s="35"/>
      <c r="VQZ7" s="35"/>
      <c r="VRA7" s="35"/>
      <c r="VRB7" s="35"/>
      <c r="VRC7" s="35"/>
      <c r="VRD7" s="35"/>
      <c r="VRE7" s="35"/>
      <c r="VRF7" s="35"/>
      <c r="VRG7" s="35"/>
      <c r="VRH7" s="35"/>
      <c r="VRI7" s="35"/>
      <c r="VRJ7" s="35"/>
      <c r="VRK7" s="35"/>
      <c r="VRL7" s="35"/>
      <c r="VRM7" s="35"/>
      <c r="VRN7" s="35"/>
      <c r="VRO7" s="35"/>
      <c r="VRP7" s="35"/>
      <c r="VRQ7" s="35"/>
      <c r="VRR7" s="35"/>
      <c r="VRS7" s="35"/>
      <c r="VRT7" s="35"/>
      <c r="VRU7" s="35"/>
      <c r="VRV7" s="35"/>
      <c r="VRW7" s="35"/>
      <c r="VRX7" s="35"/>
      <c r="VRY7" s="35"/>
      <c r="VRZ7" s="35"/>
      <c r="VSA7" s="35"/>
      <c r="VSB7" s="35"/>
      <c r="VSC7" s="35"/>
      <c r="VSD7" s="35"/>
      <c r="VSE7" s="35"/>
      <c r="VSF7" s="35"/>
      <c r="VSG7" s="35"/>
      <c r="VSH7" s="35"/>
      <c r="VSI7" s="35"/>
      <c r="VSJ7" s="35"/>
      <c r="VSK7" s="35"/>
      <c r="VSL7" s="35"/>
      <c r="VSM7" s="35"/>
      <c r="VSN7" s="35"/>
      <c r="VSO7" s="35"/>
      <c r="VSP7" s="35"/>
      <c r="VSQ7" s="35"/>
      <c r="VSR7" s="35"/>
      <c r="VSS7" s="35"/>
      <c r="VST7" s="35"/>
      <c r="VSU7" s="35"/>
      <c r="VSV7" s="35"/>
      <c r="VSW7" s="35"/>
      <c r="VSX7" s="35"/>
      <c r="VSY7" s="35"/>
      <c r="VSZ7" s="35"/>
      <c r="VTA7" s="35"/>
      <c r="VTB7" s="35"/>
      <c r="VTC7" s="35"/>
      <c r="VTD7" s="35"/>
      <c r="VTE7" s="35"/>
      <c r="VTF7" s="35"/>
      <c r="VTG7" s="35"/>
      <c r="VTH7" s="35"/>
      <c r="VTI7" s="35"/>
      <c r="VTJ7" s="35"/>
      <c r="VTK7" s="35"/>
      <c r="VTL7" s="35"/>
      <c r="VTM7" s="35"/>
      <c r="VTN7" s="35"/>
      <c r="VTO7" s="35"/>
      <c r="VTP7" s="35"/>
      <c r="VTQ7" s="35"/>
      <c r="VTR7" s="35"/>
      <c r="VTS7" s="35"/>
      <c r="VTT7" s="35"/>
      <c r="VTU7" s="35"/>
      <c r="VTV7" s="35"/>
      <c r="VTW7" s="35"/>
      <c r="VTX7" s="35"/>
      <c r="VTY7" s="35"/>
      <c r="VTZ7" s="35"/>
      <c r="VUA7" s="35"/>
      <c r="VUB7" s="35"/>
      <c r="VUC7" s="35"/>
      <c r="VUD7" s="35"/>
      <c r="VUE7" s="35"/>
      <c r="VUF7" s="35"/>
      <c r="VUG7" s="35"/>
      <c r="VUH7" s="35"/>
      <c r="VUI7" s="35"/>
      <c r="VUJ7" s="35"/>
      <c r="VUK7" s="35"/>
      <c r="VUL7" s="35"/>
      <c r="VUM7" s="35"/>
      <c r="VUN7" s="35"/>
      <c r="VUO7" s="35"/>
      <c r="VUP7" s="35"/>
      <c r="VUQ7" s="35"/>
      <c r="VUR7" s="35"/>
      <c r="VUS7" s="35"/>
      <c r="VUT7" s="35"/>
      <c r="VUU7" s="35"/>
      <c r="VUV7" s="35"/>
      <c r="VUW7" s="35"/>
      <c r="VUX7" s="35"/>
      <c r="VUY7" s="35"/>
      <c r="VUZ7" s="35"/>
      <c r="VVA7" s="35"/>
      <c r="VVB7" s="35"/>
      <c r="VVC7" s="35"/>
      <c r="VVD7" s="35"/>
      <c r="VVE7" s="35"/>
      <c r="VVF7" s="35"/>
      <c r="VVG7" s="35"/>
      <c r="VVH7" s="35"/>
      <c r="VVI7" s="35"/>
      <c r="VVJ7" s="35"/>
      <c r="VVK7" s="35"/>
      <c r="VVL7" s="35"/>
      <c r="VVM7" s="35"/>
      <c r="VVN7" s="35"/>
      <c r="VVO7" s="35"/>
      <c r="VVP7" s="35"/>
      <c r="VVQ7" s="35"/>
      <c r="VVR7" s="35"/>
      <c r="VVS7" s="35"/>
      <c r="VVT7" s="35"/>
      <c r="VVU7" s="35"/>
      <c r="VVV7" s="35"/>
      <c r="VVW7" s="35"/>
      <c r="VVX7" s="35"/>
      <c r="VVY7" s="35"/>
      <c r="VVZ7" s="35"/>
      <c r="VWA7" s="35"/>
      <c r="VWB7" s="35"/>
      <c r="VWC7" s="35"/>
      <c r="VWD7" s="35"/>
      <c r="VWE7" s="35"/>
      <c r="VWF7" s="35"/>
      <c r="VWG7" s="35"/>
      <c r="VWH7" s="35"/>
      <c r="VWI7" s="35"/>
      <c r="VWJ7" s="35"/>
      <c r="VWK7" s="35"/>
      <c r="VWL7" s="35"/>
      <c r="VWM7" s="35"/>
      <c r="VWN7" s="35"/>
      <c r="VWO7" s="35"/>
      <c r="VWP7" s="35"/>
      <c r="VWQ7" s="35"/>
      <c r="VWR7" s="35"/>
      <c r="VWS7" s="35"/>
      <c r="VWT7" s="35"/>
      <c r="VWU7" s="35"/>
      <c r="VWV7" s="35"/>
      <c r="VWW7" s="35"/>
      <c r="VWX7" s="35"/>
      <c r="VWY7" s="35"/>
      <c r="VWZ7" s="35"/>
      <c r="VXA7" s="35"/>
      <c r="VXB7" s="35"/>
      <c r="VXC7" s="35"/>
      <c r="VXD7" s="35"/>
      <c r="VXE7" s="35"/>
      <c r="VXF7" s="35"/>
      <c r="VXG7" s="35"/>
      <c r="VXH7" s="35"/>
      <c r="VXI7" s="35"/>
      <c r="VXJ7" s="35"/>
      <c r="VXK7" s="35"/>
      <c r="VXL7" s="35"/>
      <c r="VXM7" s="35"/>
      <c r="VXN7" s="35"/>
      <c r="VXO7" s="35"/>
      <c r="VXP7" s="35"/>
      <c r="VXQ7" s="35"/>
      <c r="VXR7" s="35"/>
      <c r="VXS7" s="35"/>
      <c r="VXT7" s="35"/>
      <c r="VXU7" s="35"/>
      <c r="VXV7" s="35"/>
      <c r="VXW7" s="35"/>
      <c r="VXX7" s="35"/>
      <c r="VXY7" s="35"/>
      <c r="VXZ7" s="35"/>
      <c r="VYA7" s="35"/>
      <c r="VYB7" s="35"/>
      <c r="VYC7" s="35"/>
      <c r="VYD7" s="35"/>
      <c r="VYE7" s="35"/>
      <c r="VYF7" s="35"/>
      <c r="VYG7" s="35"/>
      <c r="VYH7" s="35"/>
      <c r="VYI7" s="35"/>
      <c r="VYJ7" s="35"/>
      <c r="VYK7" s="35"/>
      <c r="VYL7" s="35"/>
      <c r="VYM7" s="35"/>
      <c r="VYN7" s="35"/>
      <c r="VYO7" s="35"/>
      <c r="VYP7" s="35"/>
      <c r="VYQ7" s="35"/>
      <c r="VYR7" s="35"/>
      <c r="VYS7" s="35"/>
      <c r="VYT7" s="35"/>
      <c r="VYU7" s="35"/>
      <c r="VYV7" s="35"/>
      <c r="VYW7" s="35"/>
      <c r="VYX7" s="35"/>
      <c r="VYY7" s="35"/>
      <c r="VYZ7" s="35"/>
      <c r="VZA7" s="35"/>
      <c r="VZB7" s="35"/>
      <c r="VZC7" s="35"/>
      <c r="VZD7" s="35"/>
      <c r="VZE7" s="35"/>
      <c r="VZF7" s="35"/>
      <c r="VZG7" s="35"/>
      <c r="VZH7" s="35"/>
      <c r="VZI7" s="35"/>
      <c r="VZJ7" s="35"/>
      <c r="VZK7" s="35"/>
      <c r="VZL7" s="35"/>
      <c r="VZM7" s="35"/>
      <c r="VZN7" s="35"/>
      <c r="VZO7" s="35"/>
      <c r="VZP7" s="35"/>
      <c r="VZQ7" s="35"/>
      <c r="VZR7" s="35"/>
      <c r="VZS7" s="35"/>
      <c r="VZT7" s="35"/>
      <c r="VZU7" s="35"/>
      <c r="VZV7" s="35"/>
      <c r="VZW7" s="35"/>
      <c r="VZX7" s="35"/>
      <c r="VZY7" s="35"/>
      <c r="VZZ7" s="35"/>
      <c r="WAA7" s="35"/>
      <c r="WAB7" s="35"/>
      <c r="WAC7" s="35"/>
      <c r="WAD7" s="35"/>
      <c r="WAE7" s="35"/>
      <c r="WAF7" s="35"/>
      <c r="WAG7" s="35"/>
      <c r="WAH7" s="35"/>
      <c r="WAI7" s="35"/>
      <c r="WAJ7" s="35"/>
      <c r="WAK7" s="35"/>
      <c r="WAL7" s="35"/>
      <c r="WAM7" s="35"/>
      <c r="WAN7" s="35"/>
      <c r="WAO7" s="35"/>
      <c r="WAP7" s="35"/>
      <c r="WAQ7" s="35"/>
      <c r="WAR7" s="35"/>
      <c r="WAS7" s="35"/>
      <c r="WAT7" s="35"/>
      <c r="WAU7" s="35"/>
      <c r="WAV7" s="35"/>
      <c r="WAW7" s="35"/>
      <c r="WAX7" s="35"/>
      <c r="WAY7" s="35"/>
      <c r="WAZ7" s="35"/>
      <c r="WBA7" s="35"/>
      <c r="WBB7" s="35"/>
      <c r="WBC7" s="35"/>
      <c r="WBD7" s="35"/>
      <c r="WBE7" s="35"/>
      <c r="WBF7" s="35"/>
      <c r="WBG7" s="35"/>
      <c r="WBH7" s="35"/>
      <c r="WBI7" s="35"/>
      <c r="WBJ7" s="35"/>
      <c r="WBK7" s="35"/>
      <c r="WBL7" s="35"/>
      <c r="WBM7" s="35"/>
      <c r="WBN7" s="35"/>
      <c r="WBO7" s="35"/>
      <c r="WBP7" s="35"/>
      <c r="WBQ7" s="35"/>
      <c r="WBR7" s="35"/>
      <c r="WBS7" s="35"/>
      <c r="WBT7" s="35"/>
      <c r="WBU7" s="35"/>
      <c r="WBV7" s="35"/>
      <c r="WBW7" s="35"/>
      <c r="WBX7" s="35"/>
      <c r="WBY7" s="35"/>
      <c r="WBZ7" s="35"/>
      <c r="WCA7" s="35"/>
      <c r="WCB7" s="35"/>
      <c r="WCC7" s="35"/>
      <c r="WCD7" s="35"/>
      <c r="WCE7" s="35"/>
      <c r="WCF7" s="35"/>
      <c r="WCG7" s="35"/>
      <c r="WCH7" s="35"/>
      <c r="WCI7" s="35"/>
      <c r="WCJ7" s="35"/>
      <c r="WCK7" s="35"/>
      <c r="WCL7" s="35"/>
      <c r="WCM7" s="35"/>
      <c r="WCN7" s="35"/>
      <c r="WCO7" s="35"/>
      <c r="WCP7" s="35"/>
      <c r="WCQ7" s="35"/>
      <c r="WCR7" s="35"/>
      <c r="WCS7" s="35"/>
      <c r="WCT7" s="35"/>
      <c r="WCU7" s="35"/>
      <c r="WCV7" s="35"/>
      <c r="WCW7" s="35"/>
      <c r="WCX7" s="35"/>
      <c r="WCY7" s="35"/>
      <c r="WCZ7" s="35"/>
      <c r="WDA7" s="35"/>
      <c r="WDB7" s="35"/>
      <c r="WDC7" s="35"/>
      <c r="WDD7" s="35"/>
      <c r="WDE7" s="35"/>
      <c r="WDF7" s="35"/>
      <c r="WDG7" s="35"/>
      <c r="WDH7" s="35"/>
      <c r="WDI7" s="35"/>
      <c r="WDJ7" s="35"/>
      <c r="WDK7" s="35"/>
      <c r="WDL7" s="35"/>
      <c r="WDM7" s="35"/>
      <c r="WDN7" s="35"/>
      <c r="WDO7" s="35"/>
      <c r="WDP7" s="35"/>
      <c r="WDQ7" s="35"/>
      <c r="WDR7" s="35"/>
      <c r="WDS7" s="35"/>
      <c r="WDT7" s="35"/>
      <c r="WDU7" s="35"/>
      <c r="WDV7" s="35"/>
      <c r="WDW7" s="35"/>
      <c r="WDX7" s="35"/>
      <c r="WDY7" s="35"/>
      <c r="WDZ7" s="35"/>
      <c r="WEA7" s="35"/>
      <c r="WEB7" s="35"/>
      <c r="WEC7" s="35"/>
      <c r="WED7" s="35"/>
      <c r="WEE7" s="35"/>
      <c r="WEF7" s="35"/>
      <c r="WEG7" s="35"/>
      <c r="WEH7" s="35"/>
      <c r="WEI7" s="35"/>
      <c r="WEJ7" s="35"/>
      <c r="WEK7" s="35"/>
      <c r="WEL7" s="35"/>
      <c r="WEM7" s="35"/>
      <c r="WEN7" s="35"/>
      <c r="WEO7" s="35"/>
      <c r="WEP7" s="35"/>
      <c r="WEQ7" s="35"/>
      <c r="WER7" s="35"/>
      <c r="WES7" s="35"/>
      <c r="WET7" s="35"/>
      <c r="WEU7" s="35"/>
      <c r="WEV7" s="35"/>
      <c r="WEW7" s="35"/>
      <c r="WEX7" s="35"/>
      <c r="WEY7" s="35"/>
      <c r="WEZ7" s="35"/>
      <c r="WFA7" s="35"/>
      <c r="WFB7" s="35"/>
      <c r="WFC7" s="35"/>
      <c r="WFD7" s="35"/>
      <c r="WFE7" s="35"/>
      <c r="WFF7" s="35"/>
      <c r="WFG7" s="35"/>
      <c r="WFH7" s="35"/>
      <c r="WFI7" s="35"/>
      <c r="WFJ7" s="35"/>
      <c r="WFK7" s="35"/>
      <c r="WFL7" s="35"/>
      <c r="WFM7" s="35"/>
      <c r="WFN7" s="35"/>
      <c r="WFO7" s="35"/>
      <c r="WFP7" s="35"/>
      <c r="WFQ7" s="35"/>
      <c r="WFR7" s="35"/>
      <c r="WFS7" s="35"/>
      <c r="WFT7" s="35"/>
      <c r="WFU7" s="35"/>
      <c r="WFV7" s="35"/>
      <c r="WFW7" s="35"/>
      <c r="WFX7" s="35"/>
      <c r="WFY7" s="35"/>
      <c r="WFZ7" s="35"/>
      <c r="WGA7" s="35"/>
      <c r="WGB7" s="35"/>
      <c r="WGC7" s="35"/>
      <c r="WGD7" s="35"/>
      <c r="WGE7" s="35"/>
      <c r="WGF7" s="35"/>
      <c r="WGG7" s="35"/>
      <c r="WGH7" s="35"/>
      <c r="WGI7" s="35"/>
      <c r="WGJ7" s="35"/>
      <c r="WGK7" s="35"/>
      <c r="WGL7" s="35"/>
      <c r="WGM7" s="35"/>
      <c r="WGN7" s="35"/>
      <c r="WGO7" s="35"/>
      <c r="WGP7" s="35"/>
      <c r="WGQ7" s="35"/>
      <c r="WGR7" s="35"/>
      <c r="WGS7" s="35"/>
      <c r="WGT7" s="35"/>
      <c r="WGU7" s="35"/>
      <c r="WGV7" s="35"/>
      <c r="WGW7" s="35"/>
      <c r="WGX7" s="35"/>
      <c r="WGY7" s="35"/>
      <c r="WGZ7" s="35"/>
      <c r="WHA7" s="35"/>
      <c r="WHB7" s="35"/>
      <c r="WHC7" s="35"/>
      <c r="WHD7" s="35"/>
      <c r="WHE7" s="35"/>
      <c r="WHF7" s="35"/>
      <c r="WHG7" s="35"/>
      <c r="WHH7" s="35"/>
      <c r="WHI7" s="35"/>
      <c r="WHJ7" s="35"/>
      <c r="WHK7" s="35"/>
      <c r="WHL7" s="35"/>
      <c r="WHM7" s="35"/>
      <c r="WHN7" s="35"/>
      <c r="WHO7" s="35"/>
      <c r="WHP7" s="35"/>
      <c r="WHQ7" s="35"/>
      <c r="WHR7" s="35"/>
      <c r="WHS7" s="35"/>
      <c r="WHT7" s="35"/>
      <c r="WHU7" s="35"/>
      <c r="WHV7" s="35"/>
      <c r="WHW7" s="35"/>
      <c r="WHX7" s="35"/>
      <c r="WHY7" s="35"/>
      <c r="WHZ7" s="35"/>
      <c r="WIA7" s="35"/>
      <c r="WIB7" s="35"/>
      <c r="WIC7" s="35"/>
      <c r="WID7" s="35"/>
      <c r="WIE7" s="35"/>
      <c r="WIF7" s="35"/>
      <c r="WIG7" s="35"/>
      <c r="WIH7" s="35"/>
      <c r="WII7" s="35"/>
      <c r="WIJ7" s="35"/>
      <c r="WIK7" s="35"/>
      <c r="WIL7" s="35"/>
      <c r="WIM7" s="35"/>
      <c r="WIN7" s="35"/>
      <c r="WIO7" s="35"/>
      <c r="WIP7" s="35"/>
      <c r="WIQ7" s="35"/>
      <c r="WIR7" s="35"/>
      <c r="WIS7" s="35"/>
      <c r="WIT7" s="35"/>
      <c r="WIU7" s="35"/>
      <c r="WIV7" s="35"/>
      <c r="WIW7" s="35"/>
      <c r="WIX7" s="35"/>
      <c r="WIY7" s="35"/>
      <c r="WIZ7" s="35"/>
      <c r="WJA7" s="35"/>
      <c r="WJB7" s="35"/>
      <c r="WJC7" s="35"/>
      <c r="WJD7" s="35"/>
      <c r="WJE7" s="35"/>
      <c r="WJF7" s="35"/>
      <c r="WJG7" s="35"/>
      <c r="WJH7" s="35"/>
      <c r="WJI7" s="35"/>
      <c r="WJJ7" s="35"/>
      <c r="WJK7" s="35"/>
      <c r="WJL7" s="35"/>
      <c r="WJM7" s="35"/>
      <c r="WJN7" s="35"/>
      <c r="WJO7" s="35"/>
      <c r="WJP7" s="35"/>
      <c r="WJQ7" s="35"/>
      <c r="WJR7" s="35"/>
      <c r="WJS7" s="35"/>
      <c r="WJT7" s="35"/>
      <c r="WJU7" s="35"/>
      <c r="WJV7" s="35"/>
      <c r="WJW7" s="35"/>
      <c r="WJX7" s="35"/>
      <c r="WJY7" s="35"/>
      <c r="WJZ7" s="35"/>
      <c r="WKA7" s="35"/>
      <c r="WKB7" s="35"/>
      <c r="WKC7" s="35"/>
      <c r="WKD7" s="35"/>
      <c r="WKE7" s="35"/>
      <c r="WKF7" s="35"/>
      <c r="WKG7" s="35"/>
      <c r="WKH7" s="35"/>
      <c r="WKI7" s="35"/>
      <c r="WKJ7" s="35"/>
      <c r="WKK7" s="35"/>
      <c r="WKL7" s="35"/>
      <c r="WKM7" s="35"/>
      <c r="WKN7" s="35"/>
      <c r="WKO7" s="35"/>
      <c r="WKP7" s="35"/>
      <c r="WKQ7" s="35"/>
      <c r="WKR7" s="35"/>
      <c r="WKS7" s="35"/>
      <c r="WKT7" s="35"/>
      <c r="WKU7" s="35"/>
      <c r="WKV7" s="35"/>
      <c r="WKW7" s="35"/>
      <c r="WKX7" s="35"/>
      <c r="WKY7" s="35"/>
      <c r="WKZ7" s="35"/>
      <c r="WLA7" s="35"/>
      <c r="WLB7" s="35"/>
      <c r="WLC7" s="35"/>
      <c r="WLD7" s="35"/>
      <c r="WLE7" s="35"/>
      <c r="WLF7" s="35"/>
      <c r="WLG7" s="35"/>
      <c r="WLH7" s="35"/>
      <c r="WLI7" s="35"/>
      <c r="WLJ7" s="35"/>
      <c r="WLK7" s="35"/>
      <c r="WLL7" s="35"/>
      <c r="WLM7" s="35"/>
      <c r="WLN7" s="35"/>
      <c r="WLO7" s="35"/>
      <c r="WLP7" s="35"/>
      <c r="WLQ7" s="35"/>
      <c r="WLR7" s="35"/>
      <c r="WLS7" s="35"/>
      <c r="WLT7" s="35"/>
      <c r="WLU7" s="35"/>
      <c r="WLV7" s="35"/>
      <c r="WLW7" s="35"/>
      <c r="WLX7" s="35"/>
      <c r="WLY7" s="35"/>
      <c r="WLZ7" s="35"/>
      <c r="WMA7" s="35"/>
      <c r="WMB7" s="35"/>
      <c r="WMC7" s="35"/>
      <c r="WMD7" s="35"/>
      <c r="WME7" s="35"/>
      <c r="WMF7" s="35"/>
      <c r="WMG7" s="35"/>
      <c r="WMH7" s="35"/>
      <c r="WMI7" s="35"/>
      <c r="WMJ7" s="35"/>
      <c r="WMK7" s="35"/>
      <c r="WML7" s="35"/>
      <c r="WMM7" s="35"/>
      <c r="WMN7" s="35"/>
      <c r="WMO7" s="35"/>
      <c r="WMP7" s="35"/>
      <c r="WMQ7" s="35"/>
      <c r="WMR7" s="35"/>
      <c r="WMS7" s="35"/>
      <c r="WMT7" s="35"/>
      <c r="WMU7" s="35"/>
      <c r="WMV7" s="35"/>
      <c r="WMW7" s="35"/>
      <c r="WMX7" s="35"/>
      <c r="WMY7" s="35"/>
      <c r="WMZ7" s="35"/>
      <c r="WNA7" s="35"/>
      <c r="WNB7" s="35"/>
      <c r="WNC7" s="35"/>
      <c r="WND7" s="35"/>
      <c r="WNE7" s="35"/>
      <c r="WNF7" s="35"/>
      <c r="WNG7" s="35"/>
      <c r="WNH7" s="35"/>
      <c r="WNI7" s="35"/>
      <c r="WNJ7" s="35"/>
      <c r="WNK7" s="35"/>
      <c r="WNL7" s="35"/>
      <c r="WNM7" s="35"/>
      <c r="WNN7" s="35"/>
      <c r="WNO7" s="35"/>
      <c r="WNP7" s="35"/>
      <c r="WNQ7" s="35"/>
      <c r="WNR7" s="35"/>
      <c r="WNS7" s="35"/>
      <c r="WNT7" s="35"/>
      <c r="WNU7" s="35"/>
      <c r="WNV7" s="35"/>
      <c r="WNW7" s="35"/>
      <c r="WNX7" s="35"/>
      <c r="WNY7" s="35"/>
      <c r="WNZ7" s="35"/>
      <c r="WOA7" s="35"/>
      <c r="WOB7" s="35"/>
      <c r="WOC7" s="35"/>
      <c r="WOD7" s="35"/>
      <c r="WOE7" s="35"/>
      <c r="WOF7" s="35"/>
      <c r="WOG7" s="35"/>
      <c r="WOH7" s="35"/>
      <c r="WOI7" s="35"/>
      <c r="WOJ7" s="35"/>
      <c r="WOK7" s="35"/>
      <c r="WOL7" s="35"/>
      <c r="WOM7" s="35"/>
      <c r="WON7" s="35"/>
      <c r="WOO7" s="35"/>
      <c r="WOP7" s="35"/>
      <c r="WOQ7" s="35"/>
      <c r="WOR7" s="35"/>
      <c r="WOS7" s="35"/>
      <c r="WOT7" s="35"/>
      <c r="WOU7" s="35"/>
      <c r="WOV7" s="35"/>
      <c r="WOW7" s="35"/>
      <c r="WOX7" s="35"/>
      <c r="WOY7" s="35"/>
      <c r="WOZ7" s="35"/>
      <c r="WPA7" s="35"/>
      <c r="WPB7" s="35"/>
      <c r="WPC7" s="35"/>
      <c r="WPD7" s="35"/>
      <c r="WPE7" s="35"/>
      <c r="WPF7" s="35"/>
      <c r="WPG7" s="35"/>
      <c r="WPH7" s="35"/>
      <c r="WPI7" s="35"/>
      <c r="WPJ7" s="35"/>
      <c r="WPK7" s="35"/>
      <c r="WPL7" s="35"/>
      <c r="WPM7" s="35"/>
      <c r="WPN7" s="35"/>
      <c r="WPO7" s="35"/>
      <c r="WPP7" s="35"/>
      <c r="WPQ7" s="35"/>
      <c r="WPR7" s="35"/>
      <c r="WPS7" s="35"/>
      <c r="WPT7" s="35"/>
      <c r="WPU7" s="35"/>
      <c r="WPV7" s="35"/>
      <c r="WPW7" s="35"/>
      <c r="WPX7" s="35"/>
      <c r="WPY7" s="35"/>
      <c r="WPZ7" s="35"/>
      <c r="WQA7" s="35"/>
      <c r="WQB7" s="35"/>
      <c r="WQC7" s="35"/>
      <c r="WQD7" s="35"/>
      <c r="WQE7" s="35"/>
      <c r="WQF7" s="35"/>
      <c r="WQG7" s="35"/>
      <c r="WQH7" s="35"/>
      <c r="WQI7" s="35"/>
      <c r="WQJ7" s="35"/>
      <c r="WQK7" s="35"/>
      <c r="WQL7" s="35"/>
      <c r="WQM7" s="35"/>
      <c r="WQN7" s="35"/>
      <c r="WQO7" s="35"/>
      <c r="WQP7" s="35"/>
      <c r="WQQ7" s="35"/>
      <c r="WQR7" s="35"/>
      <c r="WQS7" s="35"/>
      <c r="WQT7" s="35"/>
      <c r="WQU7" s="35"/>
      <c r="WQV7" s="35"/>
      <c r="WQW7" s="35"/>
      <c r="WQX7" s="35"/>
      <c r="WQY7" s="35"/>
      <c r="WQZ7" s="35"/>
      <c r="WRA7" s="35"/>
      <c r="WRB7" s="35"/>
      <c r="WRC7" s="35"/>
      <c r="WRD7" s="35"/>
      <c r="WRE7" s="35"/>
      <c r="WRF7" s="35"/>
      <c r="WRG7" s="35"/>
      <c r="WRH7" s="35"/>
      <c r="WRI7" s="35"/>
      <c r="WRJ7" s="35"/>
      <c r="WRK7" s="35"/>
      <c r="WRL7" s="35"/>
      <c r="WRM7" s="35"/>
      <c r="WRN7" s="35"/>
      <c r="WRO7" s="35"/>
      <c r="WRP7" s="35"/>
      <c r="WRQ7" s="35"/>
      <c r="WRR7" s="35"/>
      <c r="WRS7" s="35"/>
      <c r="WRT7" s="35"/>
      <c r="WRU7" s="35"/>
      <c r="WRV7" s="35"/>
      <c r="WRW7" s="35"/>
      <c r="WRX7" s="35"/>
      <c r="WRY7" s="35"/>
      <c r="WRZ7" s="35"/>
      <c r="WSA7" s="35"/>
      <c r="WSB7" s="35"/>
      <c r="WSC7" s="35"/>
      <c r="WSD7" s="35"/>
      <c r="WSE7" s="35"/>
      <c r="WSF7" s="35"/>
      <c r="WSG7" s="35"/>
      <c r="WSH7" s="35"/>
      <c r="WSI7" s="35"/>
      <c r="WSJ7" s="35"/>
      <c r="WSK7" s="35"/>
      <c r="WSL7" s="35"/>
      <c r="WSM7" s="35"/>
      <c r="WSN7" s="35"/>
      <c r="WSO7" s="35"/>
      <c r="WSP7" s="35"/>
      <c r="WSQ7" s="35"/>
      <c r="WSR7" s="35"/>
      <c r="WSS7" s="35"/>
      <c r="WST7" s="35"/>
      <c r="WSU7" s="35"/>
      <c r="WSV7" s="35"/>
      <c r="WSW7" s="35"/>
      <c r="WSX7" s="35"/>
      <c r="WSY7" s="35"/>
      <c r="WSZ7" s="35"/>
      <c r="WTA7" s="35"/>
      <c r="WTB7" s="35"/>
      <c r="WTC7" s="35"/>
      <c r="WTD7" s="35"/>
      <c r="WTE7" s="35"/>
      <c r="WTF7" s="35"/>
      <c r="WTG7" s="35"/>
      <c r="WTH7" s="35"/>
      <c r="WTI7" s="35"/>
      <c r="WTJ7" s="35"/>
      <c r="WTK7" s="35"/>
      <c r="WTL7" s="35"/>
      <c r="WTM7" s="35"/>
      <c r="WTN7" s="35"/>
      <c r="WTO7" s="35"/>
      <c r="WTP7" s="35"/>
      <c r="WTQ7" s="35"/>
      <c r="WTR7" s="35"/>
      <c r="WTS7" s="35"/>
      <c r="WTT7" s="35"/>
      <c r="WTU7" s="35"/>
      <c r="WTV7" s="35"/>
      <c r="WTW7" s="35"/>
      <c r="WTX7" s="35"/>
      <c r="WTY7" s="35"/>
      <c r="WTZ7" s="35"/>
      <c r="WUA7" s="35"/>
      <c r="WUB7" s="35"/>
      <c r="WUC7" s="35"/>
      <c r="WUD7" s="35"/>
      <c r="WUE7" s="35"/>
      <c r="WUF7" s="35"/>
      <c r="WUG7" s="35"/>
      <c r="WUH7" s="35"/>
      <c r="WUI7" s="35"/>
      <c r="WUJ7" s="35"/>
      <c r="WUK7" s="35"/>
      <c r="WUL7" s="35"/>
      <c r="WUM7" s="35"/>
      <c r="WUN7" s="35"/>
      <c r="WUO7" s="35"/>
      <c r="WUP7" s="35"/>
      <c r="WUQ7" s="35"/>
      <c r="WUR7" s="35"/>
      <c r="WUS7" s="35"/>
      <c r="WUT7" s="35"/>
      <c r="WUU7" s="35"/>
      <c r="WUV7" s="35"/>
      <c r="WUW7" s="35"/>
      <c r="WUX7" s="35"/>
      <c r="WUY7" s="35"/>
      <c r="WUZ7" s="35"/>
      <c r="WVA7" s="35"/>
      <c r="WVB7" s="35"/>
      <c r="WVC7" s="35"/>
      <c r="WVD7" s="35"/>
      <c r="WVE7" s="35"/>
      <c r="WVF7" s="35"/>
      <c r="WVG7" s="35"/>
      <c r="WVH7" s="35"/>
      <c r="WVI7" s="35"/>
      <c r="WVJ7" s="35"/>
      <c r="WVK7" s="35"/>
      <c r="WVL7" s="35"/>
      <c r="WVM7" s="35"/>
      <c r="WVN7" s="35"/>
      <c r="WVO7" s="35"/>
      <c r="WVP7" s="35"/>
      <c r="WVQ7" s="35"/>
      <c r="WVR7" s="35"/>
      <c r="WVS7" s="35"/>
      <c r="WVT7" s="35"/>
      <c r="WVU7" s="35"/>
      <c r="WVV7" s="35"/>
      <c r="WVW7" s="35"/>
      <c r="WVX7" s="35"/>
      <c r="WVY7" s="35"/>
      <c r="WVZ7" s="35"/>
      <c r="WWA7" s="35"/>
      <c r="WWB7" s="35"/>
      <c r="WWC7" s="35"/>
      <c r="WWD7" s="35"/>
      <c r="WWE7" s="35"/>
      <c r="WWF7" s="35"/>
      <c r="WWG7" s="35"/>
      <c r="WWH7" s="35"/>
      <c r="WWI7" s="35"/>
      <c r="WWJ7" s="35"/>
      <c r="WWK7" s="35"/>
      <c r="WWL7" s="35"/>
      <c r="WWM7" s="35"/>
      <c r="WWN7" s="35"/>
      <c r="WWO7" s="35"/>
      <c r="WWP7" s="35"/>
      <c r="WWQ7" s="35"/>
      <c r="WWR7" s="35"/>
      <c r="WWS7" s="35"/>
      <c r="WWT7" s="35"/>
      <c r="WWU7" s="35"/>
      <c r="WWV7" s="35"/>
      <c r="WWW7" s="35"/>
      <c r="WWX7" s="35"/>
      <c r="WWY7" s="35"/>
      <c r="WWZ7" s="35"/>
      <c r="WXA7" s="35"/>
      <c r="WXB7" s="35"/>
      <c r="WXC7" s="35"/>
      <c r="WXD7" s="35"/>
      <c r="WXE7" s="35"/>
      <c r="WXF7" s="35"/>
      <c r="WXG7" s="35"/>
      <c r="WXH7" s="35"/>
      <c r="WXI7" s="35"/>
      <c r="WXJ7" s="35"/>
      <c r="WXK7" s="35"/>
      <c r="WXL7" s="35"/>
      <c r="WXM7" s="35"/>
      <c r="WXN7" s="35"/>
      <c r="WXO7" s="35"/>
      <c r="WXP7" s="35"/>
      <c r="WXQ7" s="35"/>
      <c r="WXR7" s="35"/>
      <c r="WXS7" s="35"/>
      <c r="WXT7" s="35"/>
      <c r="WXU7" s="35"/>
      <c r="WXV7" s="35"/>
      <c r="WXW7" s="35"/>
      <c r="WXX7" s="35"/>
      <c r="WXY7" s="35"/>
      <c r="WXZ7" s="35"/>
      <c r="WYA7" s="35"/>
      <c r="WYB7" s="35"/>
      <c r="WYC7" s="35"/>
      <c r="WYD7" s="35"/>
      <c r="WYE7" s="35"/>
      <c r="WYF7" s="35"/>
      <c r="WYG7" s="35"/>
      <c r="WYH7" s="35"/>
      <c r="WYI7" s="35"/>
      <c r="WYJ7" s="35"/>
      <c r="WYK7" s="35"/>
      <c r="WYL7" s="35"/>
      <c r="WYM7" s="35"/>
      <c r="WYN7" s="35"/>
      <c r="WYO7" s="35"/>
      <c r="WYP7" s="35"/>
      <c r="WYQ7" s="35"/>
      <c r="WYR7" s="35"/>
      <c r="WYS7" s="35"/>
      <c r="WYT7" s="35"/>
      <c r="WYU7" s="35"/>
      <c r="WYV7" s="35"/>
      <c r="WYW7" s="35"/>
      <c r="WYX7" s="35"/>
      <c r="WYY7" s="35"/>
      <c r="WYZ7" s="35"/>
      <c r="WZA7" s="35"/>
      <c r="WZB7" s="35"/>
      <c r="WZC7" s="35"/>
      <c r="WZD7" s="35"/>
      <c r="WZE7" s="35"/>
      <c r="WZF7" s="35"/>
      <c r="WZG7" s="35"/>
      <c r="WZH7" s="35"/>
      <c r="WZI7" s="35"/>
      <c r="WZJ7" s="35"/>
      <c r="WZK7" s="35"/>
      <c r="WZL7" s="35"/>
      <c r="WZM7" s="35"/>
      <c r="WZN7" s="35"/>
      <c r="WZO7" s="35"/>
      <c r="WZP7" s="35"/>
      <c r="WZQ7" s="35"/>
      <c r="WZR7" s="35"/>
      <c r="WZS7" s="35"/>
      <c r="WZT7" s="35"/>
      <c r="WZU7" s="35"/>
      <c r="WZV7" s="35"/>
      <c r="WZW7" s="35"/>
      <c r="WZX7" s="35"/>
      <c r="WZY7" s="35"/>
      <c r="WZZ7" s="35"/>
      <c r="XAA7" s="35"/>
      <c r="XAB7" s="35"/>
      <c r="XAC7" s="35"/>
      <c r="XAD7" s="35"/>
      <c r="XAE7" s="35"/>
      <c r="XAF7" s="35"/>
      <c r="XAG7" s="35"/>
      <c r="XAH7" s="35"/>
      <c r="XAI7" s="35"/>
      <c r="XAJ7" s="35"/>
      <c r="XAK7" s="35"/>
      <c r="XAL7" s="35"/>
      <c r="XAM7" s="35"/>
      <c r="XAN7" s="35"/>
      <c r="XAO7" s="35"/>
      <c r="XAP7" s="35"/>
      <c r="XAQ7" s="35"/>
      <c r="XAR7" s="35"/>
      <c r="XAS7" s="35"/>
      <c r="XAT7" s="35"/>
      <c r="XAU7" s="35"/>
      <c r="XAV7" s="35"/>
      <c r="XAW7" s="35"/>
      <c r="XAX7" s="35"/>
      <c r="XAY7" s="35"/>
      <c r="XAZ7" s="35"/>
      <c r="XBA7" s="35"/>
      <c r="XBB7" s="35"/>
      <c r="XBC7" s="35"/>
      <c r="XBD7" s="35"/>
      <c r="XBE7" s="35"/>
      <c r="XBF7" s="35"/>
      <c r="XBG7" s="35"/>
      <c r="XBH7" s="35"/>
      <c r="XBI7" s="35"/>
      <c r="XBJ7" s="35"/>
      <c r="XBK7" s="35"/>
      <c r="XBL7" s="35"/>
      <c r="XBM7" s="35"/>
      <c r="XBN7" s="35"/>
      <c r="XBO7" s="35"/>
      <c r="XBP7" s="35"/>
      <c r="XBQ7" s="35"/>
      <c r="XBR7" s="35"/>
      <c r="XBS7" s="35"/>
      <c r="XBT7" s="35"/>
      <c r="XBU7" s="35"/>
      <c r="XBV7" s="35"/>
      <c r="XBW7" s="35"/>
      <c r="XBX7" s="35"/>
      <c r="XBY7" s="35"/>
      <c r="XBZ7" s="35"/>
      <c r="XCA7" s="35"/>
      <c r="XCB7" s="35"/>
      <c r="XCC7" s="35"/>
      <c r="XCD7" s="35"/>
      <c r="XCE7" s="35"/>
      <c r="XCF7" s="35"/>
      <c r="XCG7" s="35"/>
      <c r="XCH7" s="35"/>
      <c r="XCI7" s="35"/>
      <c r="XCJ7" s="35"/>
      <c r="XCK7" s="35"/>
      <c r="XCL7" s="35"/>
      <c r="XCM7" s="35"/>
      <c r="XCN7" s="35"/>
      <c r="XCO7" s="35"/>
      <c r="XCP7" s="35"/>
      <c r="XCQ7" s="35"/>
      <c r="XCR7" s="35"/>
      <c r="XCS7" s="35"/>
      <c r="XCT7" s="35"/>
      <c r="XCU7" s="35"/>
      <c r="XCV7" s="35"/>
      <c r="XCW7" s="35"/>
      <c r="XCX7" s="35"/>
      <c r="XCY7" s="35"/>
      <c r="XCZ7" s="35"/>
      <c r="XDA7" s="35"/>
      <c r="XDB7" s="35"/>
      <c r="XDC7" s="35"/>
      <c r="XDD7" s="35"/>
      <c r="XDE7" s="35"/>
      <c r="XDF7" s="35"/>
      <c r="XDG7" s="35"/>
      <c r="XDH7" s="35"/>
      <c r="XDI7" s="35"/>
      <c r="XDJ7" s="35"/>
      <c r="XDK7" s="35"/>
      <c r="XDL7" s="35"/>
      <c r="XDM7" s="35"/>
      <c r="XDN7" s="35"/>
      <c r="XDO7" s="35"/>
      <c r="XDP7" s="35"/>
      <c r="XDQ7" s="35"/>
      <c r="XDR7" s="35"/>
      <c r="XDS7" s="35"/>
      <c r="XDT7" s="35"/>
      <c r="XDU7" s="35"/>
      <c r="XDV7" s="35"/>
      <c r="XDW7" s="35"/>
      <c r="XDX7" s="35"/>
      <c r="XDY7" s="35"/>
      <c r="XDZ7" s="35"/>
      <c r="XEA7" s="35"/>
      <c r="XEB7" s="35"/>
      <c r="XEC7" s="35"/>
      <c r="XED7" s="35"/>
      <c r="XEE7" s="35"/>
      <c r="XEF7" s="35"/>
      <c r="XEG7" s="35"/>
      <c r="XEH7" s="35"/>
      <c r="XEI7" s="35"/>
      <c r="XEJ7" s="35"/>
      <c r="XEK7" s="35"/>
      <c r="XEL7" s="35"/>
      <c r="XEM7" s="35"/>
      <c r="XEN7" s="35"/>
      <c r="XEO7" s="35"/>
      <c r="XEP7" s="35"/>
      <c r="XEQ7" s="35"/>
      <c r="XER7" s="35"/>
      <c r="XES7" s="35"/>
      <c r="XET7" s="35"/>
      <c r="XEU7" s="35"/>
      <c r="XEV7" s="35"/>
      <c r="XEW7" s="35"/>
      <c r="XEX7" s="35"/>
      <c r="XEY7" s="35"/>
      <c r="XEZ7" s="35"/>
      <c r="XFA7" s="35"/>
    </row>
    <row r="8" spans="1:16381" ht="54">
      <c r="A8" s="53"/>
      <c r="B8" s="28" t="s">
        <v>3</v>
      </c>
      <c r="C8" s="163" t="s">
        <v>142</v>
      </c>
      <c r="D8" s="163" t="s">
        <v>72</v>
      </c>
      <c r="E8" s="163" t="s">
        <v>9</v>
      </c>
      <c r="F8" s="163" t="s">
        <v>133</v>
      </c>
      <c r="G8" s="163" t="s">
        <v>311</v>
      </c>
      <c r="H8" s="177">
        <v>1233053260</v>
      </c>
      <c r="I8" s="187">
        <v>0</v>
      </c>
      <c r="J8" s="29"/>
      <c r="K8" s="160" t="s">
        <v>312</v>
      </c>
      <c r="L8" s="164">
        <v>92101500</v>
      </c>
      <c r="M8" s="163" t="s">
        <v>311</v>
      </c>
      <c r="N8" s="31">
        <v>1</v>
      </c>
      <c r="O8" s="31">
        <v>1</v>
      </c>
      <c r="P8" s="73">
        <v>11</v>
      </c>
      <c r="Q8" s="74" t="s">
        <v>79</v>
      </c>
      <c r="R8" s="74" t="s">
        <v>157</v>
      </c>
      <c r="S8" s="81" t="s">
        <v>158</v>
      </c>
      <c r="T8" s="166">
        <v>1233053260</v>
      </c>
      <c r="U8" s="165">
        <v>1233053260</v>
      </c>
      <c r="V8" s="31" t="s">
        <v>76</v>
      </c>
      <c r="W8" s="31" t="s">
        <v>81</v>
      </c>
      <c r="X8" s="77" t="s">
        <v>82</v>
      </c>
      <c r="Y8" s="32" t="s">
        <v>83</v>
      </c>
      <c r="Z8" s="33" t="s">
        <v>3</v>
      </c>
      <c r="AA8" s="30" t="s">
        <v>84</v>
      </c>
      <c r="AB8" s="78" t="s">
        <v>85</v>
      </c>
      <c r="AC8" s="31" t="s">
        <v>76</v>
      </c>
      <c r="AD8" s="31" t="s">
        <v>86</v>
      </c>
      <c r="AE8" s="79" t="s">
        <v>87</v>
      </c>
      <c r="AF8" s="79" t="s">
        <v>88</v>
      </c>
      <c r="AG8" s="79" t="s">
        <v>89</v>
      </c>
      <c r="AH8" s="79" t="s">
        <v>90</v>
      </c>
      <c r="AI8" s="79" t="s">
        <v>90</v>
      </c>
      <c r="AJ8" s="79" t="s">
        <v>90</v>
      </c>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c r="DU8" s="35"/>
      <c r="DV8" s="35"/>
      <c r="DW8" s="35"/>
      <c r="DX8" s="35"/>
      <c r="DY8" s="35"/>
      <c r="DZ8" s="35"/>
      <c r="EA8" s="35"/>
      <c r="EB8" s="35"/>
      <c r="EC8" s="35"/>
      <c r="ED8" s="35"/>
      <c r="EE8" s="35"/>
      <c r="EF8" s="35"/>
      <c r="EG8" s="35"/>
      <c r="EH8" s="35"/>
      <c r="EI8" s="35"/>
      <c r="EJ8" s="35"/>
      <c r="EK8" s="35"/>
      <c r="EL8" s="35"/>
      <c r="EM8" s="35"/>
      <c r="EN8" s="35"/>
      <c r="EO8" s="35"/>
      <c r="EP8" s="35"/>
      <c r="EQ8" s="35"/>
      <c r="ER8" s="35"/>
      <c r="ES8" s="35"/>
      <c r="ET8" s="35"/>
      <c r="EU8" s="35"/>
      <c r="EV8" s="35"/>
      <c r="EW8" s="35"/>
      <c r="EX8" s="35"/>
      <c r="EY8" s="35"/>
      <c r="EZ8" s="35"/>
      <c r="FA8" s="35"/>
      <c r="FB8" s="35"/>
      <c r="FC8" s="35"/>
      <c r="FD8" s="35"/>
      <c r="FE8" s="35"/>
      <c r="FF8" s="35"/>
      <c r="FG8" s="35"/>
      <c r="FH8" s="35"/>
      <c r="FI8" s="35"/>
      <c r="FJ8" s="35"/>
      <c r="FK8" s="35"/>
      <c r="FL8" s="35"/>
      <c r="FM8" s="35"/>
      <c r="FN8" s="35"/>
      <c r="FO8" s="35"/>
      <c r="FP8" s="35"/>
      <c r="FQ8" s="35"/>
      <c r="FR8" s="35"/>
      <c r="FS8" s="35"/>
      <c r="FT8" s="35"/>
      <c r="FU8" s="35"/>
      <c r="FV8" s="35"/>
      <c r="FW8" s="35"/>
      <c r="FX8" s="35"/>
      <c r="FY8" s="35"/>
      <c r="FZ8" s="35"/>
      <c r="GA8" s="35"/>
      <c r="GB8" s="35"/>
      <c r="GC8" s="35"/>
      <c r="GD8" s="35"/>
      <c r="GE8" s="35"/>
      <c r="GF8" s="35"/>
      <c r="GG8" s="35"/>
      <c r="GH8" s="35"/>
      <c r="GI8" s="35"/>
      <c r="GJ8" s="35"/>
      <c r="GK8" s="35"/>
      <c r="GL8" s="35"/>
      <c r="GM8" s="35"/>
      <c r="GN8" s="35"/>
      <c r="GO8" s="35"/>
      <c r="GP8" s="35"/>
      <c r="GQ8" s="35"/>
      <c r="GR8" s="35"/>
      <c r="GS8" s="35"/>
      <c r="GT8" s="35"/>
      <c r="GU8" s="35"/>
      <c r="GV8" s="35"/>
      <c r="GW8" s="35"/>
      <c r="GX8" s="35"/>
      <c r="GY8" s="35"/>
      <c r="GZ8" s="35"/>
      <c r="HA8" s="35"/>
      <c r="HB8" s="35"/>
      <c r="HC8" s="35"/>
      <c r="HD8" s="35"/>
      <c r="HE8" s="35"/>
      <c r="HF8" s="35"/>
      <c r="HG8" s="35"/>
      <c r="HH8" s="35"/>
      <c r="HI8" s="35"/>
      <c r="HJ8" s="35"/>
      <c r="HK8" s="35"/>
      <c r="HL8" s="35"/>
      <c r="HM8" s="35"/>
      <c r="HN8" s="35"/>
      <c r="HO8" s="35"/>
      <c r="HP8" s="35"/>
      <c r="HQ8" s="35"/>
      <c r="HR8" s="35"/>
      <c r="HS8" s="35"/>
      <c r="HT8" s="35"/>
      <c r="HU8" s="35"/>
      <c r="HV8" s="35"/>
      <c r="HW8" s="35"/>
      <c r="HX8" s="35"/>
      <c r="HY8" s="35"/>
      <c r="HZ8" s="35"/>
      <c r="IA8" s="35"/>
      <c r="IB8" s="35"/>
      <c r="IC8" s="35"/>
      <c r="ID8" s="35"/>
      <c r="IE8" s="35"/>
      <c r="IF8" s="35"/>
      <c r="IG8" s="35"/>
      <c r="IH8" s="35"/>
      <c r="II8" s="35"/>
      <c r="IJ8" s="35"/>
      <c r="IK8" s="35"/>
      <c r="IL8" s="35"/>
      <c r="IM8" s="35"/>
      <c r="IN8" s="35"/>
      <c r="IO8" s="35"/>
      <c r="IP8" s="35"/>
      <c r="IQ8" s="35"/>
      <c r="IR8" s="35"/>
      <c r="IS8" s="35"/>
      <c r="IT8" s="35"/>
      <c r="IU8" s="35"/>
      <c r="IV8" s="35"/>
      <c r="IW8" s="35"/>
      <c r="IX8" s="35"/>
      <c r="IY8" s="35"/>
      <c r="IZ8" s="35"/>
      <c r="JA8" s="35"/>
      <c r="JB8" s="35"/>
      <c r="JC8" s="35"/>
      <c r="JD8" s="35"/>
      <c r="JE8" s="35"/>
      <c r="JF8" s="35"/>
      <c r="JG8" s="35"/>
      <c r="JH8" s="35"/>
      <c r="JI8" s="35"/>
      <c r="JJ8" s="35"/>
      <c r="JK8" s="35"/>
      <c r="JL8" s="35"/>
      <c r="JM8" s="35"/>
      <c r="JN8" s="35"/>
      <c r="JO8" s="35"/>
      <c r="JP8" s="35"/>
      <c r="JQ8" s="35"/>
      <c r="JR8" s="35"/>
      <c r="JS8" s="35"/>
      <c r="JT8" s="35"/>
      <c r="JU8" s="35"/>
      <c r="JV8" s="35"/>
      <c r="JW8" s="35"/>
      <c r="JX8" s="35"/>
      <c r="JY8" s="35"/>
      <c r="JZ8" s="35"/>
      <c r="KA8" s="35"/>
      <c r="KB8" s="35"/>
      <c r="KC8" s="35"/>
      <c r="KD8" s="35"/>
      <c r="KE8" s="35"/>
      <c r="KF8" s="35"/>
      <c r="KG8" s="35"/>
      <c r="KH8" s="35"/>
      <c r="KI8" s="35"/>
      <c r="KJ8" s="35"/>
      <c r="KK8" s="35"/>
      <c r="KL8" s="35"/>
      <c r="KM8" s="35"/>
      <c r="KN8" s="35"/>
      <c r="KO8" s="35"/>
      <c r="KP8" s="35"/>
      <c r="KQ8" s="35"/>
      <c r="KR8" s="35"/>
      <c r="KS8" s="35"/>
      <c r="KT8" s="35"/>
      <c r="KU8" s="35"/>
      <c r="KV8" s="35"/>
      <c r="KW8" s="35"/>
      <c r="KX8" s="35"/>
      <c r="KY8" s="35"/>
      <c r="KZ8" s="35"/>
      <c r="LA8" s="35"/>
      <c r="LB8" s="35"/>
      <c r="LC8" s="35"/>
      <c r="LD8" s="35"/>
      <c r="LE8" s="35"/>
      <c r="LF8" s="35"/>
      <c r="LG8" s="35"/>
      <c r="LH8" s="35"/>
      <c r="LI8" s="35"/>
      <c r="LJ8" s="35"/>
      <c r="LK8" s="35"/>
      <c r="LL8" s="35"/>
      <c r="LM8" s="35"/>
      <c r="LN8" s="35"/>
      <c r="LO8" s="35"/>
      <c r="LP8" s="35"/>
      <c r="LQ8" s="35"/>
      <c r="LR8" s="35"/>
      <c r="LS8" s="35"/>
      <c r="LT8" s="35"/>
      <c r="LU8" s="35"/>
      <c r="LV8" s="35"/>
      <c r="LW8" s="35"/>
      <c r="LX8" s="35"/>
      <c r="LY8" s="35"/>
      <c r="LZ8" s="35"/>
      <c r="MA8" s="35"/>
      <c r="MB8" s="35"/>
      <c r="MC8" s="35"/>
      <c r="MD8" s="35"/>
      <c r="ME8" s="35"/>
      <c r="MF8" s="35"/>
      <c r="MG8" s="35"/>
      <c r="MH8" s="35"/>
      <c r="MI8" s="35"/>
      <c r="MJ8" s="35"/>
      <c r="MK8" s="35"/>
      <c r="ML8" s="35"/>
      <c r="MM8" s="35"/>
      <c r="MN8" s="35"/>
      <c r="MO8" s="35"/>
      <c r="MP8" s="35"/>
      <c r="MQ8" s="35"/>
      <c r="MR8" s="35"/>
      <c r="MS8" s="35"/>
      <c r="MT8" s="35"/>
      <c r="MU8" s="35"/>
      <c r="MV8" s="35"/>
      <c r="MW8" s="35"/>
      <c r="MX8" s="35"/>
      <c r="MY8" s="35"/>
      <c r="MZ8" s="35"/>
      <c r="NA8" s="35"/>
      <c r="NB8" s="35"/>
      <c r="NC8" s="35"/>
      <c r="ND8" s="35"/>
      <c r="NE8" s="35"/>
      <c r="NF8" s="35"/>
      <c r="NG8" s="35"/>
      <c r="NH8" s="35"/>
      <c r="NI8" s="35"/>
      <c r="NJ8" s="35"/>
      <c r="NK8" s="35"/>
      <c r="NL8" s="35"/>
      <c r="NM8" s="35"/>
      <c r="NN8" s="35"/>
      <c r="NO8" s="35"/>
      <c r="NP8" s="35"/>
      <c r="NQ8" s="35"/>
      <c r="NR8" s="35"/>
      <c r="NS8" s="35"/>
      <c r="NT8" s="35"/>
      <c r="NU8" s="35"/>
      <c r="NV8" s="35"/>
      <c r="NW8" s="35"/>
      <c r="NX8" s="35"/>
      <c r="NY8" s="35"/>
      <c r="NZ8" s="35"/>
      <c r="OA8" s="35"/>
      <c r="OB8" s="35"/>
      <c r="OC8" s="35"/>
      <c r="OD8" s="35"/>
      <c r="OE8" s="35"/>
      <c r="OF8" s="35"/>
      <c r="OG8" s="35"/>
      <c r="OH8" s="35"/>
      <c r="OI8" s="35"/>
      <c r="OJ8" s="35"/>
      <c r="OK8" s="35"/>
      <c r="OL8" s="35"/>
      <c r="OM8" s="35"/>
      <c r="ON8" s="35"/>
      <c r="OO8" s="35"/>
      <c r="OP8" s="35"/>
      <c r="OQ8" s="35"/>
      <c r="OR8" s="35"/>
      <c r="OS8" s="35"/>
      <c r="OT8" s="35"/>
      <c r="OU8" s="35"/>
      <c r="OV8" s="35"/>
      <c r="OW8" s="35"/>
      <c r="OX8" s="35"/>
      <c r="OY8" s="35"/>
      <c r="OZ8" s="35"/>
      <c r="PA8" s="35"/>
      <c r="PB8" s="35"/>
      <c r="PC8" s="35"/>
      <c r="PD8" s="35"/>
      <c r="PE8" s="35"/>
      <c r="PF8" s="35"/>
      <c r="PG8" s="35"/>
      <c r="PH8" s="35"/>
      <c r="PI8" s="35"/>
      <c r="PJ8" s="35"/>
      <c r="PK8" s="35"/>
      <c r="PL8" s="35"/>
      <c r="PM8" s="35"/>
      <c r="PN8" s="35"/>
      <c r="PO8" s="35"/>
      <c r="PP8" s="35"/>
      <c r="PQ8" s="35"/>
      <c r="PR8" s="35"/>
      <c r="PS8" s="35"/>
      <c r="PT8" s="35"/>
      <c r="PU8" s="35"/>
      <c r="PV8" s="35"/>
      <c r="PW8" s="35"/>
      <c r="PX8" s="35"/>
      <c r="PY8" s="35"/>
      <c r="PZ8" s="35"/>
      <c r="QA8" s="35"/>
      <c r="QB8" s="35"/>
      <c r="QC8" s="35"/>
      <c r="QD8" s="35"/>
      <c r="QE8" s="35"/>
      <c r="QF8" s="35"/>
      <c r="QG8" s="35"/>
      <c r="QH8" s="35"/>
      <c r="QI8" s="35"/>
      <c r="QJ8" s="35"/>
      <c r="QK8" s="35"/>
      <c r="QL8" s="35"/>
      <c r="QM8" s="35"/>
      <c r="QN8" s="35"/>
      <c r="QO8" s="35"/>
      <c r="QP8" s="35"/>
      <c r="QQ8" s="35"/>
      <c r="QR8" s="35"/>
      <c r="QS8" s="35"/>
      <c r="QT8" s="35"/>
      <c r="QU8" s="35"/>
      <c r="QV8" s="35"/>
      <c r="QW8" s="35"/>
      <c r="QX8" s="35"/>
      <c r="QY8" s="35"/>
      <c r="QZ8" s="35"/>
      <c r="RA8" s="35"/>
      <c r="RB8" s="35"/>
      <c r="RC8" s="35"/>
      <c r="RD8" s="35"/>
      <c r="RE8" s="35"/>
      <c r="RF8" s="35"/>
      <c r="RG8" s="35"/>
      <c r="RH8" s="35"/>
      <c r="RI8" s="35"/>
      <c r="RJ8" s="35"/>
      <c r="RK8" s="35"/>
      <c r="RL8" s="35"/>
      <c r="RM8" s="35"/>
      <c r="RN8" s="35"/>
      <c r="RO8" s="35"/>
      <c r="RP8" s="35"/>
      <c r="RQ8" s="35"/>
      <c r="RR8" s="35"/>
      <c r="RS8" s="35"/>
      <c r="RT8" s="35"/>
      <c r="RU8" s="35"/>
      <c r="RV8" s="35"/>
      <c r="RW8" s="35"/>
      <c r="RX8" s="35"/>
      <c r="RY8" s="35"/>
      <c r="RZ8" s="35"/>
      <c r="SA8" s="35"/>
      <c r="SB8" s="35"/>
      <c r="SC8" s="35"/>
      <c r="SD8" s="35"/>
      <c r="SE8" s="35"/>
      <c r="SF8" s="35"/>
      <c r="SG8" s="35"/>
      <c r="SH8" s="35"/>
      <c r="SI8" s="35"/>
      <c r="SJ8" s="35"/>
      <c r="SK8" s="35"/>
      <c r="SL8" s="35"/>
      <c r="SM8" s="35"/>
      <c r="SN8" s="35"/>
      <c r="SO8" s="35"/>
      <c r="SP8" s="35"/>
      <c r="SQ8" s="35"/>
      <c r="SR8" s="35"/>
      <c r="SS8" s="35"/>
      <c r="ST8" s="35"/>
      <c r="SU8" s="35"/>
      <c r="SV8" s="35"/>
      <c r="SW8" s="35"/>
      <c r="SX8" s="35"/>
      <c r="SY8" s="35"/>
      <c r="SZ8" s="35"/>
      <c r="TA8" s="35"/>
      <c r="TB8" s="35"/>
      <c r="TC8" s="35"/>
      <c r="TD8" s="35"/>
      <c r="TE8" s="35"/>
      <c r="TF8" s="35"/>
      <c r="TG8" s="35"/>
      <c r="TH8" s="35"/>
      <c r="TI8" s="35"/>
      <c r="TJ8" s="35"/>
      <c r="TK8" s="35"/>
      <c r="TL8" s="35"/>
      <c r="TM8" s="35"/>
      <c r="TN8" s="35"/>
      <c r="TO8" s="35"/>
      <c r="TP8" s="35"/>
      <c r="TQ8" s="35"/>
      <c r="TR8" s="35"/>
      <c r="TS8" s="35"/>
      <c r="TT8" s="35"/>
      <c r="TU8" s="35"/>
      <c r="TV8" s="35"/>
      <c r="TW8" s="35"/>
      <c r="TX8" s="35"/>
      <c r="TY8" s="35"/>
      <c r="TZ8" s="35"/>
      <c r="UA8" s="35"/>
      <c r="UB8" s="35"/>
      <c r="UC8" s="35"/>
      <c r="UD8" s="35"/>
      <c r="UE8" s="35"/>
      <c r="UF8" s="35"/>
      <c r="UG8" s="35"/>
      <c r="UH8" s="35"/>
      <c r="UI8" s="35"/>
      <c r="UJ8" s="35"/>
      <c r="UK8" s="35"/>
      <c r="UL8" s="35"/>
      <c r="UM8" s="35"/>
      <c r="UN8" s="35"/>
      <c r="UO8" s="35"/>
      <c r="UP8" s="35"/>
      <c r="UQ8" s="35"/>
      <c r="UR8" s="35"/>
      <c r="US8" s="35"/>
      <c r="UT8" s="35"/>
      <c r="UU8" s="35"/>
      <c r="UV8" s="35"/>
      <c r="UW8" s="35"/>
      <c r="UX8" s="35"/>
      <c r="UY8" s="35"/>
      <c r="UZ8" s="35"/>
      <c r="VA8" s="35"/>
      <c r="VB8" s="35"/>
      <c r="VC8" s="35"/>
      <c r="VD8" s="35"/>
      <c r="VE8" s="35"/>
      <c r="VF8" s="35"/>
      <c r="VG8" s="35"/>
      <c r="VH8" s="35"/>
      <c r="VI8" s="35"/>
      <c r="VJ8" s="35"/>
      <c r="VK8" s="35"/>
      <c r="VL8" s="35"/>
      <c r="VM8" s="35"/>
      <c r="VN8" s="35"/>
      <c r="VO8" s="35"/>
      <c r="VP8" s="35"/>
      <c r="VQ8" s="35"/>
      <c r="VR8" s="35"/>
      <c r="VS8" s="35"/>
      <c r="VT8" s="35"/>
      <c r="VU8" s="35"/>
      <c r="VV8" s="35"/>
      <c r="VW8" s="35"/>
      <c r="VX8" s="35"/>
      <c r="VY8" s="35"/>
      <c r="VZ8" s="35"/>
      <c r="WA8" s="35"/>
      <c r="WB8" s="35"/>
      <c r="WC8" s="35"/>
      <c r="WD8" s="35"/>
      <c r="WE8" s="35"/>
      <c r="WF8" s="35"/>
      <c r="WG8" s="35"/>
      <c r="WH8" s="35"/>
      <c r="WI8" s="35"/>
      <c r="WJ8" s="35"/>
      <c r="WK8" s="35"/>
      <c r="WL8" s="35"/>
      <c r="WM8" s="35"/>
      <c r="WN8" s="35"/>
      <c r="WO8" s="35"/>
      <c r="WP8" s="35"/>
      <c r="WQ8" s="35"/>
      <c r="WR8" s="35"/>
      <c r="WS8" s="35"/>
      <c r="WT8" s="35"/>
      <c r="WU8" s="35"/>
      <c r="WV8" s="35"/>
      <c r="WW8" s="35"/>
      <c r="WX8" s="35"/>
      <c r="WY8" s="35"/>
      <c r="WZ8" s="35"/>
      <c r="XA8" s="35"/>
      <c r="XB8" s="35"/>
      <c r="XC8" s="35"/>
      <c r="XD8" s="35"/>
      <c r="XE8" s="35"/>
      <c r="XF8" s="35"/>
      <c r="XG8" s="35"/>
      <c r="XH8" s="35"/>
      <c r="XI8" s="35"/>
      <c r="XJ8" s="35"/>
      <c r="XK8" s="35"/>
      <c r="XL8" s="35"/>
      <c r="XM8" s="35"/>
      <c r="XN8" s="35"/>
      <c r="XO8" s="35"/>
      <c r="XP8" s="35"/>
      <c r="XQ8" s="35"/>
      <c r="XR8" s="35"/>
      <c r="XS8" s="35"/>
      <c r="XT8" s="35"/>
      <c r="XU8" s="35"/>
      <c r="XV8" s="35"/>
      <c r="XW8" s="35"/>
      <c r="XX8" s="35"/>
      <c r="XY8" s="35"/>
      <c r="XZ8" s="35"/>
      <c r="YA8" s="35"/>
      <c r="YB8" s="35"/>
      <c r="YC8" s="35"/>
      <c r="YD8" s="35"/>
      <c r="YE8" s="35"/>
      <c r="YF8" s="35"/>
      <c r="YG8" s="35"/>
      <c r="YH8" s="35"/>
      <c r="YI8" s="35"/>
      <c r="YJ8" s="35"/>
      <c r="YK8" s="35"/>
      <c r="YL8" s="35"/>
      <c r="YM8" s="35"/>
      <c r="YN8" s="35"/>
      <c r="YO8" s="35"/>
      <c r="YP8" s="35"/>
      <c r="YQ8" s="35"/>
      <c r="YR8" s="35"/>
      <c r="YS8" s="35"/>
      <c r="YT8" s="35"/>
      <c r="YU8" s="35"/>
      <c r="YV8" s="35"/>
      <c r="YW8" s="35"/>
      <c r="YX8" s="35"/>
      <c r="YY8" s="35"/>
      <c r="YZ8" s="35"/>
      <c r="ZA8" s="35"/>
      <c r="ZB8" s="35"/>
      <c r="ZC8" s="35"/>
      <c r="ZD8" s="35"/>
      <c r="ZE8" s="35"/>
      <c r="ZF8" s="35"/>
      <c r="ZG8" s="35"/>
      <c r="ZH8" s="35"/>
      <c r="ZI8" s="35"/>
      <c r="ZJ8" s="35"/>
      <c r="ZK8" s="35"/>
      <c r="ZL8" s="35"/>
      <c r="ZM8" s="35"/>
      <c r="ZN8" s="35"/>
      <c r="ZO8" s="35"/>
      <c r="ZP8" s="35"/>
      <c r="ZQ8" s="35"/>
      <c r="ZR8" s="35"/>
      <c r="ZS8" s="35"/>
      <c r="ZT8" s="35"/>
      <c r="ZU8" s="35"/>
      <c r="ZV8" s="35"/>
      <c r="ZW8" s="35"/>
      <c r="ZX8" s="35"/>
      <c r="ZY8" s="35"/>
      <c r="ZZ8" s="35"/>
      <c r="AAA8" s="35"/>
      <c r="AAB8" s="35"/>
      <c r="AAC8" s="35"/>
      <c r="AAD8" s="35"/>
      <c r="AAE8" s="35"/>
      <c r="AAF8" s="35"/>
      <c r="AAG8" s="35"/>
      <c r="AAH8" s="35"/>
      <c r="AAI8" s="35"/>
      <c r="AAJ8" s="35"/>
      <c r="AAK8" s="35"/>
      <c r="AAL8" s="35"/>
      <c r="AAM8" s="35"/>
      <c r="AAN8" s="35"/>
      <c r="AAO8" s="35"/>
      <c r="AAP8" s="35"/>
      <c r="AAQ8" s="35"/>
      <c r="AAR8" s="35"/>
      <c r="AAS8" s="35"/>
      <c r="AAT8" s="35"/>
      <c r="AAU8" s="35"/>
      <c r="AAV8" s="35"/>
      <c r="AAW8" s="35"/>
      <c r="AAX8" s="35"/>
      <c r="AAY8" s="35"/>
      <c r="AAZ8" s="35"/>
      <c r="ABA8" s="35"/>
      <c r="ABB8" s="35"/>
      <c r="ABC8" s="35"/>
      <c r="ABD8" s="35"/>
      <c r="ABE8" s="35"/>
      <c r="ABF8" s="35"/>
      <c r="ABG8" s="35"/>
      <c r="ABH8" s="35"/>
      <c r="ABI8" s="35"/>
      <c r="ABJ8" s="35"/>
      <c r="ABK8" s="35"/>
      <c r="ABL8" s="35"/>
      <c r="ABM8" s="35"/>
      <c r="ABN8" s="35"/>
      <c r="ABO8" s="35"/>
      <c r="ABP8" s="35"/>
      <c r="ABQ8" s="35"/>
      <c r="ABR8" s="35"/>
      <c r="ABS8" s="35"/>
      <c r="ABT8" s="35"/>
      <c r="ABU8" s="35"/>
      <c r="ABV8" s="35"/>
      <c r="ABW8" s="35"/>
      <c r="ABX8" s="35"/>
      <c r="ABY8" s="35"/>
      <c r="ABZ8" s="35"/>
      <c r="ACA8" s="35"/>
      <c r="ACB8" s="35"/>
      <c r="ACC8" s="35"/>
      <c r="ACD8" s="35"/>
      <c r="ACE8" s="35"/>
      <c r="ACF8" s="35"/>
      <c r="ACG8" s="35"/>
      <c r="ACH8" s="35"/>
      <c r="ACI8" s="35"/>
      <c r="ACJ8" s="35"/>
      <c r="ACK8" s="35"/>
      <c r="ACL8" s="35"/>
      <c r="ACM8" s="35"/>
      <c r="ACN8" s="35"/>
      <c r="ACO8" s="35"/>
      <c r="ACP8" s="35"/>
      <c r="ACQ8" s="35"/>
      <c r="ACR8" s="35"/>
      <c r="ACS8" s="35"/>
      <c r="ACT8" s="35"/>
      <c r="ACU8" s="35"/>
      <c r="ACV8" s="35"/>
      <c r="ACW8" s="35"/>
      <c r="ACX8" s="35"/>
      <c r="ACY8" s="35"/>
      <c r="ACZ8" s="35"/>
      <c r="ADA8" s="35"/>
      <c r="ADB8" s="35"/>
      <c r="ADC8" s="35"/>
      <c r="ADD8" s="35"/>
      <c r="ADE8" s="35"/>
      <c r="ADF8" s="35"/>
      <c r="ADG8" s="35"/>
      <c r="ADH8" s="35"/>
      <c r="ADI8" s="35"/>
      <c r="ADJ8" s="35"/>
      <c r="ADK8" s="35"/>
      <c r="ADL8" s="35"/>
      <c r="ADM8" s="35"/>
      <c r="ADN8" s="35"/>
      <c r="ADO8" s="35"/>
      <c r="ADP8" s="35"/>
      <c r="ADQ8" s="35"/>
      <c r="ADR8" s="35"/>
      <c r="ADS8" s="35"/>
      <c r="ADT8" s="35"/>
      <c r="ADU8" s="35"/>
      <c r="ADV8" s="35"/>
      <c r="ADW8" s="35"/>
      <c r="ADX8" s="35"/>
      <c r="ADY8" s="35"/>
      <c r="ADZ8" s="35"/>
      <c r="AEA8" s="35"/>
      <c r="AEB8" s="35"/>
      <c r="AEC8" s="35"/>
      <c r="AED8" s="35"/>
      <c r="AEE8" s="35"/>
      <c r="AEF8" s="35"/>
      <c r="AEG8" s="35"/>
      <c r="AEH8" s="35"/>
      <c r="AEI8" s="35"/>
      <c r="AEJ8" s="35"/>
      <c r="AEK8" s="35"/>
      <c r="AEL8" s="35"/>
      <c r="AEM8" s="35"/>
      <c r="AEN8" s="35"/>
      <c r="AEO8" s="35"/>
      <c r="AEP8" s="35"/>
      <c r="AEQ8" s="35"/>
      <c r="AER8" s="35"/>
      <c r="AES8" s="35"/>
      <c r="AET8" s="35"/>
      <c r="AEU8" s="35"/>
      <c r="AEV8" s="35"/>
      <c r="AEW8" s="35"/>
      <c r="AEX8" s="35"/>
      <c r="AEY8" s="35"/>
      <c r="AEZ8" s="35"/>
      <c r="AFA8" s="35"/>
      <c r="AFB8" s="35"/>
      <c r="AFC8" s="35"/>
      <c r="AFD8" s="35"/>
      <c r="AFE8" s="35"/>
      <c r="AFF8" s="35"/>
      <c r="AFG8" s="35"/>
      <c r="AFH8" s="35"/>
      <c r="AFI8" s="35"/>
      <c r="AFJ8" s="35"/>
      <c r="AFK8" s="35"/>
      <c r="AFL8" s="35"/>
      <c r="AFM8" s="35"/>
      <c r="AFN8" s="35"/>
      <c r="AFO8" s="35"/>
      <c r="AFP8" s="35"/>
      <c r="AFQ8" s="35"/>
      <c r="AFR8" s="35"/>
      <c r="AFS8" s="35"/>
      <c r="AFT8" s="35"/>
      <c r="AFU8" s="35"/>
      <c r="AFV8" s="35"/>
      <c r="AFW8" s="35"/>
      <c r="AFX8" s="35"/>
      <c r="AFY8" s="35"/>
      <c r="AFZ8" s="35"/>
      <c r="AGA8" s="35"/>
      <c r="AGB8" s="35"/>
      <c r="AGC8" s="35"/>
      <c r="AGD8" s="35"/>
      <c r="AGE8" s="35"/>
      <c r="AGF8" s="35"/>
      <c r="AGG8" s="35"/>
      <c r="AGH8" s="35"/>
      <c r="AGI8" s="35"/>
      <c r="AGJ8" s="35"/>
      <c r="AGK8" s="35"/>
      <c r="AGL8" s="35"/>
      <c r="AGM8" s="35"/>
      <c r="AGN8" s="35"/>
      <c r="AGO8" s="35"/>
      <c r="AGP8" s="35"/>
      <c r="AGQ8" s="35"/>
      <c r="AGR8" s="35"/>
      <c r="AGS8" s="35"/>
      <c r="AGT8" s="35"/>
      <c r="AGU8" s="35"/>
      <c r="AGV8" s="35"/>
      <c r="AGW8" s="35"/>
      <c r="AGX8" s="35"/>
      <c r="AGY8" s="35"/>
      <c r="AGZ8" s="35"/>
      <c r="AHA8" s="35"/>
      <c r="AHB8" s="35"/>
      <c r="AHC8" s="35"/>
      <c r="AHD8" s="35"/>
      <c r="AHE8" s="35"/>
      <c r="AHF8" s="35"/>
      <c r="AHG8" s="35"/>
      <c r="AHH8" s="35"/>
      <c r="AHI8" s="35"/>
      <c r="AHJ8" s="35"/>
      <c r="AHK8" s="35"/>
      <c r="AHL8" s="35"/>
      <c r="AHM8" s="35"/>
      <c r="AHN8" s="35"/>
      <c r="AHO8" s="35"/>
      <c r="AHP8" s="35"/>
      <c r="AHQ8" s="35"/>
      <c r="AHR8" s="35"/>
      <c r="AHS8" s="35"/>
      <c r="AHT8" s="35"/>
      <c r="AHU8" s="35"/>
      <c r="AHV8" s="35"/>
      <c r="AHW8" s="35"/>
      <c r="AHX8" s="35"/>
      <c r="AHY8" s="35"/>
      <c r="AHZ8" s="35"/>
      <c r="AIA8" s="35"/>
      <c r="AIB8" s="35"/>
      <c r="AIC8" s="35"/>
      <c r="AID8" s="35"/>
      <c r="AIE8" s="35"/>
      <c r="AIF8" s="35"/>
      <c r="AIG8" s="35"/>
      <c r="AIH8" s="35"/>
      <c r="AII8" s="35"/>
      <c r="AIJ8" s="35"/>
      <c r="AIK8" s="35"/>
      <c r="AIL8" s="35"/>
      <c r="AIM8" s="35"/>
      <c r="AIN8" s="35"/>
      <c r="AIO8" s="35"/>
      <c r="AIP8" s="35"/>
      <c r="AIQ8" s="35"/>
      <c r="AIR8" s="35"/>
      <c r="AIS8" s="35"/>
      <c r="AIT8" s="35"/>
      <c r="AIU8" s="35"/>
      <c r="AIV8" s="35"/>
      <c r="AIW8" s="35"/>
      <c r="AIX8" s="35"/>
      <c r="AIY8" s="35"/>
      <c r="AIZ8" s="35"/>
      <c r="AJA8" s="35"/>
      <c r="AJB8" s="35"/>
      <c r="AJC8" s="35"/>
      <c r="AJD8" s="35"/>
      <c r="AJE8" s="35"/>
      <c r="AJF8" s="35"/>
      <c r="AJG8" s="35"/>
      <c r="AJH8" s="35"/>
      <c r="AJI8" s="35"/>
      <c r="AJJ8" s="35"/>
      <c r="AJK8" s="35"/>
      <c r="AJL8" s="35"/>
      <c r="AJM8" s="35"/>
      <c r="AJN8" s="35"/>
      <c r="AJO8" s="35"/>
      <c r="AJP8" s="35"/>
      <c r="AJQ8" s="35"/>
      <c r="AJR8" s="35"/>
      <c r="AJS8" s="35"/>
      <c r="AJT8" s="35"/>
      <c r="AJU8" s="35"/>
      <c r="AJV8" s="35"/>
      <c r="AJW8" s="35"/>
      <c r="AJX8" s="35"/>
      <c r="AJY8" s="35"/>
      <c r="AJZ8" s="35"/>
      <c r="AKA8" s="35"/>
      <c r="AKB8" s="35"/>
      <c r="AKC8" s="35"/>
      <c r="AKD8" s="35"/>
      <c r="AKE8" s="35"/>
      <c r="AKF8" s="35"/>
      <c r="AKG8" s="35"/>
      <c r="AKH8" s="35"/>
      <c r="AKI8" s="35"/>
      <c r="AKJ8" s="35"/>
      <c r="AKK8" s="35"/>
      <c r="AKL8" s="35"/>
      <c r="AKM8" s="35"/>
      <c r="AKN8" s="35"/>
      <c r="AKO8" s="35"/>
      <c r="AKP8" s="35"/>
      <c r="AKQ8" s="35"/>
      <c r="AKR8" s="35"/>
      <c r="AKS8" s="35"/>
      <c r="AKT8" s="35"/>
      <c r="AKU8" s="35"/>
      <c r="AKV8" s="35"/>
      <c r="AKW8" s="35"/>
      <c r="AKX8" s="35"/>
      <c r="AKY8" s="35"/>
      <c r="AKZ8" s="35"/>
      <c r="ALA8" s="35"/>
      <c r="ALB8" s="35"/>
      <c r="ALC8" s="35"/>
      <c r="ALD8" s="35"/>
      <c r="ALE8" s="35"/>
      <c r="ALF8" s="35"/>
      <c r="ALG8" s="35"/>
      <c r="ALH8" s="35"/>
      <c r="ALI8" s="35"/>
      <c r="ALJ8" s="35"/>
      <c r="ALK8" s="35"/>
      <c r="ALL8" s="35"/>
      <c r="ALM8" s="35"/>
      <c r="ALN8" s="35"/>
      <c r="ALO8" s="35"/>
      <c r="ALP8" s="35"/>
      <c r="ALQ8" s="35"/>
      <c r="ALR8" s="35"/>
      <c r="ALS8" s="35"/>
      <c r="ALT8" s="35"/>
      <c r="ALU8" s="35"/>
      <c r="ALV8" s="35"/>
      <c r="ALW8" s="35"/>
      <c r="ALX8" s="35"/>
      <c r="ALY8" s="35"/>
      <c r="ALZ8" s="35"/>
      <c r="AMA8" s="35"/>
      <c r="AMB8" s="35"/>
      <c r="AMC8" s="35"/>
      <c r="AMD8" s="35"/>
      <c r="AME8" s="35"/>
      <c r="AMF8" s="35"/>
      <c r="AMG8" s="35"/>
      <c r="AMH8" s="35"/>
      <c r="AMI8" s="35"/>
      <c r="AMJ8" s="35"/>
      <c r="AMK8" s="35"/>
      <c r="AML8" s="35"/>
      <c r="AMM8" s="35"/>
      <c r="AMN8" s="35"/>
      <c r="AMO8" s="35"/>
      <c r="AMP8" s="35"/>
      <c r="AMQ8" s="35"/>
      <c r="AMR8" s="35"/>
      <c r="AMS8" s="35"/>
      <c r="AMT8" s="35"/>
      <c r="AMU8" s="35"/>
      <c r="AMV8" s="35"/>
      <c r="AMW8" s="35"/>
      <c r="AMX8" s="35"/>
      <c r="AMY8" s="35"/>
      <c r="AMZ8" s="35"/>
      <c r="ANA8" s="35"/>
      <c r="ANB8" s="35"/>
      <c r="ANC8" s="35"/>
      <c r="AND8" s="35"/>
      <c r="ANE8" s="35"/>
      <c r="ANF8" s="35"/>
      <c r="ANG8" s="35"/>
      <c r="ANH8" s="35"/>
      <c r="ANI8" s="35"/>
      <c r="ANJ8" s="35"/>
      <c r="ANK8" s="35"/>
      <c r="ANL8" s="35"/>
      <c r="ANM8" s="35"/>
      <c r="ANN8" s="35"/>
      <c r="ANO8" s="35"/>
      <c r="ANP8" s="35"/>
      <c r="ANQ8" s="35"/>
      <c r="ANR8" s="35"/>
      <c r="ANS8" s="35"/>
      <c r="ANT8" s="35"/>
      <c r="ANU8" s="35"/>
      <c r="ANV8" s="35"/>
      <c r="ANW8" s="35"/>
      <c r="ANX8" s="35"/>
      <c r="ANY8" s="35"/>
      <c r="ANZ8" s="35"/>
      <c r="AOA8" s="35"/>
      <c r="AOB8" s="35"/>
      <c r="AOC8" s="35"/>
      <c r="AOD8" s="35"/>
      <c r="AOE8" s="35"/>
      <c r="AOF8" s="35"/>
      <c r="AOG8" s="35"/>
      <c r="AOH8" s="35"/>
      <c r="AOI8" s="35"/>
      <c r="AOJ8" s="35"/>
      <c r="AOK8" s="35"/>
      <c r="AOL8" s="35"/>
      <c r="AOM8" s="35"/>
      <c r="AON8" s="35"/>
      <c r="AOO8" s="35"/>
      <c r="AOP8" s="35"/>
      <c r="AOQ8" s="35"/>
      <c r="AOR8" s="35"/>
      <c r="AOS8" s="35"/>
      <c r="AOT8" s="35"/>
      <c r="AOU8" s="35"/>
      <c r="AOV8" s="35"/>
      <c r="AOW8" s="35"/>
      <c r="AOX8" s="35"/>
      <c r="AOY8" s="35"/>
      <c r="AOZ8" s="35"/>
      <c r="APA8" s="35"/>
      <c r="APB8" s="35"/>
      <c r="APC8" s="35"/>
      <c r="APD8" s="35"/>
      <c r="APE8" s="35"/>
      <c r="APF8" s="35"/>
      <c r="APG8" s="35"/>
      <c r="APH8" s="35"/>
      <c r="API8" s="35"/>
      <c r="APJ8" s="35"/>
      <c r="APK8" s="35"/>
      <c r="APL8" s="35"/>
      <c r="APM8" s="35"/>
      <c r="APN8" s="35"/>
      <c r="APO8" s="35"/>
      <c r="APP8" s="35"/>
      <c r="APQ8" s="35"/>
      <c r="APR8" s="35"/>
      <c r="APS8" s="35"/>
      <c r="APT8" s="35"/>
      <c r="APU8" s="35"/>
      <c r="APV8" s="35"/>
      <c r="APW8" s="35"/>
      <c r="APX8" s="35"/>
      <c r="APY8" s="35"/>
      <c r="APZ8" s="35"/>
      <c r="AQA8" s="35"/>
      <c r="AQB8" s="35"/>
      <c r="AQC8" s="35"/>
      <c r="AQD8" s="35"/>
      <c r="AQE8" s="35"/>
      <c r="AQF8" s="35"/>
      <c r="AQG8" s="35"/>
      <c r="AQH8" s="35"/>
      <c r="AQI8" s="35"/>
      <c r="AQJ8" s="35"/>
      <c r="AQK8" s="35"/>
      <c r="AQL8" s="35"/>
      <c r="AQM8" s="35"/>
      <c r="AQN8" s="35"/>
      <c r="AQO8" s="35"/>
      <c r="AQP8" s="35"/>
      <c r="AQQ8" s="35"/>
      <c r="AQR8" s="35"/>
      <c r="AQS8" s="35"/>
      <c r="AQT8" s="35"/>
      <c r="AQU8" s="35"/>
      <c r="AQV8" s="35"/>
      <c r="AQW8" s="35"/>
      <c r="AQX8" s="35"/>
      <c r="AQY8" s="35"/>
      <c r="AQZ8" s="35"/>
      <c r="ARA8" s="35"/>
      <c r="ARB8" s="35"/>
      <c r="ARC8" s="35"/>
      <c r="ARD8" s="35"/>
      <c r="ARE8" s="35"/>
      <c r="ARF8" s="35"/>
      <c r="ARG8" s="35"/>
      <c r="ARH8" s="35"/>
      <c r="ARI8" s="35"/>
      <c r="ARJ8" s="35"/>
      <c r="ARK8" s="35"/>
      <c r="ARL8" s="35"/>
      <c r="ARM8" s="35"/>
      <c r="ARN8" s="35"/>
      <c r="ARO8" s="35"/>
      <c r="ARP8" s="35"/>
      <c r="ARQ8" s="35"/>
      <c r="ARR8" s="35"/>
      <c r="ARS8" s="35"/>
      <c r="ART8" s="35"/>
      <c r="ARU8" s="35"/>
      <c r="ARV8" s="35"/>
      <c r="ARW8" s="35"/>
      <c r="ARX8" s="35"/>
      <c r="ARY8" s="35"/>
      <c r="ARZ8" s="35"/>
      <c r="ASA8" s="35"/>
      <c r="ASB8" s="35"/>
      <c r="ASC8" s="35"/>
      <c r="ASD8" s="35"/>
      <c r="ASE8" s="35"/>
      <c r="ASF8" s="35"/>
      <c r="ASG8" s="35"/>
      <c r="ASH8" s="35"/>
      <c r="ASI8" s="35"/>
      <c r="ASJ8" s="35"/>
      <c r="ASK8" s="35"/>
      <c r="ASL8" s="35"/>
      <c r="ASM8" s="35"/>
      <c r="ASN8" s="35"/>
      <c r="ASO8" s="35"/>
      <c r="ASP8" s="35"/>
      <c r="ASQ8" s="35"/>
      <c r="ASR8" s="35"/>
      <c r="ASS8" s="35"/>
      <c r="AST8" s="35"/>
      <c r="ASU8" s="35"/>
      <c r="ASV8" s="35"/>
      <c r="ASW8" s="35"/>
      <c r="ASX8" s="35"/>
      <c r="ASY8" s="35"/>
      <c r="ASZ8" s="35"/>
      <c r="ATA8" s="35"/>
      <c r="ATB8" s="35"/>
      <c r="ATC8" s="35"/>
      <c r="ATD8" s="35"/>
      <c r="ATE8" s="35"/>
      <c r="ATF8" s="35"/>
      <c r="ATG8" s="35"/>
      <c r="ATH8" s="35"/>
      <c r="ATI8" s="35"/>
      <c r="ATJ8" s="35"/>
      <c r="ATK8" s="35"/>
      <c r="ATL8" s="35"/>
      <c r="ATM8" s="35"/>
      <c r="ATN8" s="35"/>
      <c r="ATO8" s="35"/>
      <c r="ATP8" s="35"/>
      <c r="ATQ8" s="35"/>
      <c r="ATR8" s="35"/>
      <c r="ATS8" s="35"/>
      <c r="ATT8" s="35"/>
      <c r="ATU8" s="35"/>
      <c r="ATV8" s="35"/>
      <c r="ATW8" s="35"/>
      <c r="ATX8" s="35"/>
      <c r="ATY8" s="35"/>
      <c r="ATZ8" s="35"/>
      <c r="AUA8" s="35"/>
      <c r="AUB8" s="35"/>
      <c r="AUC8" s="35"/>
      <c r="AUD8" s="35"/>
      <c r="AUE8" s="35"/>
      <c r="AUF8" s="35"/>
      <c r="AUG8" s="35"/>
      <c r="AUH8" s="35"/>
      <c r="AUI8" s="35"/>
      <c r="AUJ8" s="35"/>
      <c r="AUK8" s="35"/>
      <c r="AUL8" s="35"/>
      <c r="AUM8" s="35"/>
      <c r="AUN8" s="35"/>
      <c r="AUO8" s="35"/>
      <c r="AUP8" s="35"/>
      <c r="AUQ8" s="35"/>
      <c r="AUR8" s="35"/>
      <c r="AUS8" s="35"/>
      <c r="AUT8" s="35"/>
      <c r="AUU8" s="35"/>
      <c r="AUV8" s="35"/>
      <c r="AUW8" s="35"/>
      <c r="AUX8" s="35"/>
      <c r="AUY8" s="35"/>
      <c r="AUZ8" s="35"/>
      <c r="AVA8" s="35"/>
      <c r="AVB8" s="35"/>
      <c r="AVC8" s="35"/>
      <c r="AVD8" s="35"/>
      <c r="AVE8" s="35"/>
      <c r="AVF8" s="35"/>
      <c r="AVG8" s="35"/>
      <c r="AVH8" s="35"/>
      <c r="AVI8" s="35"/>
      <c r="AVJ8" s="35"/>
      <c r="AVK8" s="35"/>
      <c r="AVL8" s="35"/>
      <c r="AVM8" s="35"/>
      <c r="AVN8" s="35"/>
      <c r="AVO8" s="35"/>
      <c r="AVP8" s="35"/>
      <c r="AVQ8" s="35"/>
      <c r="AVR8" s="35"/>
      <c r="AVS8" s="35"/>
      <c r="AVT8" s="35"/>
      <c r="AVU8" s="35"/>
      <c r="AVV8" s="35"/>
      <c r="AVW8" s="35"/>
      <c r="AVX8" s="35"/>
      <c r="AVY8" s="35"/>
      <c r="AVZ8" s="35"/>
      <c r="AWA8" s="35"/>
      <c r="AWB8" s="35"/>
      <c r="AWC8" s="35"/>
      <c r="AWD8" s="35"/>
      <c r="AWE8" s="35"/>
      <c r="AWF8" s="35"/>
      <c r="AWG8" s="35"/>
      <c r="AWH8" s="35"/>
      <c r="AWI8" s="35"/>
      <c r="AWJ8" s="35"/>
      <c r="AWK8" s="35"/>
      <c r="AWL8" s="35"/>
      <c r="AWM8" s="35"/>
      <c r="AWN8" s="35"/>
      <c r="AWO8" s="35"/>
      <c r="AWP8" s="35"/>
      <c r="AWQ8" s="35"/>
      <c r="AWR8" s="35"/>
      <c r="AWS8" s="35"/>
      <c r="AWT8" s="35"/>
      <c r="AWU8" s="35"/>
      <c r="AWV8" s="35"/>
      <c r="AWW8" s="35"/>
      <c r="AWX8" s="35"/>
      <c r="AWY8" s="35"/>
      <c r="AWZ8" s="35"/>
      <c r="AXA8" s="35"/>
      <c r="AXB8" s="35"/>
      <c r="AXC8" s="35"/>
      <c r="AXD8" s="35"/>
      <c r="AXE8" s="35"/>
      <c r="AXF8" s="35"/>
      <c r="AXG8" s="35"/>
      <c r="AXH8" s="35"/>
      <c r="AXI8" s="35"/>
      <c r="AXJ8" s="35"/>
      <c r="AXK8" s="35"/>
      <c r="AXL8" s="35"/>
      <c r="AXM8" s="35"/>
      <c r="AXN8" s="35"/>
      <c r="AXO8" s="35"/>
      <c r="AXP8" s="35"/>
      <c r="AXQ8" s="35"/>
      <c r="AXR8" s="35"/>
      <c r="AXS8" s="35"/>
      <c r="AXT8" s="35"/>
      <c r="AXU8" s="35"/>
      <c r="AXV8" s="35"/>
      <c r="AXW8" s="35"/>
      <c r="AXX8" s="35"/>
      <c r="AXY8" s="35"/>
      <c r="AXZ8" s="35"/>
      <c r="AYA8" s="35"/>
      <c r="AYB8" s="35"/>
      <c r="AYC8" s="35"/>
      <c r="AYD8" s="35"/>
      <c r="AYE8" s="35"/>
      <c r="AYF8" s="35"/>
      <c r="AYG8" s="35"/>
      <c r="AYH8" s="35"/>
      <c r="AYI8" s="35"/>
      <c r="AYJ8" s="35"/>
      <c r="AYK8" s="35"/>
      <c r="AYL8" s="35"/>
      <c r="AYM8" s="35"/>
      <c r="AYN8" s="35"/>
      <c r="AYO8" s="35"/>
      <c r="AYP8" s="35"/>
      <c r="AYQ8" s="35"/>
      <c r="AYR8" s="35"/>
      <c r="AYS8" s="35"/>
      <c r="AYT8" s="35"/>
      <c r="AYU8" s="35"/>
      <c r="AYV8" s="35"/>
      <c r="AYW8" s="35"/>
      <c r="AYX8" s="35"/>
      <c r="AYY8" s="35"/>
      <c r="AYZ8" s="35"/>
      <c r="AZA8" s="35"/>
      <c r="AZB8" s="35"/>
      <c r="AZC8" s="35"/>
      <c r="AZD8" s="35"/>
      <c r="AZE8" s="35"/>
      <c r="AZF8" s="35"/>
      <c r="AZG8" s="35"/>
      <c r="AZH8" s="35"/>
      <c r="AZI8" s="35"/>
      <c r="AZJ8" s="35"/>
      <c r="AZK8" s="35"/>
      <c r="AZL8" s="35"/>
      <c r="AZM8" s="35"/>
      <c r="AZN8" s="35"/>
      <c r="AZO8" s="35"/>
      <c r="AZP8" s="35"/>
      <c r="AZQ8" s="35"/>
      <c r="AZR8" s="35"/>
      <c r="AZS8" s="35"/>
      <c r="AZT8" s="35"/>
      <c r="AZU8" s="35"/>
      <c r="AZV8" s="35"/>
      <c r="AZW8" s="35"/>
      <c r="AZX8" s="35"/>
      <c r="AZY8" s="35"/>
      <c r="AZZ8" s="35"/>
      <c r="BAA8" s="35"/>
      <c r="BAB8" s="35"/>
      <c r="BAC8" s="35"/>
      <c r="BAD8" s="35"/>
      <c r="BAE8" s="35"/>
      <c r="BAF8" s="35"/>
      <c r="BAG8" s="35"/>
      <c r="BAH8" s="35"/>
      <c r="BAI8" s="35"/>
      <c r="BAJ8" s="35"/>
      <c r="BAK8" s="35"/>
      <c r="BAL8" s="35"/>
      <c r="BAM8" s="35"/>
      <c r="BAN8" s="35"/>
      <c r="BAO8" s="35"/>
      <c r="BAP8" s="35"/>
      <c r="BAQ8" s="35"/>
      <c r="BAR8" s="35"/>
      <c r="BAS8" s="35"/>
      <c r="BAT8" s="35"/>
      <c r="BAU8" s="35"/>
      <c r="BAV8" s="35"/>
      <c r="BAW8" s="35"/>
      <c r="BAX8" s="35"/>
      <c r="BAY8" s="35"/>
      <c r="BAZ8" s="35"/>
      <c r="BBA8" s="35"/>
      <c r="BBB8" s="35"/>
      <c r="BBC8" s="35"/>
      <c r="BBD8" s="35"/>
      <c r="BBE8" s="35"/>
      <c r="BBF8" s="35"/>
      <c r="BBG8" s="35"/>
      <c r="BBH8" s="35"/>
      <c r="BBI8" s="35"/>
      <c r="BBJ8" s="35"/>
      <c r="BBK8" s="35"/>
      <c r="BBL8" s="35"/>
      <c r="BBM8" s="35"/>
      <c r="BBN8" s="35"/>
      <c r="BBO8" s="35"/>
      <c r="BBP8" s="35"/>
      <c r="BBQ8" s="35"/>
      <c r="BBR8" s="35"/>
      <c r="BBS8" s="35"/>
      <c r="BBT8" s="35"/>
      <c r="BBU8" s="35"/>
      <c r="BBV8" s="35"/>
      <c r="BBW8" s="35"/>
      <c r="BBX8" s="35"/>
      <c r="BBY8" s="35"/>
      <c r="BBZ8" s="35"/>
      <c r="BCA8" s="35"/>
      <c r="BCB8" s="35"/>
      <c r="BCC8" s="35"/>
      <c r="BCD8" s="35"/>
      <c r="BCE8" s="35"/>
      <c r="BCF8" s="35"/>
      <c r="BCG8" s="35"/>
      <c r="BCH8" s="35"/>
      <c r="BCI8" s="35"/>
      <c r="BCJ8" s="35"/>
      <c r="BCK8" s="35"/>
      <c r="BCL8" s="35"/>
      <c r="BCM8" s="35"/>
      <c r="BCN8" s="35"/>
      <c r="BCO8" s="35"/>
      <c r="BCP8" s="35"/>
      <c r="BCQ8" s="35"/>
      <c r="BCR8" s="35"/>
      <c r="BCS8" s="35"/>
      <c r="BCT8" s="35"/>
      <c r="BCU8" s="35"/>
      <c r="BCV8" s="35"/>
      <c r="BCW8" s="35"/>
      <c r="BCX8" s="35"/>
      <c r="BCY8" s="35"/>
      <c r="BCZ8" s="35"/>
      <c r="BDA8" s="35"/>
      <c r="BDB8" s="35"/>
      <c r="BDC8" s="35"/>
      <c r="BDD8" s="35"/>
      <c r="BDE8" s="35"/>
      <c r="BDF8" s="35"/>
      <c r="BDG8" s="35"/>
      <c r="BDH8" s="35"/>
      <c r="BDI8" s="35"/>
      <c r="BDJ8" s="35"/>
      <c r="BDK8" s="35"/>
      <c r="BDL8" s="35"/>
      <c r="BDM8" s="35"/>
      <c r="BDN8" s="35"/>
      <c r="BDO8" s="35"/>
      <c r="BDP8" s="35"/>
      <c r="BDQ8" s="35"/>
      <c r="BDR8" s="35"/>
      <c r="BDS8" s="35"/>
      <c r="BDT8" s="35"/>
      <c r="BDU8" s="35"/>
      <c r="BDV8" s="35"/>
      <c r="BDW8" s="35"/>
      <c r="BDX8" s="35"/>
      <c r="BDY8" s="35"/>
      <c r="BDZ8" s="35"/>
      <c r="BEA8" s="35"/>
      <c r="BEB8" s="35"/>
      <c r="BEC8" s="35"/>
      <c r="BED8" s="35"/>
      <c r="BEE8" s="35"/>
      <c r="BEF8" s="35"/>
      <c r="BEG8" s="35"/>
      <c r="BEH8" s="35"/>
      <c r="BEI8" s="35"/>
      <c r="BEJ8" s="35"/>
      <c r="BEK8" s="35"/>
      <c r="BEL8" s="35"/>
      <c r="BEM8" s="35"/>
      <c r="BEN8" s="35"/>
      <c r="BEO8" s="35"/>
      <c r="BEP8" s="35"/>
      <c r="BEQ8" s="35"/>
      <c r="BER8" s="35"/>
      <c r="BES8" s="35"/>
      <c r="BET8" s="35"/>
      <c r="BEU8" s="35"/>
      <c r="BEV8" s="35"/>
      <c r="BEW8" s="35"/>
      <c r="BEX8" s="35"/>
      <c r="BEY8" s="35"/>
      <c r="BEZ8" s="35"/>
      <c r="BFA8" s="35"/>
      <c r="BFB8" s="35"/>
      <c r="BFC8" s="35"/>
      <c r="BFD8" s="35"/>
      <c r="BFE8" s="35"/>
      <c r="BFF8" s="35"/>
      <c r="BFG8" s="35"/>
      <c r="BFH8" s="35"/>
      <c r="BFI8" s="35"/>
      <c r="BFJ8" s="35"/>
      <c r="BFK8" s="35"/>
      <c r="BFL8" s="35"/>
      <c r="BFM8" s="35"/>
      <c r="BFN8" s="35"/>
      <c r="BFO8" s="35"/>
      <c r="BFP8" s="35"/>
      <c r="BFQ8" s="35"/>
      <c r="BFR8" s="35"/>
      <c r="BFS8" s="35"/>
      <c r="BFT8" s="35"/>
      <c r="BFU8" s="35"/>
      <c r="BFV8" s="35"/>
      <c r="BFW8" s="35"/>
      <c r="BFX8" s="35"/>
      <c r="BFY8" s="35"/>
      <c r="BFZ8" s="35"/>
      <c r="BGA8" s="35"/>
      <c r="BGB8" s="35"/>
      <c r="BGC8" s="35"/>
      <c r="BGD8" s="35"/>
      <c r="BGE8" s="35"/>
      <c r="BGF8" s="35"/>
      <c r="BGG8" s="35"/>
      <c r="BGH8" s="35"/>
      <c r="BGI8" s="35"/>
      <c r="BGJ8" s="35"/>
      <c r="BGK8" s="35"/>
      <c r="BGL8" s="35"/>
      <c r="BGM8" s="35"/>
      <c r="BGN8" s="35"/>
      <c r="BGO8" s="35"/>
      <c r="BGP8" s="35"/>
      <c r="BGQ8" s="35"/>
      <c r="BGR8" s="35"/>
      <c r="BGS8" s="35"/>
      <c r="BGT8" s="35"/>
      <c r="BGU8" s="35"/>
      <c r="BGV8" s="35"/>
      <c r="BGW8" s="35"/>
      <c r="BGX8" s="35"/>
      <c r="BGY8" s="35"/>
      <c r="BGZ8" s="35"/>
      <c r="BHA8" s="35"/>
      <c r="BHB8" s="35"/>
      <c r="BHC8" s="35"/>
      <c r="BHD8" s="35"/>
      <c r="BHE8" s="35"/>
      <c r="BHF8" s="35"/>
      <c r="BHG8" s="35"/>
      <c r="BHH8" s="35"/>
      <c r="BHI8" s="35"/>
      <c r="BHJ8" s="35"/>
      <c r="BHK8" s="35"/>
      <c r="BHL8" s="35"/>
      <c r="BHM8" s="35"/>
      <c r="BHN8" s="35"/>
      <c r="BHO8" s="35"/>
      <c r="BHP8" s="35"/>
      <c r="BHQ8" s="35"/>
      <c r="BHR8" s="35"/>
      <c r="BHS8" s="35"/>
      <c r="BHT8" s="35"/>
      <c r="BHU8" s="35"/>
      <c r="BHV8" s="35"/>
      <c r="BHW8" s="35"/>
      <c r="BHX8" s="35"/>
      <c r="BHY8" s="35"/>
      <c r="BHZ8" s="35"/>
      <c r="BIA8" s="35"/>
      <c r="BIB8" s="35"/>
      <c r="BIC8" s="35"/>
      <c r="BID8" s="35"/>
      <c r="BIE8" s="35"/>
      <c r="BIF8" s="35"/>
      <c r="BIG8" s="35"/>
      <c r="BIH8" s="35"/>
      <c r="BII8" s="35"/>
      <c r="BIJ8" s="35"/>
      <c r="BIK8" s="35"/>
      <c r="BIL8" s="35"/>
      <c r="BIM8" s="35"/>
      <c r="BIN8" s="35"/>
      <c r="BIO8" s="35"/>
      <c r="BIP8" s="35"/>
      <c r="BIQ8" s="35"/>
      <c r="BIR8" s="35"/>
      <c r="BIS8" s="35"/>
      <c r="BIT8" s="35"/>
      <c r="BIU8" s="35"/>
      <c r="BIV8" s="35"/>
      <c r="BIW8" s="35"/>
      <c r="BIX8" s="35"/>
      <c r="BIY8" s="35"/>
      <c r="BIZ8" s="35"/>
      <c r="BJA8" s="35"/>
      <c r="BJB8" s="35"/>
      <c r="BJC8" s="35"/>
      <c r="BJD8" s="35"/>
      <c r="BJE8" s="35"/>
      <c r="BJF8" s="35"/>
      <c r="BJG8" s="35"/>
      <c r="BJH8" s="35"/>
      <c r="BJI8" s="35"/>
      <c r="BJJ8" s="35"/>
      <c r="BJK8" s="35"/>
      <c r="BJL8" s="35"/>
      <c r="BJM8" s="35"/>
      <c r="BJN8" s="35"/>
      <c r="BJO8" s="35"/>
      <c r="BJP8" s="35"/>
      <c r="BJQ8" s="35"/>
      <c r="BJR8" s="35"/>
      <c r="BJS8" s="35"/>
      <c r="BJT8" s="35"/>
      <c r="BJU8" s="35"/>
      <c r="BJV8" s="35"/>
      <c r="BJW8" s="35"/>
      <c r="BJX8" s="35"/>
      <c r="BJY8" s="35"/>
      <c r="BJZ8" s="35"/>
      <c r="BKA8" s="35"/>
      <c r="BKB8" s="35"/>
      <c r="BKC8" s="35"/>
      <c r="BKD8" s="35"/>
      <c r="BKE8" s="35"/>
      <c r="BKF8" s="35"/>
      <c r="BKG8" s="35"/>
      <c r="BKH8" s="35"/>
      <c r="BKI8" s="35"/>
      <c r="BKJ8" s="35"/>
      <c r="BKK8" s="35"/>
      <c r="BKL8" s="35"/>
      <c r="BKM8" s="35"/>
      <c r="BKN8" s="35"/>
      <c r="BKO8" s="35"/>
      <c r="BKP8" s="35"/>
      <c r="BKQ8" s="35"/>
      <c r="BKR8" s="35"/>
      <c r="BKS8" s="35"/>
      <c r="BKT8" s="35"/>
      <c r="BKU8" s="35"/>
      <c r="BKV8" s="35"/>
      <c r="BKW8" s="35"/>
      <c r="BKX8" s="35"/>
      <c r="BKY8" s="35"/>
      <c r="BKZ8" s="35"/>
      <c r="BLA8" s="35"/>
      <c r="BLB8" s="35"/>
      <c r="BLC8" s="35"/>
      <c r="BLD8" s="35"/>
      <c r="BLE8" s="35"/>
      <c r="BLF8" s="35"/>
      <c r="BLG8" s="35"/>
      <c r="BLH8" s="35"/>
      <c r="BLI8" s="35"/>
      <c r="BLJ8" s="35"/>
      <c r="BLK8" s="35"/>
      <c r="BLL8" s="35"/>
      <c r="BLM8" s="35"/>
      <c r="BLN8" s="35"/>
      <c r="BLO8" s="35"/>
      <c r="BLP8" s="35"/>
      <c r="BLQ8" s="35"/>
      <c r="BLR8" s="35"/>
      <c r="BLS8" s="35"/>
      <c r="BLT8" s="35"/>
      <c r="BLU8" s="35"/>
      <c r="BLV8" s="35"/>
      <c r="BLW8" s="35"/>
      <c r="BLX8" s="35"/>
      <c r="BLY8" s="35"/>
      <c r="BLZ8" s="35"/>
      <c r="BMA8" s="35"/>
      <c r="BMB8" s="35"/>
      <c r="BMC8" s="35"/>
      <c r="BMD8" s="35"/>
      <c r="BME8" s="35"/>
      <c r="BMF8" s="35"/>
      <c r="BMG8" s="35"/>
      <c r="BMH8" s="35"/>
      <c r="BMI8" s="35"/>
      <c r="BMJ8" s="35"/>
      <c r="BMK8" s="35"/>
      <c r="BML8" s="35"/>
      <c r="BMM8" s="35"/>
      <c r="BMN8" s="35"/>
      <c r="BMO8" s="35"/>
      <c r="BMP8" s="35"/>
      <c r="BMQ8" s="35"/>
      <c r="BMR8" s="35"/>
      <c r="BMS8" s="35"/>
      <c r="BMT8" s="35"/>
      <c r="BMU8" s="35"/>
      <c r="BMV8" s="35"/>
      <c r="BMW8" s="35"/>
      <c r="BMX8" s="35"/>
      <c r="BMY8" s="35"/>
      <c r="BMZ8" s="35"/>
      <c r="BNA8" s="35"/>
      <c r="BNB8" s="35"/>
      <c r="BNC8" s="35"/>
      <c r="BND8" s="35"/>
      <c r="BNE8" s="35"/>
      <c r="BNF8" s="35"/>
      <c r="BNG8" s="35"/>
      <c r="BNH8" s="35"/>
      <c r="BNI8" s="35"/>
      <c r="BNJ8" s="35"/>
      <c r="BNK8" s="35"/>
      <c r="BNL8" s="35"/>
      <c r="BNM8" s="35"/>
      <c r="BNN8" s="35"/>
      <c r="BNO8" s="35"/>
      <c r="BNP8" s="35"/>
      <c r="BNQ8" s="35"/>
      <c r="BNR8" s="35"/>
      <c r="BNS8" s="35"/>
      <c r="BNT8" s="35"/>
      <c r="BNU8" s="35"/>
      <c r="BNV8" s="35"/>
      <c r="BNW8" s="35"/>
      <c r="BNX8" s="35"/>
      <c r="BNY8" s="35"/>
      <c r="BNZ8" s="35"/>
      <c r="BOA8" s="35"/>
      <c r="BOB8" s="35"/>
      <c r="BOC8" s="35"/>
      <c r="BOD8" s="35"/>
      <c r="BOE8" s="35"/>
      <c r="BOF8" s="35"/>
      <c r="BOG8" s="35"/>
      <c r="BOH8" s="35"/>
      <c r="BOI8" s="35"/>
      <c r="BOJ8" s="35"/>
      <c r="BOK8" s="35"/>
      <c r="BOL8" s="35"/>
      <c r="BOM8" s="35"/>
      <c r="BON8" s="35"/>
      <c r="BOO8" s="35"/>
      <c r="BOP8" s="35"/>
      <c r="BOQ8" s="35"/>
      <c r="BOR8" s="35"/>
      <c r="BOS8" s="35"/>
      <c r="BOT8" s="35"/>
      <c r="BOU8" s="35"/>
      <c r="BOV8" s="35"/>
      <c r="BOW8" s="35"/>
      <c r="BOX8" s="35"/>
      <c r="BOY8" s="35"/>
      <c r="BOZ8" s="35"/>
      <c r="BPA8" s="35"/>
      <c r="BPB8" s="35"/>
      <c r="BPC8" s="35"/>
      <c r="BPD8" s="35"/>
      <c r="BPE8" s="35"/>
      <c r="BPF8" s="35"/>
      <c r="BPG8" s="35"/>
      <c r="BPH8" s="35"/>
      <c r="BPI8" s="35"/>
      <c r="BPJ8" s="35"/>
      <c r="BPK8" s="35"/>
      <c r="BPL8" s="35"/>
      <c r="BPM8" s="35"/>
      <c r="BPN8" s="35"/>
      <c r="BPO8" s="35"/>
      <c r="BPP8" s="35"/>
      <c r="BPQ8" s="35"/>
      <c r="BPR8" s="35"/>
      <c r="BPS8" s="35"/>
      <c r="BPT8" s="35"/>
      <c r="BPU8" s="35"/>
      <c r="BPV8" s="35"/>
      <c r="BPW8" s="35"/>
      <c r="BPX8" s="35"/>
      <c r="BPY8" s="35"/>
      <c r="BPZ8" s="35"/>
      <c r="BQA8" s="35"/>
      <c r="BQB8" s="35"/>
      <c r="BQC8" s="35"/>
      <c r="BQD8" s="35"/>
      <c r="BQE8" s="35"/>
      <c r="BQF8" s="35"/>
      <c r="BQG8" s="35"/>
      <c r="BQH8" s="35"/>
      <c r="BQI8" s="35"/>
      <c r="BQJ8" s="35"/>
      <c r="BQK8" s="35"/>
      <c r="BQL8" s="35"/>
      <c r="BQM8" s="35"/>
      <c r="BQN8" s="35"/>
      <c r="BQO8" s="35"/>
      <c r="BQP8" s="35"/>
      <c r="BQQ8" s="35"/>
      <c r="BQR8" s="35"/>
      <c r="BQS8" s="35"/>
      <c r="BQT8" s="35"/>
      <c r="BQU8" s="35"/>
      <c r="BQV8" s="35"/>
      <c r="BQW8" s="35"/>
      <c r="BQX8" s="35"/>
      <c r="BQY8" s="35"/>
      <c r="BQZ8" s="35"/>
      <c r="BRA8" s="35"/>
      <c r="BRB8" s="35"/>
      <c r="BRC8" s="35"/>
      <c r="BRD8" s="35"/>
      <c r="BRE8" s="35"/>
      <c r="BRF8" s="35"/>
      <c r="BRG8" s="35"/>
      <c r="BRH8" s="35"/>
      <c r="BRI8" s="35"/>
      <c r="BRJ8" s="35"/>
      <c r="BRK8" s="35"/>
      <c r="BRL8" s="35"/>
      <c r="BRM8" s="35"/>
      <c r="BRN8" s="35"/>
      <c r="BRO8" s="35"/>
      <c r="BRP8" s="35"/>
      <c r="BRQ8" s="35"/>
      <c r="BRR8" s="35"/>
      <c r="BRS8" s="35"/>
      <c r="BRT8" s="35"/>
      <c r="BRU8" s="35"/>
      <c r="BRV8" s="35"/>
      <c r="BRW8" s="35"/>
      <c r="BRX8" s="35"/>
      <c r="BRY8" s="35"/>
      <c r="BRZ8" s="35"/>
      <c r="BSA8" s="35"/>
      <c r="BSB8" s="35"/>
      <c r="BSC8" s="35"/>
      <c r="BSD8" s="35"/>
      <c r="BSE8" s="35"/>
      <c r="BSF8" s="35"/>
      <c r="BSG8" s="35"/>
      <c r="BSH8" s="35"/>
      <c r="BSI8" s="35"/>
      <c r="BSJ8" s="35"/>
      <c r="BSK8" s="35"/>
      <c r="BSL8" s="35"/>
      <c r="BSM8" s="35"/>
      <c r="BSN8" s="35"/>
      <c r="BSO8" s="35"/>
      <c r="BSP8" s="35"/>
      <c r="BSQ8" s="35"/>
      <c r="BSR8" s="35"/>
      <c r="BSS8" s="35"/>
      <c r="BST8" s="35"/>
      <c r="BSU8" s="35"/>
      <c r="BSV8" s="35"/>
      <c r="BSW8" s="35"/>
      <c r="BSX8" s="35"/>
      <c r="BSY8" s="35"/>
      <c r="BSZ8" s="35"/>
      <c r="BTA8" s="35"/>
      <c r="BTB8" s="35"/>
      <c r="BTC8" s="35"/>
      <c r="BTD8" s="35"/>
      <c r="BTE8" s="35"/>
      <c r="BTF8" s="35"/>
      <c r="BTG8" s="35"/>
      <c r="BTH8" s="35"/>
      <c r="BTI8" s="35"/>
      <c r="BTJ8" s="35"/>
      <c r="BTK8" s="35"/>
      <c r="BTL8" s="35"/>
      <c r="BTM8" s="35"/>
      <c r="BTN8" s="35"/>
      <c r="BTO8" s="35"/>
      <c r="BTP8" s="35"/>
      <c r="BTQ8" s="35"/>
      <c r="BTR8" s="35"/>
      <c r="BTS8" s="35"/>
      <c r="BTT8" s="35"/>
      <c r="BTU8" s="35"/>
      <c r="BTV8" s="35"/>
      <c r="BTW8" s="35"/>
      <c r="BTX8" s="35"/>
      <c r="BTY8" s="35"/>
      <c r="BTZ8" s="35"/>
      <c r="BUA8" s="35"/>
      <c r="BUB8" s="35"/>
      <c r="BUC8" s="35"/>
      <c r="BUD8" s="35"/>
      <c r="BUE8" s="35"/>
      <c r="BUF8" s="35"/>
      <c r="BUG8" s="35"/>
      <c r="BUH8" s="35"/>
      <c r="BUI8" s="35"/>
      <c r="BUJ8" s="35"/>
      <c r="BUK8" s="35"/>
      <c r="BUL8" s="35"/>
      <c r="BUM8" s="35"/>
      <c r="BUN8" s="35"/>
      <c r="BUO8" s="35"/>
      <c r="BUP8" s="35"/>
      <c r="BUQ8" s="35"/>
      <c r="BUR8" s="35"/>
      <c r="BUS8" s="35"/>
      <c r="BUT8" s="35"/>
      <c r="BUU8" s="35"/>
      <c r="BUV8" s="35"/>
      <c r="BUW8" s="35"/>
      <c r="BUX8" s="35"/>
      <c r="BUY8" s="35"/>
      <c r="BUZ8" s="35"/>
      <c r="BVA8" s="35"/>
      <c r="BVB8" s="35"/>
      <c r="BVC8" s="35"/>
      <c r="BVD8" s="35"/>
      <c r="BVE8" s="35"/>
      <c r="BVF8" s="35"/>
      <c r="BVG8" s="35"/>
      <c r="BVH8" s="35"/>
      <c r="BVI8" s="35"/>
      <c r="BVJ8" s="35"/>
      <c r="BVK8" s="35"/>
      <c r="BVL8" s="35"/>
      <c r="BVM8" s="35"/>
      <c r="BVN8" s="35"/>
      <c r="BVO8" s="35"/>
      <c r="BVP8" s="35"/>
      <c r="BVQ8" s="35"/>
      <c r="BVR8" s="35"/>
      <c r="BVS8" s="35"/>
      <c r="BVT8" s="35"/>
      <c r="BVU8" s="35"/>
      <c r="BVV8" s="35"/>
      <c r="BVW8" s="35"/>
      <c r="BVX8" s="35"/>
      <c r="BVY8" s="35"/>
      <c r="BVZ8" s="35"/>
      <c r="BWA8" s="35"/>
      <c r="BWB8" s="35"/>
      <c r="BWC8" s="35"/>
      <c r="BWD8" s="35"/>
      <c r="BWE8" s="35"/>
      <c r="BWF8" s="35"/>
      <c r="BWG8" s="35"/>
      <c r="BWH8" s="35"/>
      <c r="BWI8" s="35"/>
      <c r="BWJ8" s="35"/>
      <c r="BWK8" s="35"/>
      <c r="BWL8" s="35"/>
      <c r="BWM8" s="35"/>
      <c r="BWN8" s="35"/>
      <c r="BWO8" s="35"/>
      <c r="BWP8" s="35"/>
      <c r="BWQ8" s="35"/>
      <c r="BWR8" s="35"/>
      <c r="BWS8" s="35"/>
      <c r="BWT8" s="35"/>
      <c r="BWU8" s="35"/>
      <c r="BWV8" s="35"/>
      <c r="BWW8" s="35"/>
      <c r="BWX8" s="35"/>
      <c r="BWY8" s="35"/>
      <c r="BWZ8" s="35"/>
      <c r="BXA8" s="35"/>
      <c r="BXB8" s="35"/>
      <c r="BXC8" s="35"/>
      <c r="BXD8" s="35"/>
      <c r="BXE8" s="35"/>
      <c r="BXF8" s="35"/>
      <c r="BXG8" s="35"/>
      <c r="BXH8" s="35"/>
      <c r="BXI8" s="35"/>
      <c r="BXJ8" s="35"/>
      <c r="BXK8" s="35"/>
      <c r="BXL8" s="35"/>
      <c r="BXM8" s="35"/>
      <c r="BXN8" s="35"/>
      <c r="BXO8" s="35"/>
      <c r="BXP8" s="35"/>
      <c r="BXQ8" s="35"/>
      <c r="BXR8" s="35"/>
      <c r="BXS8" s="35"/>
      <c r="BXT8" s="35"/>
      <c r="BXU8" s="35"/>
      <c r="BXV8" s="35"/>
      <c r="BXW8" s="35"/>
      <c r="BXX8" s="35"/>
      <c r="BXY8" s="35"/>
      <c r="BXZ8" s="35"/>
      <c r="BYA8" s="35"/>
      <c r="BYB8" s="35"/>
      <c r="BYC8" s="35"/>
      <c r="BYD8" s="35"/>
      <c r="BYE8" s="35"/>
      <c r="BYF8" s="35"/>
      <c r="BYG8" s="35"/>
      <c r="BYH8" s="35"/>
      <c r="BYI8" s="35"/>
      <c r="BYJ8" s="35"/>
      <c r="BYK8" s="35"/>
      <c r="BYL8" s="35"/>
      <c r="BYM8" s="35"/>
      <c r="BYN8" s="35"/>
      <c r="BYO8" s="35"/>
      <c r="BYP8" s="35"/>
      <c r="BYQ8" s="35"/>
      <c r="BYR8" s="35"/>
      <c r="BYS8" s="35"/>
      <c r="BYT8" s="35"/>
      <c r="BYU8" s="35"/>
      <c r="BYV8" s="35"/>
      <c r="BYW8" s="35"/>
      <c r="BYX8" s="35"/>
      <c r="BYY8" s="35"/>
      <c r="BYZ8" s="35"/>
      <c r="BZA8" s="35"/>
      <c r="BZB8" s="35"/>
      <c r="BZC8" s="35"/>
      <c r="BZD8" s="35"/>
      <c r="BZE8" s="35"/>
      <c r="BZF8" s="35"/>
      <c r="BZG8" s="35"/>
      <c r="BZH8" s="35"/>
      <c r="BZI8" s="35"/>
      <c r="BZJ8" s="35"/>
      <c r="BZK8" s="35"/>
      <c r="BZL8" s="35"/>
      <c r="BZM8" s="35"/>
      <c r="BZN8" s="35"/>
      <c r="BZO8" s="35"/>
      <c r="BZP8" s="35"/>
      <c r="BZQ8" s="35"/>
      <c r="BZR8" s="35"/>
      <c r="BZS8" s="35"/>
      <c r="BZT8" s="35"/>
      <c r="BZU8" s="35"/>
      <c r="BZV8" s="35"/>
      <c r="BZW8" s="35"/>
      <c r="BZX8" s="35"/>
      <c r="BZY8" s="35"/>
      <c r="BZZ8" s="35"/>
      <c r="CAA8" s="35"/>
      <c r="CAB8" s="35"/>
      <c r="CAC8" s="35"/>
      <c r="CAD8" s="35"/>
      <c r="CAE8" s="35"/>
      <c r="CAF8" s="35"/>
      <c r="CAG8" s="35"/>
      <c r="CAH8" s="35"/>
      <c r="CAI8" s="35"/>
      <c r="CAJ8" s="35"/>
      <c r="CAK8" s="35"/>
      <c r="CAL8" s="35"/>
      <c r="CAM8" s="35"/>
      <c r="CAN8" s="35"/>
      <c r="CAO8" s="35"/>
      <c r="CAP8" s="35"/>
      <c r="CAQ8" s="35"/>
      <c r="CAR8" s="35"/>
      <c r="CAS8" s="35"/>
      <c r="CAT8" s="35"/>
      <c r="CAU8" s="35"/>
      <c r="CAV8" s="35"/>
      <c r="CAW8" s="35"/>
      <c r="CAX8" s="35"/>
      <c r="CAY8" s="35"/>
      <c r="CAZ8" s="35"/>
      <c r="CBA8" s="35"/>
      <c r="CBB8" s="35"/>
      <c r="CBC8" s="35"/>
      <c r="CBD8" s="35"/>
      <c r="CBE8" s="35"/>
      <c r="CBF8" s="35"/>
      <c r="CBG8" s="35"/>
      <c r="CBH8" s="35"/>
      <c r="CBI8" s="35"/>
      <c r="CBJ8" s="35"/>
      <c r="CBK8" s="35"/>
      <c r="CBL8" s="35"/>
      <c r="CBM8" s="35"/>
      <c r="CBN8" s="35"/>
      <c r="CBO8" s="35"/>
      <c r="CBP8" s="35"/>
      <c r="CBQ8" s="35"/>
      <c r="CBR8" s="35"/>
      <c r="CBS8" s="35"/>
      <c r="CBT8" s="35"/>
      <c r="CBU8" s="35"/>
      <c r="CBV8" s="35"/>
      <c r="CBW8" s="35"/>
      <c r="CBX8" s="35"/>
      <c r="CBY8" s="35"/>
      <c r="CBZ8" s="35"/>
      <c r="CCA8" s="35"/>
      <c r="CCB8" s="35"/>
      <c r="CCC8" s="35"/>
      <c r="CCD8" s="35"/>
      <c r="CCE8" s="35"/>
      <c r="CCF8" s="35"/>
      <c r="CCG8" s="35"/>
      <c r="CCH8" s="35"/>
      <c r="CCI8" s="35"/>
      <c r="CCJ8" s="35"/>
      <c r="CCK8" s="35"/>
      <c r="CCL8" s="35"/>
      <c r="CCM8" s="35"/>
      <c r="CCN8" s="35"/>
      <c r="CCO8" s="35"/>
      <c r="CCP8" s="35"/>
      <c r="CCQ8" s="35"/>
      <c r="CCR8" s="35"/>
      <c r="CCS8" s="35"/>
      <c r="CCT8" s="35"/>
      <c r="CCU8" s="35"/>
      <c r="CCV8" s="35"/>
      <c r="CCW8" s="35"/>
      <c r="CCX8" s="35"/>
      <c r="CCY8" s="35"/>
      <c r="CCZ8" s="35"/>
      <c r="CDA8" s="35"/>
      <c r="CDB8" s="35"/>
      <c r="CDC8" s="35"/>
      <c r="CDD8" s="35"/>
      <c r="CDE8" s="35"/>
      <c r="CDF8" s="35"/>
      <c r="CDG8" s="35"/>
      <c r="CDH8" s="35"/>
      <c r="CDI8" s="35"/>
      <c r="CDJ8" s="35"/>
      <c r="CDK8" s="35"/>
      <c r="CDL8" s="35"/>
      <c r="CDM8" s="35"/>
      <c r="CDN8" s="35"/>
      <c r="CDO8" s="35"/>
      <c r="CDP8" s="35"/>
      <c r="CDQ8" s="35"/>
      <c r="CDR8" s="35"/>
      <c r="CDS8" s="35"/>
      <c r="CDT8" s="35"/>
      <c r="CDU8" s="35"/>
      <c r="CDV8" s="35"/>
      <c r="CDW8" s="35"/>
      <c r="CDX8" s="35"/>
      <c r="CDY8" s="35"/>
      <c r="CDZ8" s="35"/>
      <c r="CEA8" s="35"/>
      <c r="CEB8" s="35"/>
      <c r="CEC8" s="35"/>
      <c r="CED8" s="35"/>
      <c r="CEE8" s="35"/>
      <c r="CEF8" s="35"/>
      <c r="CEG8" s="35"/>
      <c r="CEH8" s="35"/>
      <c r="CEI8" s="35"/>
      <c r="CEJ8" s="35"/>
      <c r="CEK8" s="35"/>
      <c r="CEL8" s="35"/>
      <c r="CEM8" s="35"/>
      <c r="CEN8" s="35"/>
      <c r="CEO8" s="35"/>
      <c r="CEP8" s="35"/>
      <c r="CEQ8" s="35"/>
      <c r="CER8" s="35"/>
      <c r="CES8" s="35"/>
      <c r="CET8" s="35"/>
      <c r="CEU8" s="35"/>
      <c r="CEV8" s="35"/>
      <c r="CEW8" s="35"/>
      <c r="CEX8" s="35"/>
      <c r="CEY8" s="35"/>
      <c r="CEZ8" s="35"/>
      <c r="CFA8" s="35"/>
      <c r="CFB8" s="35"/>
      <c r="CFC8" s="35"/>
      <c r="CFD8" s="35"/>
      <c r="CFE8" s="35"/>
      <c r="CFF8" s="35"/>
      <c r="CFG8" s="35"/>
      <c r="CFH8" s="35"/>
      <c r="CFI8" s="35"/>
      <c r="CFJ8" s="35"/>
      <c r="CFK8" s="35"/>
      <c r="CFL8" s="35"/>
      <c r="CFM8" s="35"/>
      <c r="CFN8" s="35"/>
      <c r="CFO8" s="35"/>
      <c r="CFP8" s="35"/>
      <c r="CFQ8" s="35"/>
      <c r="CFR8" s="35"/>
      <c r="CFS8" s="35"/>
      <c r="CFT8" s="35"/>
      <c r="CFU8" s="35"/>
      <c r="CFV8" s="35"/>
      <c r="CFW8" s="35"/>
      <c r="CFX8" s="35"/>
      <c r="CFY8" s="35"/>
      <c r="CFZ8" s="35"/>
      <c r="CGA8" s="35"/>
      <c r="CGB8" s="35"/>
      <c r="CGC8" s="35"/>
      <c r="CGD8" s="35"/>
      <c r="CGE8" s="35"/>
      <c r="CGF8" s="35"/>
      <c r="CGG8" s="35"/>
      <c r="CGH8" s="35"/>
      <c r="CGI8" s="35"/>
      <c r="CGJ8" s="35"/>
      <c r="CGK8" s="35"/>
      <c r="CGL8" s="35"/>
      <c r="CGM8" s="35"/>
      <c r="CGN8" s="35"/>
      <c r="CGO8" s="35"/>
      <c r="CGP8" s="35"/>
      <c r="CGQ8" s="35"/>
      <c r="CGR8" s="35"/>
      <c r="CGS8" s="35"/>
      <c r="CGT8" s="35"/>
      <c r="CGU8" s="35"/>
      <c r="CGV8" s="35"/>
      <c r="CGW8" s="35"/>
      <c r="CGX8" s="35"/>
      <c r="CGY8" s="35"/>
      <c r="CGZ8" s="35"/>
      <c r="CHA8" s="35"/>
      <c r="CHB8" s="35"/>
      <c r="CHC8" s="35"/>
      <c r="CHD8" s="35"/>
      <c r="CHE8" s="35"/>
      <c r="CHF8" s="35"/>
      <c r="CHG8" s="35"/>
      <c r="CHH8" s="35"/>
      <c r="CHI8" s="35"/>
      <c r="CHJ8" s="35"/>
      <c r="CHK8" s="35"/>
      <c r="CHL8" s="35"/>
      <c r="CHM8" s="35"/>
      <c r="CHN8" s="35"/>
      <c r="CHO8" s="35"/>
      <c r="CHP8" s="35"/>
      <c r="CHQ8" s="35"/>
      <c r="CHR8" s="35"/>
      <c r="CHS8" s="35"/>
      <c r="CHT8" s="35"/>
      <c r="CHU8" s="35"/>
      <c r="CHV8" s="35"/>
      <c r="CHW8" s="35"/>
      <c r="CHX8" s="35"/>
      <c r="CHY8" s="35"/>
      <c r="CHZ8" s="35"/>
      <c r="CIA8" s="35"/>
      <c r="CIB8" s="35"/>
      <c r="CIC8" s="35"/>
      <c r="CID8" s="35"/>
      <c r="CIE8" s="35"/>
      <c r="CIF8" s="35"/>
      <c r="CIG8" s="35"/>
      <c r="CIH8" s="35"/>
      <c r="CII8" s="35"/>
      <c r="CIJ8" s="35"/>
      <c r="CIK8" s="35"/>
      <c r="CIL8" s="35"/>
      <c r="CIM8" s="35"/>
      <c r="CIN8" s="35"/>
      <c r="CIO8" s="35"/>
      <c r="CIP8" s="35"/>
      <c r="CIQ8" s="35"/>
      <c r="CIR8" s="35"/>
      <c r="CIS8" s="35"/>
      <c r="CIT8" s="35"/>
      <c r="CIU8" s="35"/>
      <c r="CIV8" s="35"/>
      <c r="CIW8" s="35"/>
      <c r="CIX8" s="35"/>
      <c r="CIY8" s="35"/>
      <c r="CIZ8" s="35"/>
      <c r="CJA8" s="35"/>
      <c r="CJB8" s="35"/>
      <c r="CJC8" s="35"/>
      <c r="CJD8" s="35"/>
      <c r="CJE8" s="35"/>
      <c r="CJF8" s="35"/>
      <c r="CJG8" s="35"/>
      <c r="CJH8" s="35"/>
      <c r="CJI8" s="35"/>
      <c r="CJJ8" s="35"/>
      <c r="CJK8" s="35"/>
      <c r="CJL8" s="35"/>
      <c r="CJM8" s="35"/>
      <c r="CJN8" s="35"/>
      <c r="CJO8" s="35"/>
      <c r="CJP8" s="35"/>
      <c r="CJQ8" s="35"/>
      <c r="CJR8" s="35"/>
      <c r="CJS8" s="35"/>
      <c r="CJT8" s="35"/>
      <c r="CJU8" s="35"/>
      <c r="CJV8" s="35"/>
      <c r="CJW8" s="35"/>
      <c r="CJX8" s="35"/>
      <c r="CJY8" s="35"/>
      <c r="CJZ8" s="35"/>
      <c r="CKA8" s="35"/>
      <c r="CKB8" s="35"/>
      <c r="CKC8" s="35"/>
      <c r="CKD8" s="35"/>
      <c r="CKE8" s="35"/>
      <c r="CKF8" s="35"/>
      <c r="CKG8" s="35"/>
      <c r="CKH8" s="35"/>
      <c r="CKI8" s="35"/>
      <c r="CKJ8" s="35"/>
      <c r="CKK8" s="35"/>
      <c r="CKL8" s="35"/>
      <c r="CKM8" s="35"/>
      <c r="CKN8" s="35"/>
      <c r="CKO8" s="35"/>
      <c r="CKP8" s="35"/>
      <c r="CKQ8" s="35"/>
      <c r="CKR8" s="35"/>
      <c r="CKS8" s="35"/>
      <c r="CKT8" s="35"/>
      <c r="CKU8" s="35"/>
      <c r="CKV8" s="35"/>
      <c r="CKW8" s="35"/>
      <c r="CKX8" s="35"/>
      <c r="CKY8" s="35"/>
      <c r="CKZ8" s="35"/>
      <c r="CLA8" s="35"/>
      <c r="CLB8" s="35"/>
      <c r="CLC8" s="35"/>
      <c r="CLD8" s="35"/>
      <c r="CLE8" s="35"/>
      <c r="CLF8" s="35"/>
      <c r="CLG8" s="35"/>
      <c r="CLH8" s="35"/>
      <c r="CLI8" s="35"/>
      <c r="CLJ8" s="35"/>
      <c r="CLK8" s="35"/>
      <c r="CLL8" s="35"/>
      <c r="CLM8" s="35"/>
      <c r="CLN8" s="35"/>
      <c r="CLO8" s="35"/>
      <c r="CLP8" s="35"/>
      <c r="CLQ8" s="35"/>
      <c r="CLR8" s="35"/>
      <c r="CLS8" s="35"/>
      <c r="CLT8" s="35"/>
      <c r="CLU8" s="35"/>
      <c r="CLV8" s="35"/>
      <c r="CLW8" s="35"/>
      <c r="CLX8" s="35"/>
      <c r="CLY8" s="35"/>
      <c r="CLZ8" s="35"/>
      <c r="CMA8" s="35"/>
      <c r="CMB8" s="35"/>
      <c r="CMC8" s="35"/>
      <c r="CMD8" s="35"/>
      <c r="CME8" s="35"/>
      <c r="CMF8" s="35"/>
      <c r="CMG8" s="35"/>
      <c r="CMH8" s="35"/>
      <c r="CMI8" s="35"/>
      <c r="CMJ8" s="35"/>
      <c r="CMK8" s="35"/>
      <c r="CML8" s="35"/>
      <c r="CMM8" s="35"/>
      <c r="CMN8" s="35"/>
      <c r="CMO8" s="35"/>
      <c r="CMP8" s="35"/>
      <c r="CMQ8" s="35"/>
      <c r="CMR8" s="35"/>
      <c r="CMS8" s="35"/>
      <c r="CMT8" s="35"/>
      <c r="CMU8" s="35"/>
      <c r="CMV8" s="35"/>
      <c r="CMW8" s="35"/>
      <c r="CMX8" s="35"/>
      <c r="CMY8" s="35"/>
      <c r="CMZ8" s="35"/>
      <c r="CNA8" s="35"/>
      <c r="CNB8" s="35"/>
      <c r="CNC8" s="35"/>
      <c r="CND8" s="35"/>
      <c r="CNE8" s="35"/>
      <c r="CNF8" s="35"/>
      <c r="CNG8" s="35"/>
      <c r="CNH8" s="35"/>
      <c r="CNI8" s="35"/>
      <c r="CNJ8" s="35"/>
      <c r="CNK8" s="35"/>
      <c r="CNL8" s="35"/>
      <c r="CNM8" s="35"/>
      <c r="CNN8" s="35"/>
      <c r="CNO8" s="35"/>
      <c r="CNP8" s="35"/>
      <c r="CNQ8" s="35"/>
      <c r="CNR8" s="35"/>
      <c r="CNS8" s="35"/>
      <c r="CNT8" s="35"/>
      <c r="CNU8" s="35"/>
      <c r="CNV8" s="35"/>
      <c r="CNW8" s="35"/>
      <c r="CNX8" s="35"/>
      <c r="CNY8" s="35"/>
      <c r="CNZ8" s="35"/>
      <c r="COA8" s="35"/>
      <c r="COB8" s="35"/>
      <c r="COC8" s="35"/>
      <c r="COD8" s="35"/>
      <c r="COE8" s="35"/>
      <c r="COF8" s="35"/>
      <c r="COG8" s="35"/>
      <c r="COH8" s="35"/>
      <c r="COI8" s="35"/>
      <c r="COJ8" s="35"/>
      <c r="COK8" s="35"/>
      <c r="COL8" s="35"/>
      <c r="COM8" s="35"/>
      <c r="CON8" s="35"/>
      <c r="COO8" s="35"/>
      <c r="COP8" s="35"/>
      <c r="COQ8" s="35"/>
      <c r="COR8" s="35"/>
      <c r="COS8" s="35"/>
      <c r="COT8" s="35"/>
      <c r="COU8" s="35"/>
      <c r="COV8" s="35"/>
      <c r="COW8" s="35"/>
      <c r="COX8" s="35"/>
      <c r="COY8" s="35"/>
      <c r="COZ8" s="35"/>
      <c r="CPA8" s="35"/>
      <c r="CPB8" s="35"/>
      <c r="CPC8" s="35"/>
      <c r="CPD8" s="35"/>
      <c r="CPE8" s="35"/>
      <c r="CPF8" s="35"/>
      <c r="CPG8" s="35"/>
      <c r="CPH8" s="35"/>
      <c r="CPI8" s="35"/>
      <c r="CPJ8" s="35"/>
      <c r="CPK8" s="35"/>
      <c r="CPL8" s="35"/>
      <c r="CPM8" s="35"/>
      <c r="CPN8" s="35"/>
      <c r="CPO8" s="35"/>
      <c r="CPP8" s="35"/>
      <c r="CPQ8" s="35"/>
      <c r="CPR8" s="35"/>
      <c r="CPS8" s="35"/>
      <c r="CPT8" s="35"/>
      <c r="CPU8" s="35"/>
      <c r="CPV8" s="35"/>
      <c r="CPW8" s="35"/>
      <c r="CPX8" s="35"/>
      <c r="CPY8" s="35"/>
      <c r="CPZ8" s="35"/>
      <c r="CQA8" s="35"/>
      <c r="CQB8" s="35"/>
      <c r="CQC8" s="35"/>
      <c r="CQD8" s="35"/>
      <c r="CQE8" s="35"/>
      <c r="CQF8" s="35"/>
      <c r="CQG8" s="35"/>
      <c r="CQH8" s="35"/>
      <c r="CQI8" s="35"/>
      <c r="CQJ8" s="35"/>
      <c r="CQK8" s="35"/>
      <c r="CQL8" s="35"/>
      <c r="CQM8" s="35"/>
      <c r="CQN8" s="35"/>
      <c r="CQO8" s="35"/>
      <c r="CQP8" s="35"/>
      <c r="CQQ8" s="35"/>
      <c r="CQR8" s="35"/>
      <c r="CQS8" s="35"/>
      <c r="CQT8" s="35"/>
      <c r="CQU8" s="35"/>
      <c r="CQV8" s="35"/>
      <c r="CQW8" s="35"/>
      <c r="CQX8" s="35"/>
      <c r="CQY8" s="35"/>
      <c r="CQZ8" s="35"/>
      <c r="CRA8" s="35"/>
      <c r="CRB8" s="35"/>
      <c r="CRC8" s="35"/>
      <c r="CRD8" s="35"/>
      <c r="CRE8" s="35"/>
      <c r="CRF8" s="35"/>
      <c r="CRG8" s="35"/>
      <c r="CRH8" s="35"/>
      <c r="CRI8" s="35"/>
      <c r="CRJ8" s="35"/>
      <c r="CRK8" s="35"/>
      <c r="CRL8" s="35"/>
      <c r="CRM8" s="35"/>
      <c r="CRN8" s="35"/>
      <c r="CRO8" s="35"/>
      <c r="CRP8" s="35"/>
      <c r="CRQ8" s="35"/>
      <c r="CRR8" s="35"/>
      <c r="CRS8" s="35"/>
      <c r="CRT8" s="35"/>
      <c r="CRU8" s="35"/>
      <c r="CRV8" s="35"/>
      <c r="CRW8" s="35"/>
      <c r="CRX8" s="35"/>
      <c r="CRY8" s="35"/>
      <c r="CRZ8" s="35"/>
      <c r="CSA8" s="35"/>
      <c r="CSB8" s="35"/>
      <c r="CSC8" s="35"/>
      <c r="CSD8" s="35"/>
      <c r="CSE8" s="35"/>
      <c r="CSF8" s="35"/>
      <c r="CSG8" s="35"/>
      <c r="CSH8" s="35"/>
      <c r="CSI8" s="35"/>
      <c r="CSJ8" s="35"/>
      <c r="CSK8" s="35"/>
      <c r="CSL8" s="35"/>
      <c r="CSM8" s="35"/>
      <c r="CSN8" s="35"/>
      <c r="CSO8" s="35"/>
      <c r="CSP8" s="35"/>
      <c r="CSQ8" s="35"/>
      <c r="CSR8" s="35"/>
      <c r="CSS8" s="35"/>
      <c r="CST8" s="35"/>
      <c r="CSU8" s="35"/>
      <c r="CSV8" s="35"/>
      <c r="CSW8" s="35"/>
      <c r="CSX8" s="35"/>
      <c r="CSY8" s="35"/>
      <c r="CSZ8" s="35"/>
      <c r="CTA8" s="35"/>
      <c r="CTB8" s="35"/>
      <c r="CTC8" s="35"/>
      <c r="CTD8" s="35"/>
      <c r="CTE8" s="35"/>
      <c r="CTF8" s="35"/>
      <c r="CTG8" s="35"/>
      <c r="CTH8" s="35"/>
      <c r="CTI8" s="35"/>
      <c r="CTJ8" s="35"/>
      <c r="CTK8" s="35"/>
      <c r="CTL8" s="35"/>
      <c r="CTM8" s="35"/>
      <c r="CTN8" s="35"/>
      <c r="CTO8" s="35"/>
      <c r="CTP8" s="35"/>
      <c r="CTQ8" s="35"/>
      <c r="CTR8" s="35"/>
      <c r="CTS8" s="35"/>
      <c r="CTT8" s="35"/>
      <c r="CTU8" s="35"/>
      <c r="CTV8" s="35"/>
      <c r="CTW8" s="35"/>
      <c r="CTX8" s="35"/>
      <c r="CTY8" s="35"/>
      <c r="CTZ8" s="35"/>
      <c r="CUA8" s="35"/>
      <c r="CUB8" s="35"/>
      <c r="CUC8" s="35"/>
      <c r="CUD8" s="35"/>
      <c r="CUE8" s="35"/>
      <c r="CUF8" s="35"/>
      <c r="CUG8" s="35"/>
      <c r="CUH8" s="35"/>
      <c r="CUI8" s="35"/>
      <c r="CUJ8" s="35"/>
      <c r="CUK8" s="35"/>
      <c r="CUL8" s="35"/>
      <c r="CUM8" s="35"/>
      <c r="CUN8" s="35"/>
      <c r="CUO8" s="35"/>
      <c r="CUP8" s="35"/>
      <c r="CUQ8" s="35"/>
      <c r="CUR8" s="35"/>
      <c r="CUS8" s="35"/>
      <c r="CUT8" s="35"/>
      <c r="CUU8" s="35"/>
      <c r="CUV8" s="35"/>
      <c r="CUW8" s="35"/>
      <c r="CUX8" s="35"/>
      <c r="CUY8" s="35"/>
      <c r="CUZ8" s="35"/>
      <c r="CVA8" s="35"/>
      <c r="CVB8" s="35"/>
      <c r="CVC8" s="35"/>
      <c r="CVD8" s="35"/>
      <c r="CVE8" s="35"/>
      <c r="CVF8" s="35"/>
      <c r="CVG8" s="35"/>
      <c r="CVH8" s="35"/>
      <c r="CVI8" s="35"/>
      <c r="CVJ8" s="35"/>
      <c r="CVK8" s="35"/>
      <c r="CVL8" s="35"/>
      <c r="CVM8" s="35"/>
      <c r="CVN8" s="35"/>
      <c r="CVO8" s="35"/>
      <c r="CVP8" s="35"/>
      <c r="CVQ8" s="35"/>
      <c r="CVR8" s="35"/>
      <c r="CVS8" s="35"/>
      <c r="CVT8" s="35"/>
      <c r="CVU8" s="35"/>
      <c r="CVV8" s="35"/>
      <c r="CVW8" s="35"/>
      <c r="CVX8" s="35"/>
      <c r="CVY8" s="35"/>
      <c r="CVZ8" s="35"/>
      <c r="CWA8" s="35"/>
      <c r="CWB8" s="35"/>
      <c r="CWC8" s="35"/>
      <c r="CWD8" s="35"/>
      <c r="CWE8" s="35"/>
      <c r="CWF8" s="35"/>
      <c r="CWG8" s="35"/>
      <c r="CWH8" s="35"/>
      <c r="CWI8" s="35"/>
      <c r="CWJ8" s="35"/>
      <c r="CWK8" s="35"/>
      <c r="CWL8" s="35"/>
      <c r="CWM8" s="35"/>
      <c r="CWN8" s="35"/>
      <c r="CWO8" s="35"/>
      <c r="CWP8" s="35"/>
      <c r="CWQ8" s="35"/>
      <c r="CWR8" s="35"/>
      <c r="CWS8" s="35"/>
      <c r="CWT8" s="35"/>
      <c r="CWU8" s="35"/>
      <c r="CWV8" s="35"/>
      <c r="CWW8" s="35"/>
      <c r="CWX8" s="35"/>
      <c r="CWY8" s="35"/>
      <c r="CWZ8" s="35"/>
      <c r="CXA8" s="35"/>
      <c r="CXB8" s="35"/>
      <c r="CXC8" s="35"/>
      <c r="CXD8" s="35"/>
      <c r="CXE8" s="35"/>
      <c r="CXF8" s="35"/>
      <c r="CXG8" s="35"/>
      <c r="CXH8" s="35"/>
      <c r="CXI8" s="35"/>
      <c r="CXJ8" s="35"/>
      <c r="CXK8" s="35"/>
      <c r="CXL8" s="35"/>
      <c r="CXM8" s="35"/>
      <c r="CXN8" s="35"/>
      <c r="CXO8" s="35"/>
      <c r="CXP8" s="35"/>
      <c r="CXQ8" s="35"/>
      <c r="CXR8" s="35"/>
      <c r="CXS8" s="35"/>
      <c r="CXT8" s="35"/>
      <c r="CXU8" s="35"/>
      <c r="CXV8" s="35"/>
      <c r="CXW8" s="35"/>
      <c r="CXX8" s="35"/>
      <c r="CXY8" s="35"/>
      <c r="CXZ8" s="35"/>
      <c r="CYA8" s="35"/>
      <c r="CYB8" s="35"/>
      <c r="CYC8" s="35"/>
      <c r="CYD8" s="35"/>
      <c r="CYE8" s="35"/>
      <c r="CYF8" s="35"/>
      <c r="CYG8" s="35"/>
      <c r="CYH8" s="35"/>
      <c r="CYI8" s="35"/>
      <c r="CYJ8" s="35"/>
      <c r="CYK8" s="35"/>
      <c r="CYL8" s="35"/>
      <c r="CYM8" s="35"/>
      <c r="CYN8" s="35"/>
      <c r="CYO8" s="35"/>
      <c r="CYP8" s="35"/>
      <c r="CYQ8" s="35"/>
      <c r="CYR8" s="35"/>
      <c r="CYS8" s="35"/>
      <c r="CYT8" s="35"/>
      <c r="CYU8" s="35"/>
      <c r="CYV8" s="35"/>
      <c r="CYW8" s="35"/>
      <c r="CYX8" s="35"/>
      <c r="CYY8" s="35"/>
      <c r="CYZ8" s="35"/>
      <c r="CZA8" s="35"/>
      <c r="CZB8" s="35"/>
      <c r="CZC8" s="35"/>
      <c r="CZD8" s="35"/>
      <c r="CZE8" s="35"/>
      <c r="CZF8" s="35"/>
      <c r="CZG8" s="35"/>
      <c r="CZH8" s="35"/>
      <c r="CZI8" s="35"/>
      <c r="CZJ8" s="35"/>
      <c r="CZK8" s="35"/>
      <c r="CZL8" s="35"/>
      <c r="CZM8" s="35"/>
      <c r="CZN8" s="35"/>
      <c r="CZO8" s="35"/>
      <c r="CZP8" s="35"/>
      <c r="CZQ8" s="35"/>
      <c r="CZR8" s="35"/>
      <c r="CZS8" s="35"/>
      <c r="CZT8" s="35"/>
      <c r="CZU8" s="35"/>
      <c r="CZV8" s="35"/>
      <c r="CZW8" s="35"/>
      <c r="CZX8" s="35"/>
      <c r="CZY8" s="35"/>
      <c r="CZZ8" s="35"/>
      <c r="DAA8" s="35"/>
      <c r="DAB8" s="35"/>
      <c r="DAC8" s="35"/>
      <c r="DAD8" s="35"/>
      <c r="DAE8" s="35"/>
      <c r="DAF8" s="35"/>
      <c r="DAG8" s="35"/>
      <c r="DAH8" s="35"/>
      <c r="DAI8" s="35"/>
      <c r="DAJ8" s="35"/>
      <c r="DAK8" s="35"/>
      <c r="DAL8" s="35"/>
      <c r="DAM8" s="35"/>
      <c r="DAN8" s="35"/>
      <c r="DAO8" s="35"/>
      <c r="DAP8" s="35"/>
      <c r="DAQ8" s="35"/>
      <c r="DAR8" s="35"/>
      <c r="DAS8" s="35"/>
      <c r="DAT8" s="35"/>
      <c r="DAU8" s="35"/>
      <c r="DAV8" s="35"/>
      <c r="DAW8" s="35"/>
      <c r="DAX8" s="35"/>
      <c r="DAY8" s="35"/>
      <c r="DAZ8" s="35"/>
      <c r="DBA8" s="35"/>
      <c r="DBB8" s="35"/>
      <c r="DBC8" s="35"/>
      <c r="DBD8" s="35"/>
      <c r="DBE8" s="35"/>
      <c r="DBF8" s="35"/>
      <c r="DBG8" s="35"/>
      <c r="DBH8" s="35"/>
      <c r="DBI8" s="35"/>
      <c r="DBJ8" s="35"/>
      <c r="DBK8" s="35"/>
      <c r="DBL8" s="35"/>
      <c r="DBM8" s="35"/>
      <c r="DBN8" s="35"/>
      <c r="DBO8" s="35"/>
      <c r="DBP8" s="35"/>
      <c r="DBQ8" s="35"/>
      <c r="DBR8" s="35"/>
      <c r="DBS8" s="35"/>
      <c r="DBT8" s="35"/>
      <c r="DBU8" s="35"/>
      <c r="DBV8" s="35"/>
      <c r="DBW8" s="35"/>
      <c r="DBX8" s="35"/>
      <c r="DBY8" s="35"/>
      <c r="DBZ8" s="35"/>
      <c r="DCA8" s="35"/>
      <c r="DCB8" s="35"/>
      <c r="DCC8" s="35"/>
      <c r="DCD8" s="35"/>
      <c r="DCE8" s="35"/>
      <c r="DCF8" s="35"/>
      <c r="DCG8" s="35"/>
      <c r="DCH8" s="35"/>
      <c r="DCI8" s="35"/>
      <c r="DCJ8" s="35"/>
      <c r="DCK8" s="35"/>
      <c r="DCL8" s="35"/>
      <c r="DCM8" s="35"/>
      <c r="DCN8" s="35"/>
      <c r="DCO8" s="35"/>
      <c r="DCP8" s="35"/>
      <c r="DCQ8" s="35"/>
      <c r="DCR8" s="35"/>
      <c r="DCS8" s="35"/>
      <c r="DCT8" s="35"/>
      <c r="DCU8" s="35"/>
      <c r="DCV8" s="35"/>
      <c r="DCW8" s="35"/>
      <c r="DCX8" s="35"/>
      <c r="DCY8" s="35"/>
      <c r="DCZ8" s="35"/>
      <c r="DDA8" s="35"/>
      <c r="DDB8" s="35"/>
      <c r="DDC8" s="35"/>
      <c r="DDD8" s="35"/>
      <c r="DDE8" s="35"/>
      <c r="DDF8" s="35"/>
      <c r="DDG8" s="35"/>
      <c r="DDH8" s="35"/>
      <c r="DDI8" s="35"/>
      <c r="DDJ8" s="35"/>
      <c r="DDK8" s="35"/>
      <c r="DDL8" s="35"/>
      <c r="DDM8" s="35"/>
      <c r="DDN8" s="35"/>
      <c r="DDO8" s="35"/>
      <c r="DDP8" s="35"/>
      <c r="DDQ8" s="35"/>
      <c r="DDR8" s="35"/>
      <c r="DDS8" s="35"/>
      <c r="DDT8" s="35"/>
      <c r="DDU8" s="35"/>
      <c r="DDV8" s="35"/>
      <c r="DDW8" s="35"/>
      <c r="DDX8" s="35"/>
      <c r="DDY8" s="35"/>
      <c r="DDZ8" s="35"/>
      <c r="DEA8" s="35"/>
      <c r="DEB8" s="35"/>
      <c r="DEC8" s="35"/>
      <c r="DED8" s="35"/>
      <c r="DEE8" s="35"/>
      <c r="DEF8" s="35"/>
      <c r="DEG8" s="35"/>
      <c r="DEH8" s="35"/>
      <c r="DEI8" s="35"/>
      <c r="DEJ8" s="35"/>
      <c r="DEK8" s="35"/>
      <c r="DEL8" s="35"/>
      <c r="DEM8" s="35"/>
      <c r="DEN8" s="35"/>
      <c r="DEO8" s="35"/>
      <c r="DEP8" s="35"/>
      <c r="DEQ8" s="35"/>
      <c r="DER8" s="35"/>
      <c r="DES8" s="35"/>
      <c r="DET8" s="35"/>
      <c r="DEU8" s="35"/>
      <c r="DEV8" s="35"/>
      <c r="DEW8" s="35"/>
      <c r="DEX8" s="35"/>
      <c r="DEY8" s="35"/>
      <c r="DEZ8" s="35"/>
      <c r="DFA8" s="35"/>
      <c r="DFB8" s="35"/>
      <c r="DFC8" s="35"/>
      <c r="DFD8" s="35"/>
      <c r="DFE8" s="35"/>
      <c r="DFF8" s="35"/>
      <c r="DFG8" s="35"/>
      <c r="DFH8" s="35"/>
      <c r="DFI8" s="35"/>
      <c r="DFJ8" s="35"/>
      <c r="DFK8" s="35"/>
      <c r="DFL8" s="35"/>
      <c r="DFM8" s="35"/>
      <c r="DFN8" s="35"/>
      <c r="DFO8" s="35"/>
      <c r="DFP8" s="35"/>
      <c r="DFQ8" s="35"/>
      <c r="DFR8" s="35"/>
      <c r="DFS8" s="35"/>
      <c r="DFT8" s="35"/>
      <c r="DFU8" s="35"/>
      <c r="DFV8" s="35"/>
      <c r="DFW8" s="35"/>
      <c r="DFX8" s="35"/>
      <c r="DFY8" s="35"/>
      <c r="DFZ8" s="35"/>
      <c r="DGA8" s="35"/>
      <c r="DGB8" s="35"/>
      <c r="DGC8" s="35"/>
      <c r="DGD8" s="35"/>
      <c r="DGE8" s="35"/>
      <c r="DGF8" s="35"/>
      <c r="DGG8" s="35"/>
      <c r="DGH8" s="35"/>
      <c r="DGI8" s="35"/>
      <c r="DGJ8" s="35"/>
      <c r="DGK8" s="35"/>
      <c r="DGL8" s="35"/>
      <c r="DGM8" s="35"/>
      <c r="DGN8" s="35"/>
      <c r="DGO8" s="35"/>
      <c r="DGP8" s="35"/>
      <c r="DGQ8" s="35"/>
      <c r="DGR8" s="35"/>
      <c r="DGS8" s="35"/>
      <c r="DGT8" s="35"/>
      <c r="DGU8" s="35"/>
      <c r="DGV8" s="35"/>
      <c r="DGW8" s="35"/>
      <c r="DGX8" s="35"/>
      <c r="DGY8" s="35"/>
      <c r="DGZ8" s="35"/>
      <c r="DHA8" s="35"/>
      <c r="DHB8" s="35"/>
      <c r="DHC8" s="35"/>
      <c r="DHD8" s="35"/>
      <c r="DHE8" s="35"/>
      <c r="DHF8" s="35"/>
      <c r="DHG8" s="35"/>
      <c r="DHH8" s="35"/>
      <c r="DHI8" s="35"/>
      <c r="DHJ8" s="35"/>
      <c r="DHK8" s="35"/>
      <c r="DHL8" s="35"/>
      <c r="DHM8" s="35"/>
      <c r="DHN8" s="35"/>
      <c r="DHO8" s="35"/>
      <c r="DHP8" s="35"/>
      <c r="DHQ8" s="35"/>
      <c r="DHR8" s="35"/>
      <c r="DHS8" s="35"/>
      <c r="DHT8" s="35"/>
      <c r="DHU8" s="35"/>
      <c r="DHV8" s="35"/>
      <c r="DHW8" s="35"/>
      <c r="DHX8" s="35"/>
      <c r="DHY8" s="35"/>
      <c r="DHZ8" s="35"/>
      <c r="DIA8" s="35"/>
      <c r="DIB8" s="35"/>
      <c r="DIC8" s="35"/>
      <c r="DID8" s="35"/>
      <c r="DIE8" s="35"/>
      <c r="DIF8" s="35"/>
      <c r="DIG8" s="35"/>
      <c r="DIH8" s="35"/>
      <c r="DII8" s="35"/>
      <c r="DIJ8" s="35"/>
      <c r="DIK8" s="35"/>
      <c r="DIL8" s="35"/>
      <c r="DIM8" s="35"/>
      <c r="DIN8" s="35"/>
      <c r="DIO8" s="35"/>
      <c r="DIP8" s="35"/>
      <c r="DIQ8" s="35"/>
      <c r="DIR8" s="35"/>
      <c r="DIS8" s="35"/>
      <c r="DIT8" s="35"/>
      <c r="DIU8" s="35"/>
      <c r="DIV8" s="35"/>
      <c r="DIW8" s="35"/>
      <c r="DIX8" s="35"/>
      <c r="DIY8" s="35"/>
      <c r="DIZ8" s="35"/>
      <c r="DJA8" s="35"/>
      <c r="DJB8" s="35"/>
      <c r="DJC8" s="35"/>
      <c r="DJD8" s="35"/>
      <c r="DJE8" s="35"/>
      <c r="DJF8" s="35"/>
      <c r="DJG8" s="35"/>
      <c r="DJH8" s="35"/>
      <c r="DJI8" s="35"/>
      <c r="DJJ8" s="35"/>
      <c r="DJK8" s="35"/>
      <c r="DJL8" s="35"/>
      <c r="DJM8" s="35"/>
      <c r="DJN8" s="35"/>
      <c r="DJO8" s="35"/>
      <c r="DJP8" s="35"/>
      <c r="DJQ8" s="35"/>
      <c r="DJR8" s="35"/>
      <c r="DJS8" s="35"/>
      <c r="DJT8" s="35"/>
      <c r="DJU8" s="35"/>
      <c r="DJV8" s="35"/>
      <c r="DJW8" s="35"/>
      <c r="DJX8" s="35"/>
      <c r="DJY8" s="35"/>
      <c r="DJZ8" s="35"/>
      <c r="DKA8" s="35"/>
      <c r="DKB8" s="35"/>
      <c r="DKC8" s="35"/>
      <c r="DKD8" s="35"/>
      <c r="DKE8" s="35"/>
      <c r="DKF8" s="35"/>
      <c r="DKG8" s="35"/>
      <c r="DKH8" s="35"/>
      <c r="DKI8" s="35"/>
      <c r="DKJ8" s="35"/>
      <c r="DKK8" s="35"/>
      <c r="DKL8" s="35"/>
      <c r="DKM8" s="35"/>
      <c r="DKN8" s="35"/>
      <c r="DKO8" s="35"/>
      <c r="DKP8" s="35"/>
      <c r="DKQ8" s="35"/>
      <c r="DKR8" s="35"/>
      <c r="DKS8" s="35"/>
      <c r="DKT8" s="35"/>
      <c r="DKU8" s="35"/>
      <c r="DKV8" s="35"/>
      <c r="DKW8" s="35"/>
      <c r="DKX8" s="35"/>
      <c r="DKY8" s="35"/>
      <c r="DKZ8" s="35"/>
      <c r="DLA8" s="35"/>
      <c r="DLB8" s="35"/>
      <c r="DLC8" s="35"/>
      <c r="DLD8" s="35"/>
      <c r="DLE8" s="35"/>
      <c r="DLF8" s="35"/>
      <c r="DLG8" s="35"/>
      <c r="DLH8" s="35"/>
      <c r="DLI8" s="35"/>
      <c r="DLJ8" s="35"/>
      <c r="DLK8" s="35"/>
      <c r="DLL8" s="35"/>
      <c r="DLM8" s="35"/>
      <c r="DLN8" s="35"/>
      <c r="DLO8" s="35"/>
      <c r="DLP8" s="35"/>
      <c r="DLQ8" s="35"/>
      <c r="DLR8" s="35"/>
      <c r="DLS8" s="35"/>
      <c r="DLT8" s="35"/>
      <c r="DLU8" s="35"/>
      <c r="DLV8" s="35"/>
      <c r="DLW8" s="35"/>
      <c r="DLX8" s="35"/>
      <c r="DLY8" s="35"/>
      <c r="DLZ8" s="35"/>
      <c r="DMA8" s="35"/>
      <c r="DMB8" s="35"/>
      <c r="DMC8" s="35"/>
      <c r="DMD8" s="35"/>
      <c r="DME8" s="35"/>
      <c r="DMF8" s="35"/>
      <c r="DMG8" s="35"/>
      <c r="DMH8" s="35"/>
      <c r="DMI8" s="35"/>
      <c r="DMJ8" s="35"/>
      <c r="DMK8" s="35"/>
      <c r="DML8" s="35"/>
      <c r="DMM8" s="35"/>
      <c r="DMN8" s="35"/>
      <c r="DMO8" s="35"/>
      <c r="DMP8" s="35"/>
      <c r="DMQ8" s="35"/>
      <c r="DMR8" s="35"/>
      <c r="DMS8" s="35"/>
      <c r="DMT8" s="35"/>
      <c r="DMU8" s="35"/>
      <c r="DMV8" s="35"/>
      <c r="DMW8" s="35"/>
      <c r="DMX8" s="35"/>
      <c r="DMY8" s="35"/>
      <c r="DMZ8" s="35"/>
      <c r="DNA8" s="35"/>
      <c r="DNB8" s="35"/>
      <c r="DNC8" s="35"/>
      <c r="DND8" s="35"/>
      <c r="DNE8" s="35"/>
      <c r="DNF8" s="35"/>
      <c r="DNG8" s="35"/>
      <c r="DNH8" s="35"/>
      <c r="DNI8" s="35"/>
      <c r="DNJ8" s="35"/>
      <c r="DNK8" s="35"/>
      <c r="DNL8" s="35"/>
      <c r="DNM8" s="35"/>
      <c r="DNN8" s="35"/>
      <c r="DNO8" s="35"/>
      <c r="DNP8" s="35"/>
      <c r="DNQ8" s="35"/>
      <c r="DNR8" s="35"/>
      <c r="DNS8" s="35"/>
      <c r="DNT8" s="35"/>
      <c r="DNU8" s="35"/>
      <c r="DNV8" s="35"/>
      <c r="DNW8" s="35"/>
      <c r="DNX8" s="35"/>
      <c r="DNY8" s="35"/>
      <c r="DNZ8" s="35"/>
      <c r="DOA8" s="35"/>
      <c r="DOB8" s="35"/>
      <c r="DOC8" s="35"/>
      <c r="DOD8" s="35"/>
      <c r="DOE8" s="35"/>
      <c r="DOF8" s="35"/>
      <c r="DOG8" s="35"/>
      <c r="DOH8" s="35"/>
      <c r="DOI8" s="35"/>
      <c r="DOJ8" s="35"/>
      <c r="DOK8" s="35"/>
      <c r="DOL8" s="35"/>
      <c r="DOM8" s="35"/>
      <c r="DON8" s="35"/>
      <c r="DOO8" s="35"/>
      <c r="DOP8" s="35"/>
      <c r="DOQ8" s="35"/>
      <c r="DOR8" s="35"/>
      <c r="DOS8" s="35"/>
      <c r="DOT8" s="35"/>
      <c r="DOU8" s="35"/>
      <c r="DOV8" s="35"/>
      <c r="DOW8" s="35"/>
      <c r="DOX8" s="35"/>
      <c r="DOY8" s="35"/>
      <c r="DOZ8" s="35"/>
      <c r="DPA8" s="35"/>
      <c r="DPB8" s="35"/>
      <c r="DPC8" s="35"/>
      <c r="DPD8" s="35"/>
      <c r="DPE8" s="35"/>
      <c r="DPF8" s="35"/>
      <c r="DPG8" s="35"/>
      <c r="DPH8" s="35"/>
      <c r="DPI8" s="35"/>
      <c r="DPJ8" s="35"/>
      <c r="DPK8" s="35"/>
      <c r="DPL8" s="35"/>
      <c r="DPM8" s="35"/>
      <c r="DPN8" s="35"/>
      <c r="DPO8" s="35"/>
      <c r="DPP8" s="35"/>
      <c r="DPQ8" s="35"/>
      <c r="DPR8" s="35"/>
      <c r="DPS8" s="35"/>
      <c r="DPT8" s="35"/>
      <c r="DPU8" s="35"/>
      <c r="DPV8" s="35"/>
      <c r="DPW8" s="35"/>
      <c r="DPX8" s="35"/>
      <c r="DPY8" s="35"/>
      <c r="DPZ8" s="35"/>
      <c r="DQA8" s="35"/>
      <c r="DQB8" s="35"/>
      <c r="DQC8" s="35"/>
      <c r="DQD8" s="35"/>
      <c r="DQE8" s="35"/>
      <c r="DQF8" s="35"/>
      <c r="DQG8" s="35"/>
      <c r="DQH8" s="35"/>
      <c r="DQI8" s="35"/>
      <c r="DQJ8" s="35"/>
      <c r="DQK8" s="35"/>
      <c r="DQL8" s="35"/>
      <c r="DQM8" s="35"/>
      <c r="DQN8" s="35"/>
      <c r="DQO8" s="35"/>
      <c r="DQP8" s="35"/>
      <c r="DQQ8" s="35"/>
      <c r="DQR8" s="35"/>
      <c r="DQS8" s="35"/>
      <c r="DQT8" s="35"/>
      <c r="DQU8" s="35"/>
      <c r="DQV8" s="35"/>
      <c r="DQW8" s="35"/>
      <c r="DQX8" s="35"/>
      <c r="DQY8" s="35"/>
      <c r="DQZ8" s="35"/>
      <c r="DRA8" s="35"/>
      <c r="DRB8" s="35"/>
      <c r="DRC8" s="35"/>
      <c r="DRD8" s="35"/>
      <c r="DRE8" s="35"/>
      <c r="DRF8" s="35"/>
      <c r="DRG8" s="35"/>
      <c r="DRH8" s="35"/>
      <c r="DRI8" s="35"/>
      <c r="DRJ8" s="35"/>
      <c r="DRK8" s="35"/>
      <c r="DRL8" s="35"/>
      <c r="DRM8" s="35"/>
      <c r="DRN8" s="35"/>
      <c r="DRO8" s="35"/>
      <c r="DRP8" s="35"/>
      <c r="DRQ8" s="35"/>
      <c r="DRR8" s="35"/>
      <c r="DRS8" s="35"/>
      <c r="DRT8" s="35"/>
      <c r="DRU8" s="35"/>
      <c r="DRV8" s="35"/>
      <c r="DRW8" s="35"/>
      <c r="DRX8" s="35"/>
      <c r="DRY8" s="35"/>
      <c r="DRZ8" s="35"/>
      <c r="DSA8" s="35"/>
      <c r="DSB8" s="35"/>
      <c r="DSC8" s="35"/>
      <c r="DSD8" s="35"/>
      <c r="DSE8" s="35"/>
      <c r="DSF8" s="35"/>
      <c r="DSG8" s="35"/>
      <c r="DSH8" s="35"/>
      <c r="DSI8" s="35"/>
      <c r="DSJ8" s="35"/>
      <c r="DSK8" s="35"/>
      <c r="DSL8" s="35"/>
      <c r="DSM8" s="35"/>
      <c r="DSN8" s="35"/>
      <c r="DSO8" s="35"/>
      <c r="DSP8" s="35"/>
      <c r="DSQ8" s="35"/>
      <c r="DSR8" s="35"/>
      <c r="DSS8" s="35"/>
      <c r="DST8" s="35"/>
      <c r="DSU8" s="35"/>
      <c r="DSV8" s="35"/>
      <c r="DSW8" s="35"/>
      <c r="DSX8" s="35"/>
      <c r="DSY8" s="35"/>
      <c r="DSZ8" s="35"/>
      <c r="DTA8" s="35"/>
      <c r="DTB8" s="35"/>
      <c r="DTC8" s="35"/>
      <c r="DTD8" s="35"/>
      <c r="DTE8" s="35"/>
      <c r="DTF8" s="35"/>
      <c r="DTG8" s="35"/>
      <c r="DTH8" s="35"/>
      <c r="DTI8" s="35"/>
      <c r="DTJ8" s="35"/>
      <c r="DTK8" s="35"/>
      <c r="DTL8" s="35"/>
      <c r="DTM8" s="35"/>
      <c r="DTN8" s="35"/>
      <c r="DTO8" s="35"/>
      <c r="DTP8" s="35"/>
      <c r="DTQ8" s="35"/>
      <c r="DTR8" s="35"/>
      <c r="DTS8" s="35"/>
      <c r="DTT8" s="35"/>
      <c r="DTU8" s="35"/>
      <c r="DTV8" s="35"/>
      <c r="DTW8" s="35"/>
      <c r="DTX8" s="35"/>
      <c r="DTY8" s="35"/>
      <c r="DTZ8" s="35"/>
      <c r="DUA8" s="35"/>
      <c r="DUB8" s="35"/>
      <c r="DUC8" s="35"/>
      <c r="DUD8" s="35"/>
      <c r="DUE8" s="35"/>
      <c r="DUF8" s="35"/>
      <c r="DUG8" s="35"/>
      <c r="DUH8" s="35"/>
      <c r="DUI8" s="35"/>
      <c r="DUJ8" s="35"/>
      <c r="DUK8" s="35"/>
      <c r="DUL8" s="35"/>
      <c r="DUM8" s="35"/>
      <c r="DUN8" s="35"/>
      <c r="DUO8" s="35"/>
      <c r="DUP8" s="35"/>
      <c r="DUQ8" s="35"/>
      <c r="DUR8" s="35"/>
      <c r="DUS8" s="35"/>
      <c r="DUT8" s="35"/>
      <c r="DUU8" s="35"/>
      <c r="DUV8" s="35"/>
      <c r="DUW8" s="35"/>
      <c r="DUX8" s="35"/>
      <c r="DUY8" s="35"/>
      <c r="DUZ8" s="35"/>
      <c r="DVA8" s="35"/>
      <c r="DVB8" s="35"/>
      <c r="DVC8" s="35"/>
      <c r="DVD8" s="35"/>
      <c r="DVE8" s="35"/>
      <c r="DVF8" s="35"/>
      <c r="DVG8" s="35"/>
      <c r="DVH8" s="35"/>
      <c r="DVI8" s="35"/>
      <c r="DVJ8" s="35"/>
      <c r="DVK8" s="35"/>
      <c r="DVL8" s="35"/>
      <c r="DVM8" s="35"/>
      <c r="DVN8" s="35"/>
      <c r="DVO8" s="35"/>
      <c r="DVP8" s="35"/>
      <c r="DVQ8" s="35"/>
      <c r="DVR8" s="35"/>
      <c r="DVS8" s="35"/>
      <c r="DVT8" s="35"/>
      <c r="DVU8" s="35"/>
      <c r="DVV8" s="35"/>
      <c r="DVW8" s="35"/>
      <c r="DVX8" s="35"/>
      <c r="DVY8" s="35"/>
      <c r="DVZ8" s="35"/>
      <c r="DWA8" s="35"/>
      <c r="DWB8" s="35"/>
      <c r="DWC8" s="35"/>
      <c r="DWD8" s="35"/>
      <c r="DWE8" s="35"/>
      <c r="DWF8" s="35"/>
      <c r="DWG8" s="35"/>
      <c r="DWH8" s="35"/>
      <c r="DWI8" s="35"/>
      <c r="DWJ8" s="35"/>
      <c r="DWK8" s="35"/>
      <c r="DWL8" s="35"/>
      <c r="DWM8" s="35"/>
      <c r="DWN8" s="35"/>
      <c r="DWO8" s="35"/>
      <c r="DWP8" s="35"/>
      <c r="DWQ8" s="35"/>
      <c r="DWR8" s="35"/>
      <c r="DWS8" s="35"/>
      <c r="DWT8" s="35"/>
      <c r="DWU8" s="35"/>
      <c r="DWV8" s="35"/>
      <c r="DWW8" s="35"/>
      <c r="DWX8" s="35"/>
      <c r="DWY8" s="35"/>
      <c r="DWZ8" s="35"/>
      <c r="DXA8" s="35"/>
      <c r="DXB8" s="35"/>
      <c r="DXC8" s="35"/>
      <c r="DXD8" s="35"/>
      <c r="DXE8" s="35"/>
      <c r="DXF8" s="35"/>
      <c r="DXG8" s="35"/>
      <c r="DXH8" s="35"/>
      <c r="DXI8" s="35"/>
      <c r="DXJ8" s="35"/>
      <c r="DXK8" s="35"/>
      <c r="DXL8" s="35"/>
      <c r="DXM8" s="35"/>
      <c r="DXN8" s="35"/>
      <c r="DXO8" s="35"/>
      <c r="DXP8" s="35"/>
      <c r="DXQ8" s="35"/>
      <c r="DXR8" s="35"/>
      <c r="DXS8" s="35"/>
      <c r="DXT8" s="35"/>
      <c r="DXU8" s="35"/>
      <c r="DXV8" s="35"/>
      <c r="DXW8" s="35"/>
      <c r="DXX8" s="35"/>
      <c r="DXY8" s="35"/>
      <c r="DXZ8" s="35"/>
      <c r="DYA8" s="35"/>
      <c r="DYB8" s="35"/>
      <c r="DYC8" s="35"/>
      <c r="DYD8" s="35"/>
      <c r="DYE8" s="35"/>
      <c r="DYF8" s="35"/>
      <c r="DYG8" s="35"/>
      <c r="DYH8" s="35"/>
      <c r="DYI8" s="35"/>
      <c r="DYJ8" s="35"/>
      <c r="DYK8" s="35"/>
      <c r="DYL8" s="35"/>
      <c r="DYM8" s="35"/>
      <c r="DYN8" s="35"/>
      <c r="DYO8" s="35"/>
      <c r="DYP8" s="35"/>
      <c r="DYQ8" s="35"/>
      <c r="DYR8" s="35"/>
      <c r="DYS8" s="35"/>
      <c r="DYT8" s="35"/>
      <c r="DYU8" s="35"/>
      <c r="DYV8" s="35"/>
      <c r="DYW8" s="35"/>
      <c r="DYX8" s="35"/>
      <c r="DYY8" s="35"/>
      <c r="DYZ8" s="35"/>
      <c r="DZA8" s="35"/>
      <c r="DZB8" s="35"/>
      <c r="DZC8" s="35"/>
      <c r="DZD8" s="35"/>
      <c r="DZE8" s="35"/>
      <c r="DZF8" s="35"/>
      <c r="DZG8" s="35"/>
      <c r="DZH8" s="35"/>
      <c r="DZI8" s="35"/>
      <c r="DZJ8" s="35"/>
      <c r="DZK8" s="35"/>
      <c r="DZL8" s="35"/>
      <c r="DZM8" s="35"/>
      <c r="DZN8" s="35"/>
      <c r="DZO8" s="35"/>
      <c r="DZP8" s="35"/>
      <c r="DZQ8" s="35"/>
      <c r="DZR8" s="35"/>
      <c r="DZS8" s="35"/>
      <c r="DZT8" s="35"/>
      <c r="DZU8" s="35"/>
      <c r="DZV8" s="35"/>
      <c r="DZW8" s="35"/>
      <c r="DZX8" s="35"/>
      <c r="DZY8" s="35"/>
      <c r="DZZ8" s="35"/>
      <c r="EAA8" s="35"/>
      <c r="EAB8" s="35"/>
      <c r="EAC8" s="35"/>
      <c r="EAD8" s="35"/>
      <c r="EAE8" s="35"/>
      <c r="EAF8" s="35"/>
      <c r="EAG8" s="35"/>
      <c r="EAH8" s="35"/>
      <c r="EAI8" s="35"/>
      <c r="EAJ8" s="35"/>
      <c r="EAK8" s="35"/>
      <c r="EAL8" s="35"/>
      <c r="EAM8" s="35"/>
      <c r="EAN8" s="35"/>
      <c r="EAO8" s="35"/>
      <c r="EAP8" s="35"/>
      <c r="EAQ8" s="35"/>
      <c r="EAR8" s="35"/>
      <c r="EAS8" s="35"/>
      <c r="EAT8" s="35"/>
      <c r="EAU8" s="35"/>
      <c r="EAV8" s="35"/>
      <c r="EAW8" s="35"/>
      <c r="EAX8" s="35"/>
      <c r="EAY8" s="35"/>
      <c r="EAZ8" s="35"/>
      <c r="EBA8" s="35"/>
      <c r="EBB8" s="35"/>
      <c r="EBC8" s="35"/>
      <c r="EBD8" s="35"/>
      <c r="EBE8" s="35"/>
      <c r="EBF8" s="35"/>
      <c r="EBG8" s="35"/>
      <c r="EBH8" s="35"/>
      <c r="EBI8" s="35"/>
      <c r="EBJ8" s="35"/>
      <c r="EBK8" s="35"/>
      <c r="EBL8" s="35"/>
      <c r="EBM8" s="35"/>
      <c r="EBN8" s="35"/>
      <c r="EBO8" s="35"/>
      <c r="EBP8" s="35"/>
      <c r="EBQ8" s="35"/>
      <c r="EBR8" s="35"/>
      <c r="EBS8" s="35"/>
      <c r="EBT8" s="35"/>
      <c r="EBU8" s="35"/>
      <c r="EBV8" s="35"/>
      <c r="EBW8" s="35"/>
      <c r="EBX8" s="35"/>
      <c r="EBY8" s="35"/>
      <c r="EBZ8" s="35"/>
      <c r="ECA8" s="35"/>
      <c r="ECB8" s="35"/>
      <c r="ECC8" s="35"/>
      <c r="ECD8" s="35"/>
      <c r="ECE8" s="35"/>
      <c r="ECF8" s="35"/>
      <c r="ECG8" s="35"/>
      <c r="ECH8" s="35"/>
      <c r="ECI8" s="35"/>
      <c r="ECJ8" s="35"/>
      <c r="ECK8" s="35"/>
      <c r="ECL8" s="35"/>
      <c r="ECM8" s="35"/>
      <c r="ECN8" s="35"/>
      <c r="ECO8" s="35"/>
      <c r="ECP8" s="35"/>
      <c r="ECQ8" s="35"/>
      <c r="ECR8" s="35"/>
      <c r="ECS8" s="35"/>
      <c r="ECT8" s="35"/>
      <c r="ECU8" s="35"/>
      <c r="ECV8" s="35"/>
      <c r="ECW8" s="35"/>
      <c r="ECX8" s="35"/>
      <c r="ECY8" s="35"/>
      <c r="ECZ8" s="35"/>
      <c r="EDA8" s="35"/>
      <c r="EDB8" s="35"/>
      <c r="EDC8" s="35"/>
      <c r="EDD8" s="35"/>
      <c r="EDE8" s="35"/>
      <c r="EDF8" s="35"/>
      <c r="EDG8" s="35"/>
      <c r="EDH8" s="35"/>
      <c r="EDI8" s="35"/>
      <c r="EDJ8" s="35"/>
      <c r="EDK8" s="35"/>
      <c r="EDL8" s="35"/>
      <c r="EDM8" s="35"/>
      <c r="EDN8" s="35"/>
      <c r="EDO8" s="35"/>
      <c r="EDP8" s="35"/>
      <c r="EDQ8" s="35"/>
      <c r="EDR8" s="35"/>
      <c r="EDS8" s="35"/>
      <c r="EDT8" s="35"/>
      <c r="EDU8" s="35"/>
      <c r="EDV8" s="35"/>
      <c r="EDW8" s="35"/>
      <c r="EDX8" s="35"/>
      <c r="EDY8" s="35"/>
      <c r="EDZ8" s="35"/>
      <c r="EEA8" s="35"/>
      <c r="EEB8" s="35"/>
      <c r="EEC8" s="35"/>
      <c r="EED8" s="35"/>
      <c r="EEE8" s="35"/>
      <c r="EEF8" s="35"/>
      <c r="EEG8" s="35"/>
      <c r="EEH8" s="35"/>
      <c r="EEI8" s="35"/>
      <c r="EEJ8" s="35"/>
      <c r="EEK8" s="35"/>
      <c r="EEL8" s="35"/>
      <c r="EEM8" s="35"/>
      <c r="EEN8" s="35"/>
      <c r="EEO8" s="35"/>
      <c r="EEP8" s="35"/>
      <c r="EEQ8" s="35"/>
      <c r="EER8" s="35"/>
      <c r="EES8" s="35"/>
      <c r="EET8" s="35"/>
      <c r="EEU8" s="35"/>
      <c r="EEV8" s="35"/>
      <c r="EEW8" s="35"/>
      <c r="EEX8" s="35"/>
      <c r="EEY8" s="35"/>
      <c r="EEZ8" s="35"/>
      <c r="EFA8" s="35"/>
      <c r="EFB8" s="35"/>
      <c r="EFC8" s="35"/>
      <c r="EFD8" s="35"/>
      <c r="EFE8" s="35"/>
      <c r="EFF8" s="35"/>
      <c r="EFG8" s="35"/>
      <c r="EFH8" s="35"/>
      <c r="EFI8" s="35"/>
      <c r="EFJ8" s="35"/>
      <c r="EFK8" s="35"/>
      <c r="EFL8" s="35"/>
      <c r="EFM8" s="35"/>
      <c r="EFN8" s="35"/>
      <c r="EFO8" s="35"/>
      <c r="EFP8" s="35"/>
      <c r="EFQ8" s="35"/>
      <c r="EFR8" s="35"/>
      <c r="EFS8" s="35"/>
      <c r="EFT8" s="35"/>
      <c r="EFU8" s="35"/>
      <c r="EFV8" s="35"/>
      <c r="EFW8" s="35"/>
      <c r="EFX8" s="35"/>
      <c r="EFY8" s="35"/>
      <c r="EFZ8" s="35"/>
      <c r="EGA8" s="35"/>
      <c r="EGB8" s="35"/>
      <c r="EGC8" s="35"/>
      <c r="EGD8" s="35"/>
      <c r="EGE8" s="35"/>
      <c r="EGF8" s="35"/>
      <c r="EGG8" s="35"/>
      <c r="EGH8" s="35"/>
      <c r="EGI8" s="35"/>
      <c r="EGJ8" s="35"/>
      <c r="EGK8" s="35"/>
      <c r="EGL8" s="35"/>
      <c r="EGM8" s="35"/>
      <c r="EGN8" s="35"/>
      <c r="EGO8" s="35"/>
      <c r="EGP8" s="35"/>
      <c r="EGQ8" s="35"/>
      <c r="EGR8" s="35"/>
      <c r="EGS8" s="35"/>
      <c r="EGT8" s="35"/>
      <c r="EGU8" s="35"/>
      <c r="EGV8" s="35"/>
      <c r="EGW8" s="35"/>
      <c r="EGX8" s="35"/>
      <c r="EGY8" s="35"/>
      <c r="EGZ8" s="35"/>
      <c r="EHA8" s="35"/>
      <c r="EHB8" s="35"/>
      <c r="EHC8" s="35"/>
      <c r="EHD8" s="35"/>
      <c r="EHE8" s="35"/>
      <c r="EHF8" s="35"/>
      <c r="EHG8" s="35"/>
      <c r="EHH8" s="35"/>
      <c r="EHI8" s="35"/>
      <c r="EHJ8" s="35"/>
      <c r="EHK8" s="35"/>
      <c r="EHL8" s="35"/>
      <c r="EHM8" s="35"/>
      <c r="EHN8" s="35"/>
      <c r="EHO8" s="35"/>
      <c r="EHP8" s="35"/>
      <c r="EHQ8" s="35"/>
      <c r="EHR8" s="35"/>
      <c r="EHS8" s="35"/>
      <c r="EHT8" s="35"/>
      <c r="EHU8" s="35"/>
      <c r="EHV8" s="35"/>
      <c r="EHW8" s="35"/>
      <c r="EHX8" s="35"/>
      <c r="EHY8" s="35"/>
      <c r="EHZ8" s="35"/>
      <c r="EIA8" s="35"/>
      <c r="EIB8" s="35"/>
      <c r="EIC8" s="35"/>
      <c r="EID8" s="35"/>
      <c r="EIE8" s="35"/>
      <c r="EIF8" s="35"/>
      <c r="EIG8" s="35"/>
      <c r="EIH8" s="35"/>
      <c r="EII8" s="35"/>
      <c r="EIJ8" s="35"/>
      <c r="EIK8" s="35"/>
      <c r="EIL8" s="35"/>
      <c r="EIM8" s="35"/>
      <c r="EIN8" s="35"/>
      <c r="EIO8" s="35"/>
      <c r="EIP8" s="35"/>
      <c r="EIQ8" s="35"/>
      <c r="EIR8" s="35"/>
      <c r="EIS8" s="35"/>
      <c r="EIT8" s="35"/>
      <c r="EIU8" s="35"/>
      <c r="EIV8" s="35"/>
      <c r="EIW8" s="35"/>
      <c r="EIX8" s="35"/>
      <c r="EIY8" s="35"/>
      <c r="EIZ8" s="35"/>
      <c r="EJA8" s="35"/>
      <c r="EJB8" s="35"/>
      <c r="EJC8" s="35"/>
      <c r="EJD8" s="35"/>
      <c r="EJE8" s="35"/>
      <c r="EJF8" s="35"/>
      <c r="EJG8" s="35"/>
      <c r="EJH8" s="35"/>
      <c r="EJI8" s="35"/>
      <c r="EJJ8" s="35"/>
      <c r="EJK8" s="35"/>
      <c r="EJL8" s="35"/>
      <c r="EJM8" s="35"/>
      <c r="EJN8" s="35"/>
      <c r="EJO8" s="35"/>
      <c r="EJP8" s="35"/>
      <c r="EJQ8" s="35"/>
      <c r="EJR8" s="35"/>
      <c r="EJS8" s="35"/>
      <c r="EJT8" s="35"/>
      <c r="EJU8" s="35"/>
      <c r="EJV8" s="35"/>
      <c r="EJW8" s="35"/>
      <c r="EJX8" s="35"/>
      <c r="EJY8" s="35"/>
      <c r="EJZ8" s="35"/>
      <c r="EKA8" s="35"/>
      <c r="EKB8" s="35"/>
      <c r="EKC8" s="35"/>
      <c r="EKD8" s="35"/>
      <c r="EKE8" s="35"/>
      <c r="EKF8" s="35"/>
      <c r="EKG8" s="35"/>
      <c r="EKH8" s="35"/>
      <c r="EKI8" s="35"/>
      <c r="EKJ8" s="35"/>
      <c r="EKK8" s="35"/>
      <c r="EKL8" s="35"/>
      <c r="EKM8" s="35"/>
      <c r="EKN8" s="35"/>
      <c r="EKO8" s="35"/>
      <c r="EKP8" s="35"/>
      <c r="EKQ8" s="35"/>
      <c r="EKR8" s="35"/>
      <c r="EKS8" s="35"/>
      <c r="EKT8" s="35"/>
      <c r="EKU8" s="35"/>
      <c r="EKV8" s="35"/>
      <c r="EKW8" s="35"/>
      <c r="EKX8" s="35"/>
      <c r="EKY8" s="35"/>
      <c r="EKZ8" s="35"/>
      <c r="ELA8" s="35"/>
      <c r="ELB8" s="35"/>
      <c r="ELC8" s="35"/>
      <c r="ELD8" s="35"/>
      <c r="ELE8" s="35"/>
      <c r="ELF8" s="35"/>
      <c r="ELG8" s="35"/>
      <c r="ELH8" s="35"/>
      <c r="ELI8" s="35"/>
      <c r="ELJ8" s="35"/>
      <c r="ELK8" s="35"/>
      <c r="ELL8" s="35"/>
      <c r="ELM8" s="35"/>
      <c r="ELN8" s="35"/>
      <c r="ELO8" s="35"/>
      <c r="ELP8" s="35"/>
      <c r="ELQ8" s="35"/>
      <c r="ELR8" s="35"/>
      <c r="ELS8" s="35"/>
      <c r="ELT8" s="35"/>
      <c r="ELU8" s="35"/>
      <c r="ELV8" s="35"/>
      <c r="ELW8" s="35"/>
      <c r="ELX8" s="35"/>
      <c r="ELY8" s="35"/>
      <c r="ELZ8" s="35"/>
      <c r="EMA8" s="35"/>
      <c r="EMB8" s="35"/>
      <c r="EMC8" s="35"/>
      <c r="EMD8" s="35"/>
      <c r="EME8" s="35"/>
      <c r="EMF8" s="35"/>
      <c r="EMG8" s="35"/>
      <c r="EMH8" s="35"/>
      <c r="EMI8" s="35"/>
      <c r="EMJ8" s="35"/>
      <c r="EMK8" s="35"/>
      <c r="EML8" s="35"/>
      <c r="EMM8" s="35"/>
      <c r="EMN8" s="35"/>
      <c r="EMO8" s="35"/>
      <c r="EMP8" s="35"/>
      <c r="EMQ8" s="35"/>
      <c r="EMR8" s="35"/>
      <c r="EMS8" s="35"/>
      <c r="EMT8" s="35"/>
      <c r="EMU8" s="35"/>
      <c r="EMV8" s="35"/>
      <c r="EMW8" s="35"/>
      <c r="EMX8" s="35"/>
      <c r="EMY8" s="35"/>
      <c r="EMZ8" s="35"/>
      <c r="ENA8" s="35"/>
      <c r="ENB8" s="35"/>
      <c r="ENC8" s="35"/>
      <c r="END8" s="35"/>
      <c r="ENE8" s="35"/>
      <c r="ENF8" s="35"/>
      <c r="ENG8" s="35"/>
      <c r="ENH8" s="35"/>
      <c r="ENI8" s="35"/>
      <c r="ENJ8" s="35"/>
      <c r="ENK8" s="35"/>
      <c r="ENL8" s="35"/>
      <c r="ENM8" s="35"/>
      <c r="ENN8" s="35"/>
      <c r="ENO8" s="35"/>
      <c r="ENP8" s="35"/>
      <c r="ENQ8" s="35"/>
      <c r="ENR8" s="35"/>
      <c r="ENS8" s="35"/>
      <c r="ENT8" s="35"/>
      <c r="ENU8" s="35"/>
      <c r="ENV8" s="35"/>
      <c r="ENW8" s="35"/>
      <c r="ENX8" s="35"/>
      <c r="ENY8" s="35"/>
      <c r="ENZ8" s="35"/>
      <c r="EOA8" s="35"/>
      <c r="EOB8" s="35"/>
      <c r="EOC8" s="35"/>
      <c r="EOD8" s="35"/>
      <c r="EOE8" s="35"/>
      <c r="EOF8" s="35"/>
      <c r="EOG8" s="35"/>
      <c r="EOH8" s="35"/>
      <c r="EOI8" s="35"/>
      <c r="EOJ8" s="35"/>
      <c r="EOK8" s="35"/>
      <c r="EOL8" s="35"/>
      <c r="EOM8" s="35"/>
      <c r="EON8" s="35"/>
      <c r="EOO8" s="35"/>
      <c r="EOP8" s="35"/>
      <c r="EOQ8" s="35"/>
      <c r="EOR8" s="35"/>
      <c r="EOS8" s="35"/>
      <c r="EOT8" s="35"/>
      <c r="EOU8" s="35"/>
      <c r="EOV8" s="35"/>
      <c r="EOW8" s="35"/>
      <c r="EOX8" s="35"/>
      <c r="EOY8" s="35"/>
      <c r="EOZ8" s="35"/>
      <c r="EPA8" s="35"/>
      <c r="EPB8" s="35"/>
      <c r="EPC8" s="35"/>
      <c r="EPD8" s="35"/>
      <c r="EPE8" s="35"/>
      <c r="EPF8" s="35"/>
      <c r="EPG8" s="35"/>
      <c r="EPH8" s="35"/>
      <c r="EPI8" s="35"/>
      <c r="EPJ8" s="35"/>
      <c r="EPK8" s="35"/>
      <c r="EPL8" s="35"/>
      <c r="EPM8" s="35"/>
      <c r="EPN8" s="35"/>
      <c r="EPO8" s="35"/>
      <c r="EPP8" s="35"/>
      <c r="EPQ8" s="35"/>
      <c r="EPR8" s="35"/>
      <c r="EPS8" s="35"/>
      <c r="EPT8" s="35"/>
      <c r="EPU8" s="35"/>
      <c r="EPV8" s="35"/>
      <c r="EPW8" s="35"/>
      <c r="EPX8" s="35"/>
      <c r="EPY8" s="35"/>
      <c r="EPZ8" s="35"/>
      <c r="EQA8" s="35"/>
      <c r="EQB8" s="35"/>
      <c r="EQC8" s="35"/>
      <c r="EQD8" s="35"/>
      <c r="EQE8" s="35"/>
      <c r="EQF8" s="35"/>
      <c r="EQG8" s="35"/>
      <c r="EQH8" s="35"/>
      <c r="EQI8" s="35"/>
      <c r="EQJ8" s="35"/>
      <c r="EQK8" s="35"/>
      <c r="EQL8" s="35"/>
      <c r="EQM8" s="35"/>
      <c r="EQN8" s="35"/>
      <c r="EQO8" s="35"/>
      <c r="EQP8" s="35"/>
      <c r="EQQ8" s="35"/>
      <c r="EQR8" s="35"/>
      <c r="EQS8" s="35"/>
      <c r="EQT8" s="35"/>
      <c r="EQU8" s="35"/>
      <c r="EQV8" s="35"/>
      <c r="EQW8" s="35"/>
      <c r="EQX8" s="35"/>
      <c r="EQY8" s="35"/>
      <c r="EQZ8" s="35"/>
      <c r="ERA8" s="35"/>
      <c r="ERB8" s="35"/>
      <c r="ERC8" s="35"/>
      <c r="ERD8" s="35"/>
      <c r="ERE8" s="35"/>
      <c r="ERF8" s="35"/>
      <c r="ERG8" s="35"/>
      <c r="ERH8" s="35"/>
      <c r="ERI8" s="35"/>
      <c r="ERJ8" s="35"/>
      <c r="ERK8" s="35"/>
      <c r="ERL8" s="35"/>
      <c r="ERM8" s="35"/>
      <c r="ERN8" s="35"/>
      <c r="ERO8" s="35"/>
      <c r="ERP8" s="35"/>
      <c r="ERQ8" s="35"/>
      <c r="ERR8" s="35"/>
      <c r="ERS8" s="35"/>
      <c r="ERT8" s="35"/>
      <c r="ERU8" s="35"/>
      <c r="ERV8" s="35"/>
      <c r="ERW8" s="35"/>
      <c r="ERX8" s="35"/>
      <c r="ERY8" s="35"/>
      <c r="ERZ8" s="35"/>
      <c r="ESA8" s="35"/>
      <c r="ESB8" s="35"/>
      <c r="ESC8" s="35"/>
      <c r="ESD8" s="35"/>
      <c r="ESE8" s="35"/>
      <c r="ESF8" s="35"/>
      <c r="ESG8" s="35"/>
      <c r="ESH8" s="35"/>
      <c r="ESI8" s="35"/>
      <c r="ESJ8" s="35"/>
      <c r="ESK8" s="35"/>
      <c r="ESL8" s="35"/>
      <c r="ESM8" s="35"/>
      <c r="ESN8" s="35"/>
      <c r="ESO8" s="35"/>
      <c r="ESP8" s="35"/>
      <c r="ESQ8" s="35"/>
      <c r="ESR8" s="35"/>
      <c r="ESS8" s="35"/>
      <c r="EST8" s="35"/>
      <c r="ESU8" s="35"/>
      <c r="ESV8" s="35"/>
      <c r="ESW8" s="35"/>
      <c r="ESX8" s="35"/>
      <c r="ESY8" s="35"/>
      <c r="ESZ8" s="35"/>
      <c r="ETA8" s="35"/>
      <c r="ETB8" s="35"/>
      <c r="ETC8" s="35"/>
      <c r="ETD8" s="35"/>
      <c r="ETE8" s="35"/>
      <c r="ETF8" s="35"/>
      <c r="ETG8" s="35"/>
      <c r="ETH8" s="35"/>
      <c r="ETI8" s="35"/>
      <c r="ETJ8" s="35"/>
      <c r="ETK8" s="35"/>
      <c r="ETL8" s="35"/>
      <c r="ETM8" s="35"/>
      <c r="ETN8" s="35"/>
      <c r="ETO8" s="35"/>
      <c r="ETP8" s="35"/>
      <c r="ETQ8" s="35"/>
      <c r="ETR8" s="35"/>
      <c r="ETS8" s="35"/>
      <c r="ETT8" s="35"/>
      <c r="ETU8" s="35"/>
      <c r="ETV8" s="35"/>
      <c r="ETW8" s="35"/>
      <c r="ETX8" s="35"/>
      <c r="ETY8" s="35"/>
      <c r="ETZ8" s="35"/>
      <c r="EUA8" s="35"/>
      <c r="EUB8" s="35"/>
      <c r="EUC8" s="35"/>
      <c r="EUD8" s="35"/>
      <c r="EUE8" s="35"/>
      <c r="EUF8" s="35"/>
      <c r="EUG8" s="35"/>
      <c r="EUH8" s="35"/>
      <c r="EUI8" s="35"/>
      <c r="EUJ8" s="35"/>
      <c r="EUK8" s="35"/>
      <c r="EUL8" s="35"/>
      <c r="EUM8" s="35"/>
      <c r="EUN8" s="35"/>
      <c r="EUO8" s="35"/>
      <c r="EUP8" s="35"/>
      <c r="EUQ8" s="35"/>
      <c r="EUR8" s="35"/>
      <c r="EUS8" s="35"/>
      <c r="EUT8" s="35"/>
      <c r="EUU8" s="35"/>
      <c r="EUV8" s="35"/>
      <c r="EUW8" s="35"/>
      <c r="EUX8" s="35"/>
      <c r="EUY8" s="35"/>
      <c r="EUZ8" s="35"/>
      <c r="EVA8" s="35"/>
      <c r="EVB8" s="35"/>
      <c r="EVC8" s="35"/>
      <c r="EVD8" s="35"/>
      <c r="EVE8" s="35"/>
      <c r="EVF8" s="35"/>
      <c r="EVG8" s="35"/>
      <c r="EVH8" s="35"/>
      <c r="EVI8" s="35"/>
      <c r="EVJ8" s="35"/>
      <c r="EVK8" s="35"/>
      <c r="EVL8" s="35"/>
      <c r="EVM8" s="35"/>
      <c r="EVN8" s="35"/>
      <c r="EVO8" s="35"/>
      <c r="EVP8" s="35"/>
      <c r="EVQ8" s="35"/>
      <c r="EVR8" s="35"/>
      <c r="EVS8" s="35"/>
      <c r="EVT8" s="35"/>
      <c r="EVU8" s="35"/>
      <c r="EVV8" s="35"/>
      <c r="EVW8" s="35"/>
      <c r="EVX8" s="35"/>
      <c r="EVY8" s="35"/>
      <c r="EVZ8" s="35"/>
      <c r="EWA8" s="35"/>
      <c r="EWB8" s="35"/>
      <c r="EWC8" s="35"/>
      <c r="EWD8" s="35"/>
      <c r="EWE8" s="35"/>
      <c r="EWF8" s="35"/>
      <c r="EWG8" s="35"/>
      <c r="EWH8" s="35"/>
      <c r="EWI8" s="35"/>
      <c r="EWJ8" s="35"/>
      <c r="EWK8" s="35"/>
      <c r="EWL8" s="35"/>
      <c r="EWM8" s="35"/>
      <c r="EWN8" s="35"/>
      <c r="EWO8" s="35"/>
      <c r="EWP8" s="35"/>
      <c r="EWQ8" s="35"/>
      <c r="EWR8" s="35"/>
      <c r="EWS8" s="35"/>
      <c r="EWT8" s="35"/>
      <c r="EWU8" s="35"/>
      <c r="EWV8" s="35"/>
      <c r="EWW8" s="35"/>
      <c r="EWX8" s="35"/>
      <c r="EWY8" s="35"/>
      <c r="EWZ8" s="35"/>
      <c r="EXA8" s="35"/>
      <c r="EXB8" s="35"/>
      <c r="EXC8" s="35"/>
      <c r="EXD8" s="35"/>
      <c r="EXE8" s="35"/>
      <c r="EXF8" s="35"/>
      <c r="EXG8" s="35"/>
      <c r="EXH8" s="35"/>
      <c r="EXI8" s="35"/>
      <c r="EXJ8" s="35"/>
      <c r="EXK8" s="35"/>
      <c r="EXL8" s="35"/>
      <c r="EXM8" s="35"/>
      <c r="EXN8" s="35"/>
      <c r="EXO8" s="35"/>
      <c r="EXP8" s="35"/>
      <c r="EXQ8" s="35"/>
      <c r="EXR8" s="35"/>
      <c r="EXS8" s="35"/>
      <c r="EXT8" s="35"/>
      <c r="EXU8" s="35"/>
      <c r="EXV8" s="35"/>
      <c r="EXW8" s="35"/>
      <c r="EXX8" s="35"/>
      <c r="EXY8" s="35"/>
      <c r="EXZ8" s="35"/>
      <c r="EYA8" s="35"/>
      <c r="EYB8" s="35"/>
      <c r="EYC8" s="35"/>
      <c r="EYD8" s="35"/>
      <c r="EYE8" s="35"/>
      <c r="EYF8" s="35"/>
      <c r="EYG8" s="35"/>
      <c r="EYH8" s="35"/>
      <c r="EYI8" s="35"/>
      <c r="EYJ8" s="35"/>
      <c r="EYK8" s="35"/>
      <c r="EYL8" s="35"/>
      <c r="EYM8" s="35"/>
      <c r="EYN8" s="35"/>
      <c r="EYO8" s="35"/>
      <c r="EYP8" s="35"/>
      <c r="EYQ8" s="35"/>
      <c r="EYR8" s="35"/>
      <c r="EYS8" s="35"/>
      <c r="EYT8" s="35"/>
      <c r="EYU8" s="35"/>
      <c r="EYV8" s="35"/>
      <c r="EYW8" s="35"/>
      <c r="EYX8" s="35"/>
      <c r="EYY8" s="35"/>
      <c r="EYZ8" s="35"/>
      <c r="EZA8" s="35"/>
      <c r="EZB8" s="35"/>
      <c r="EZC8" s="35"/>
      <c r="EZD8" s="35"/>
      <c r="EZE8" s="35"/>
      <c r="EZF8" s="35"/>
      <c r="EZG8" s="35"/>
      <c r="EZH8" s="35"/>
      <c r="EZI8" s="35"/>
      <c r="EZJ8" s="35"/>
      <c r="EZK8" s="35"/>
      <c r="EZL8" s="35"/>
      <c r="EZM8" s="35"/>
      <c r="EZN8" s="35"/>
      <c r="EZO8" s="35"/>
      <c r="EZP8" s="35"/>
      <c r="EZQ8" s="35"/>
      <c r="EZR8" s="35"/>
      <c r="EZS8" s="35"/>
      <c r="EZT8" s="35"/>
      <c r="EZU8" s="35"/>
      <c r="EZV8" s="35"/>
      <c r="EZW8" s="35"/>
      <c r="EZX8" s="35"/>
      <c r="EZY8" s="35"/>
      <c r="EZZ8" s="35"/>
      <c r="FAA8" s="35"/>
      <c r="FAB8" s="35"/>
      <c r="FAC8" s="35"/>
      <c r="FAD8" s="35"/>
      <c r="FAE8" s="35"/>
      <c r="FAF8" s="35"/>
      <c r="FAG8" s="35"/>
      <c r="FAH8" s="35"/>
      <c r="FAI8" s="35"/>
      <c r="FAJ8" s="35"/>
      <c r="FAK8" s="35"/>
      <c r="FAL8" s="35"/>
      <c r="FAM8" s="35"/>
      <c r="FAN8" s="35"/>
      <c r="FAO8" s="35"/>
      <c r="FAP8" s="35"/>
      <c r="FAQ8" s="35"/>
      <c r="FAR8" s="35"/>
      <c r="FAS8" s="35"/>
      <c r="FAT8" s="35"/>
      <c r="FAU8" s="35"/>
      <c r="FAV8" s="35"/>
      <c r="FAW8" s="35"/>
      <c r="FAX8" s="35"/>
      <c r="FAY8" s="35"/>
      <c r="FAZ8" s="35"/>
      <c r="FBA8" s="35"/>
      <c r="FBB8" s="35"/>
      <c r="FBC8" s="35"/>
      <c r="FBD8" s="35"/>
      <c r="FBE8" s="35"/>
      <c r="FBF8" s="35"/>
      <c r="FBG8" s="35"/>
      <c r="FBH8" s="35"/>
      <c r="FBI8" s="35"/>
      <c r="FBJ8" s="35"/>
      <c r="FBK8" s="35"/>
      <c r="FBL8" s="35"/>
      <c r="FBM8" s="35"/>
      <c r="FBN8" s="35"/>
      <c r="FBO8" s="35"/>
      <c r="FBP8" s="35"/>
      <c r="FBQ8" s="35"/>
      <c r="FBR8" s="35"/>
      <c r="FBS8" s="35"/>
      <c r="FBT8" s="35"/>
      <c r="FBU8" s="35"/>
      <c r="FBV8" s="35"/>
      <c r="FBW8" s="35"/>
      <c r="FBX8" s="35"/>
      <c r="FBY8" s="35"/>
      <c r="FBZ8" s="35"/>
      <c r="FCA8" s="35"/>
      <c r="FCB8" s="35"/>
      <c r="FCC8" s="35"/>
      <c r="FCD8" s="35"/>
      <c r="FCE8" s="35"/>
      <c r="FCF8" s="35"/>
      <c r="FCG8" s="35"/>
      <c r="FCH8" s="35"/>
      <c r="FCI8" s="35"/>
      <c r="FCJ8" s="35"/>
      <c r="FCK8" s="35"/>
      <c r="FCL8" s="35"/>
      <c r="FCM8" s="35"/>
      <c r="FCN8" s="35"/>
      <c r="FCO8" s="35"/>
      <c r="FCP8" s="35"/>
      <c r="FCQ8" s="35"/>
      <c r="FCR8" s="35"/>
      <c r="FCS8" s="35"/>
      <c r="FCT8" s="35"/>
      <c r="FCU8" s="35"/>
      <c r="FCV8" s="35"/>
      <c r="FCW8" s="35"/>
      <c r="FCX8" s="35"/>
      <c r="FCY8" s="35"/>
      <c r="FCZ8" s="35"/>
      <c r="FDA8" s="35"/>
      <c r="FDB8" s="35"/>
      <c r="FDC8" s="35"/>
      <c r="FDD8" s="35"/>
      <c r="FDE8" s="35"/>
      <c r="FDF8" s="35"/>
      <c r="FDG8" s="35"/>
      <c r="FDH8" s="35"/>
      <c r="FDI8" s="35"/>
      <c r="FDJ8" s="35"/>
      <c r="FDK8" s="35"/>
      <c r="FDL8" s="35"/>
      <c r="FDM8" s="35"/>
      <c r="FDN8" s="35"/>
      <c r="FDO8" s="35"/>
      <c r="FDP8" s="35"/>
      <c r="FDQ8" s="35"/>
      <c r="FDR8" s="35"/>
      <c r="FDS8" s="35"/>
      <c r="FDT8" s="35"/>
      <c r="FDU8" s="35"/>
      <c r="FDV8" s="35"/>
      <c r="FDW8" s="35"/>
      <c r="FDX8" s="35"/>
      <c r="FDY8" s="35"/>
      <c r="FDZ8" s="35"/>
      <c r="FEA8" s="35"/>
      <c r="FEB8" s="35"/>
      <c r="FEC8" s="35"/>
      <c r="FED8" s="35"/>
      <c r="FEE8" s="35"/>
      <c r="FEF8" s="35"/>
      <c r="FEG8" s="35"/>
      <c r="FEH8" s="35"/>
      <c r="FEI8" s="35"/>
      <c r="FEJ8" s="35"/>
      <c r="FEK8" s="35"/>
      <c r="FEL8" s="35"/>
      <c r="FEM8" s="35"/>
      <c r="FEN8" s="35"/>
      <c r="FEO8" s="35"/>
      <c r="FEP8" s="35"/>
      <c r="FEQ8" s="35"/>
      <c r="FER8" s="35"/>
      <c r="FES8" s="35"/>
      <c r="FET8" s="35"/>
      <c r="FEU8" s="35"/>
      <c r="FEV8" s="35"/>
      <c r="FEW8" s="35"/>
      <c r="FEX8" s="35"/>
      <c r="FEY8" s="35"/>
      <c r="FEZ8" s="35"/>
      <c r="FFA8" s="35"/>
      <c r="FFB8" s="35"/>
      <c r="FFC8" s="35"/>
      <c r="FFD8" s="35"/>
      <c r="FFE8" s="35"/>
      <c r="FFF8" s="35"/>
      <c r="FFG8" s="35"/>
      <c r="FFH8" s="35"/>
      <c r="FFI8" s="35"/>
      <c r="FFJ8" s="35"/>
      <c r="FFK8" s="35"/>
      <c r="FFL8" s="35"/>
      <c r="FFM8" s="35"/>
      <c r="FFN8" s="35"/>
      <c r="FFO8" s="35"/>
      <c r="FFP8" s="35"/>
      <c r="FFQ8" s="35"/>
      <c r="FFR8" s="35"/>
      <c r="FFS8" s="35"/>
      <c r="FFT8" s="35"/>
      <c r="FFU8" s="35"/>
      <c r="FFV8" s="35"/>
      <c r="FFW8" s="35"/>
      <c r="FFX8" s="35"/>
      <c r="FFY8" s="35"/>
      <c r="FFZ8" s="35"/>
      <c r="FGA8" s="35"/>
      <c r="FGB8" s="35"/>
      <c r="FGC8" s="35"/>
      <c r="FGD8" s="35"/>
      <c r="FGE8" s="35"/>
      <c r="FGF8" s="35"/>
      <c r="FGG8" s="35"/>
      <c r="FGH8" s="35"/>
      <c r="FGI8" s="35"/>
      <c r="FGJ8" s="35"/>
      <c r="FGK8" s="35"/>
      <c r="FGL8" s="35"/>
      <c r="FGM8" s="35"/>
      <c r="FGN8" s="35"/>
      <c r="FGO8" s="35"/>
      <c r="FGP8" s="35"/>
      <c r="FGQ8" s="35"/>
      <c r="FGR8" s="35"/>
      <c r="FGS8" s="35"/>
      <c r="FGT8" s="35"/>
      <c r="FGU8" s="35"/>
      <c r="FGV8" s="35"/>
      <c r="FGW8" s="35"/>
      <c r="FGX8" s="35"/>
      <c r="FGY8" s="35"/>
      <c r="FGZ8" s="35"/>
      <c r="FHA8" s="35"/>
      <c r="FHB8" s="35"/>
      <c r="FHC8" s="35"/>
      <c r="FHD8" s="35"/>
      <c r="FHE8" s="35"/>
      <c r="FHF8" s="35"/>
      <c r="FHG8" s="35"/>
      <c r="FHH8" s="35"/>
      <c r="FHI8" s="35"/>
      <c r="FHJ8" s="35"/>
      <c r="FHK8" s="35"/>
      <c r="FHL8" s="35"/>
      <c r="FHM8" s="35"/>
      <c r="FHN8" s="35"/>
      <c r="FHO8" s="35"/>
      <c r="FHP8" s="35"/>
      <c r="FHQ8" s="35"/>
      <c r="FHR8" s="35"/>
      <c r="FHS8" s="35"/>
      <c r="FHT8" s="35"/>
      <c r="FHU8" s="35"/>
      <c r="FHV8" s="35"/>
      <c r="FHW8" s="35"/>
      <c r="FHX8" s="35"/>
      <c r="FHY8" s="35"/>
      <c r="FHZ8" s="35"/>
      <c r="FIA8" s="35"/>
      <c r="FIB8" s="35"/>
      <c r="FIC8" s="35"/>
      <c r="FID8" s="35"/>
      <c r="FIE8" s="35"/>
      <c r="FIF8" s="35"/>
      <c r="FIG8" s="35"/>
      <c r="FIH8" s="35"/>
      <c r="FII8" s="35"/>
      <c r="FIJ8" s="35"/>
      <c r="FIK8" s="35"/>
      <c r="FIL8" s="35"/>
      <c r="FIM8" s="35"/>
      <c r="FIN8" s="35"/>
      <c r="FIO8" s="35"/>
      <c r="FIP8" s="35"/>
      <c r="FIQ8" s="35"/>
      <c r="FIR8" s="35"/>
      <c r="FIS8" s="35"/>
      <c r="FIT8" s="35"/>
      <c r="FIU8" s="35"/>
      <c r="FIV8" s="35"/>
      <c r="FIW8" s="35"/>
      <c r="FIX8" s="35"/>
      <c r="FIY8" s="35"/>
      <c r="FIZ8" s="35"/>
      <c r="FJA8" s="35"/>
      <c r="FJB8" s="35"/>
      <c r="FJC8" s="35"/>
      <c r="FJD8" s="35"/>
      <c r="FJE8" s="35"/>
      <c r="FJF8" s="35"/>
      <c r="FJG8" s="35"/>
      <c r="FJH8" s="35"/>
      <c r="FJI8" s="35"/>
      <c r="FJJ8" s="35"/>
      <c r="FJK8" s="35"/>
      <c r="FJL8" s="35"/>
      <c r="FJM8" s="35"/>
      <c r="FJN8" s="35"/>
      <c r="FJO8" s="35"/>
      <c r="FJP8" s="35"/>
      <c r="FJQ8" s="35"/>
      <c r="FJR8" s="35"/>
      <c r="FJS8" s="35"/>
      <c r="FJT8" s="35"/>
      <c r="FJU8" s="35"/>
      <c r="FJV8" s="35"/>
      <c r="FJW8" s="35"/>
      <c r="FJX8" s="35"/>
      <c r="FJY8" s="35"/>
      <c r="FJZ8" s="35"/>
      <c r="FKA8" s="35"/>
      <c r="FKB8" s="35"/>
      <c r="FKC8" s="35"/>
      <c r="FKD8" s="35"/>
      <c r="FKE8" s="35"/>
      <c r="FKF8" s="35"/>
      <c r="FKG8" s="35"/>
      <c r="FKH8" s="35"/>
      <c r="FKI8" s="35"/>
      <c r="FKJ8" s="35"/>
      <c r="FKK8" s="35"/>
      <c r="FKL8" s="35"/>
      <c r="FKM8" s="35"/>
      <c r="FKN8" s="35"/>
      <c r="FKO8" s="35"/>
      <c r="FKP8" s="35"/>
      <c r="FKQ8" s="35"/>
      <c r="FKR8" s="35"/>
      <c r="FKS8" s="35"/>
      <c r="FKT8" s="35"/>
      <c r="FKU8" s="35"/>
      <c r="FKV8" s="35"/>
      <c r="FKW8" s="35"/>
      <c r="FKX8" s="35"/>
      <c r="FKY8" s="35"/>
      <c r="FKZ8" s="35"/>
      <c r="FLA8" s="35"/>
      <c r="FLB8" s="35"/>
      <c r="FLC8" s="35"/>
      <c r="FLD8" s="35"/>
      <c r="FLE8" s="35"/>
      <c r="FLF8" s="35"/>
      <c r="FLG8" s="35"/>
      <c r="FLH8" s="35"/>
      <c r="FLI8" s="35"/>
      <c r="FLJ8" s="35"/>
      <c r="FLK8" s="35"/>
      <c r="FLL8" s="35"/>
      <c r="FLM8" s="35"/>
      <c r="FLN8" s="35"/>
      <c r="FLO8" s="35"/>
      <c r="FLP8" s="35"/>
      <c r="FLQ8" s="35"/>
      <c r="FLR8" s="35"/>
      <c r="FLS8" s="35"/>
      <c r="FLT8" s="35"/>
      <c r="FLU8" s="35"/>
      <c r="FLV8" s="35"/>
      <c r="FLW8" s="35"/>
      <c r="FLX8" s="35"/>
      <c r="FLY8" s="35"/>
      <c r="FLZ8" s="35"/>
      <c r="FMA8" s="35"/>
      <c r="FMB8" s="35"/>
      <c r="FMC8" s="35"/>
      <c r="FMD8" s="35"/>
      <c r="FME8" s="35"/>
      <c r="FMF8" s="35"/>
      <c r="FMG8" s="35"/>
      <c r="FMH8" s="35"/>
      <c r="FMI8" s="35"/>
      <c r="FMJ8" s="35"/>
      <c r="FMK8" s="35"/>
      <c r="FML8" s="35"/>
      <c r="FMM8" s="35"/>
      <c r="FMN8" s="35"/>
      <c r="FMO8" s="35"/>
      <c r="FMP8" s="35"/>
      <c r="FMQ8" s="35"/>
      <c r="FMR8" s="35"/>
      <c r="FMS8" s="35"/>
      <c r="FMT8" s="35"/>
      <c r="FMU8" s="35"/>
      <c r="FMV8" s="35"/>
      <c r="FMW8" s="35"/>
      <c r="FMX8" s="35"/>
      <c r="FMY8" s="35"/>
      <c r="FMZ8" s="35"/>
      <c r="FNA8" s="35"/>
      <c r="FNB8" s="35"/>
      <c r="FNC8" s="35"/>
      <c r="FND8" s="35"/>
      <c r="FNE8" s="35"/>
      <c r="FNF8" s="35"/>
      <c r="FNG8" s="35"/>
      <c r="FNH8" s="35"/>
      <c r="FNI8" s="35"/>
      <c r="FNJ8" s="35"/>
      <c r="FNK8" s="35"/>
      <c r="FNL8" s="35"/>
      <c r="FNM8" s="35"/>
      <c r="FNN8" s="35"/>
      <c r="FNO8" s="35"/>
      <c r="FNP8" s="35"/>
      <c r="FNQ8" s="35"/>
      <c r="FNR8" s="35"/>
      <c r="FNS8" s="35"/>
      <c r="FNT8" s="35"/>
      <c r="FNU8" s="35"/>
      <c r="FNV8" s="35"/>
      <c r="FNW8" s="35"/>
      <c r="FNX8" s="35"/>
      <c r="FNY8" s="35"/>
      <c r="FNZ8" s="35"/>
      <c r="FOA8" s="35"/>
      <c r="FOB8" s="35"/>
      <c r="FOC8" s="35"/>
      <c r="FOD8" s="35"/>
      <c r="FOE8" s="35"/>
      <c r="FOF8" s="35"/>
      <c r="FOG8" s="35"/>
      <c r="FOH8" s="35"/>
      <c r="FOI8" s="35"/>
      <c r="FOJ8" s="35"/>
      <c r="FOK8" s="35"/>
      <c r="FOL8" s="35"/>
      <c r="FOM8" s="35"/>
      <c r="FON8" s="35"/>
      <c r="FOO8" s="35"/>
      <c r="FOP8" s="35"/>
      <c r="FOQ8" s="35"/>
      <c r="FOR8" s="35"/>
      <c r="FOS8" s="35"/>
      <c r="FOT8" s="35"/>
      <c r="FOU8" s="35"/>
      <c r="FOV8" s="35"/>
      <c r="FOW8" s="35"/>
      <c r="FOX8" s="35"/>
      <c r="FOY8" s="35"/>
      <c r="FOZ8" s="35"/>
      <c r="FPA8" s="35"/>
      <c r="FPB8" s="35"/>
      <c r="FPC8" s="35"/>
      <c r="FPD8" s="35"/>
      <c r="FPE8" s="35"/>
      <c r="FPF8" s="35"/>
      <c r="FPG8" s="35"/>
      <c r="FPH8" s="35"/>
      <c r="FPI8" s="35"/>
      <c r="FPJ8" s="35"/>
      <c r="FPK8" s="35"/>
      <c r="FPL8" s="35"/>
      <c r="FPM8" s="35"/>
      <c r="FPN8" s="35"/>
      <c r="FPO8" s="35"/>
      <c r="FPP8" s="35"/>
      <c r="FPQ8" s="35"/>
      <c r="FPR8" s="35"/>
      <c r="FPS8" s="35"/>
      <c r="FPT8" s="35"/>
      <c r="FPU8" s="35"/>
      <c r="FPV8" s="35"/>
      <c r="FPW8" s="35"/>
      <c r="FPX8" s="35"/>
      <c r="FPY8" s="35"/>
      <c r="FPZ8" s="35"/>
      <c r="FQA8" s="35"/>
      <c r="FQB8" s="35"/>
      <c r="FQC8" s="35"/>
      <c r="FQD8" s="35"/>
      <c r="FQE8" s="35"/>
      <c r="FQF8" s="35"/>
      <c r="FQG8" s="35"/>
      <c r="FQH8" s="35"/>
      <c r="FQI8" s="35"/>
      <c r="FQJ8" s="35"/>
      <c r="FQK8" s="35"/>
      <c r="FQL8" s="35"/>
      <c r="FQM8" s="35"/>
      <c r="FQN8" s="35"/>
      <c r="FQO8" s="35"/>
      <c r="FQP8" s="35"/>
      <c r="FQQ8" s="35"/>
      <c r="FQR8" s="35"/>
      <c r="FQS8" s="35"/>
      <c r="FQT8" s="35"/>
      <c r="FQU8" s="35"/>
      <c r="FQV8" s="35"/>
      <c r="FQW8" s="35"/>
      <c r="FQX8" s="35"/>
      <c r="FQY8" s="35"/>
      <c r="FQZ8" s="35"/>
      <c r="FRA8" s="35"/>
      <c r="FRB8" s="35"/>
      <c r="FRC8" s="35"/>
      <c r="FRD8" s="35"/>
      <c r="FRE8" s="35"/>
      <c r="FRF8" s="35"/>
      <c r="FRG8" s="35"/>
      <c r="FRH8" s="35"/>
      <c r="FRI8" s="35"/>
      <c r="FRJ8" s="35"/>
      <c r="FRK8" s="35"/>
      <c r="FRL8" s="35"/>
      <c r="FRM8" s="35"/>
      <c r="FRN8" s="35"/>
      <c r="FRO8" s="35"/>
      <c r="FRP8" s="35"/>
      <c r="FRQ8" s="35"/>
      <c r="FRR8" s="35"/>
      <c r="FRS8" s="35"/>
      <c r="FRT8" s="35"/>
      <c r="FRU8" s="35"/>
      <c r="FRV8" s="35"/>
      <c r="FRW8" s="35"/>
      <c r="FRX8" s="35"/>
      <c r="FRY8" s="35"/>
      <c r="FRZ8" s="35"/>
      <c r="FSA8" s="35"/>
      <c r="FSB8" s="35"/>
      <c r="FSC8" s="35"/>
      <c r="FSD8" s="35"/>
      <c r="FSE8" s="35"/>
      <c r="FSF8" s="35"/>
      <c r="FSG8" s="35"/>
      <c r="FSH8" s="35"/>
      <c r="FSI8" s="35"/>
      <c r="FSJ8" s="35"/>
      <c r="FSK8" s="35"/>
      <c r="FSL8" s="35"/>
      <c r="FSM8" s="35"/>
      <c r="FSN8" s="35"/>
      <c r="FSO8" s="35"/>
      <c r="FSP8" s="35"/>
      <c r="FSQ8" s="35"/>
      <c r="FSR8" s="35"/>
      <c r="FSS8" s="35"/>
      <c r="FST8" s="35"/>
      <c r="FSU8" s="35"/>
      <c r="FSV8" s="35"/>
      <c r="FSW8" s="35"/>
      <c r="FSX8" s="35"/>
      <c r="FSY8" s="35"/>
      <c r="FSZ8" s="35"/>
      <c r="FTA8" s="35"/>
      <c r="FTB8" s="35"/>
      <c r="FTC8" s="35"/>
      <c r="FTD8" s="35"/>
      <c r="FTE8" s="35"/>
      <c r="FTF8" s="35"/>
      <c r="FTG8" s="35"/>
      <c r="FTH8" s="35"/>
      <c r="FTI8" s="35"/>
      <c r="FTJ8" s="35"/>
      <c r="FTK8" s="35"/>
      <c r="FTL8" s="35"/>
      <c r="FTM8" s="35"/>
      <c r="FTN8" s="35"/>
      <c r="FTO8" s="35"/>
      <c r="FTP8" s="35"/>
      <c r="FTQ8" s="35"/>
      <c r="FTR8" s="35"/>
      <c r="FTS8" s="35"/>
      <c r="FTT8" s="35"/>
      <c r="FTU8" s="35"/>
      <c r="FTV8" s="35"/>
      <c r="FTW8" s="35"/>
      <c r="FTX8" s="35"/>
      <c r="FTY8" s="35"/>
      <c r="FTZ8" s="35"/>
      <c r="FUA8" s="35"/>
      <c r="FUB8" s="35"/>
      <c r="FUC8" s="35"/>
      <c r="FUD8" s="35"/>
      <c r="FUE8" s="35"/>
      <c r="FUF8" s="35"/>
      <c r="FUG8" s="35"/>
      <c r="FUH8" s="35"/>
      <c r="FUI8" s="35"/>
      <c r="FUJ8" s="35"/>
      <c r="FUK8" s="35"/>
      <c r="FUL8" s="35"/>
      <c r="FUM8" s="35"/>
      <c r="FUN8" s="35"/>
      <c r="FUO8" s="35"/>
      <c r="FUP8" s="35"/>
      <c r="FUQ8" s="35"/>
      <c r="FUR8" s="35"/>
      <c r="FUS8" s="35"/>
      <c r="FUT8" s="35"/>
      <c r="FUU8" s="35"/>
      <c r="FUV8" s="35"/>
      <c r="FUW8" s="35"/>
      <c r="FUX8" s="35"/>
      <c r="FUY8" s="35"/>
      <c r="FUZ8" s="35"/>
      <c r="FVA8" s="35"/>
      <c r="FVB8" s="35"/>
      <c r="FVC8" s="35"/>
      <c r="FVD8" s="35"/>
      <c r="FVE8" s="35"/>
      <c r="FVF8" s="35"/>
      <c r="FVG8" s="35"/>
      <c r="FVH8" s="35"/>
      <c r="FVI8" s="35"/>
      <c r="FVJ8" s="35"/>
      <c r="FVK8" s="35"/>
      <c r="FVL8" s="35"/>
      <c r="FVM8" s="35"/>
      <c r="FVN8" s="35"/>
      <c r="FVO8" s="35"/>
      <c r="FVP8" s="35"/>
      <c r="FVQ8" s="35"/>
      <c r="FVR8" s="35"/>
      <c r="FVS8" s="35"/>
      <c r="FVT8" s="35"/>
      <c r="FVU8" s="35"/>
      <c r="FVV8" s="35"/>
      <c r="FVW8" s="35"/>
      <c r="FVX8" s="35"/>
      <c r="FVY8" s="35"/>
      <c r="FVZ8" s="35"/>
      <c r="FWA8" s="35"/>
      <c r="FWB8" s="35"/>
      <c r="FWC8" s="35"/>
      <c r="FWD8" s="35"/>
      <c r="FWE8" s="35"/>
      <c r="FWF8" s="35"/>
      <c r="FWG8" s="35"/>
      <c r="FWH8" s="35"/>
      <c r="FWI8" s="35"/>
      <c r="FWJ8" s="35"/>
      <c r="FWK8" s="35"/>
      <c r="FWL8" s="35"/>
      <c r="FWM8" s="35"/>
      <c r="FWN8" s="35"/>
      <c r="FWO8" s="35"/>
      <c r="FWP8" s="35"/>
      <c r="FWQ8" s="35"/>
      <c r="FWR8" s="35"/>
      <c r="FWS8" s="35"/>
      <c r="FWT8" s="35"/>
      <c r="FWU8" s="35"/>
      <c r="FWV8" s="35"/>
      <c r="FWW8" s="35"/>
      <c r="FWX8" s="35"/>
      <c r="FWY8" s="35"/>
      <c r="FWZ8" s="35"/>
      <c r="FXA8" s="35"/>
      <c r="FXB8" s="35"/>
      <c r="FXC8" s="35"/>
      <c r="FXD8" s="35"/>
      <c r="FXE8" s="35"/>
      <c r="FXF8" s="35"/>
      <c r="FXG8" s="35"/>
      <c r="FXH8" s="35"/>
      <c r="FXI8" s="35"/>
      <c r="FXJ8" s="35"/>
      <c r="FXK8" s="35"/>
      <c r="FXL8" s="35"/>
      <c r="FXM8" s="35"/>
      <c r="FXN8" s="35"/>
      <c r="FXO8" s="35"/>
      <c r="FXP8" s="35"/>
      <c r="FXQ8" s="35"/>
      <c r="FXR8" s="35"/>
      <c r="FXS8" s="35"/>
      <c r="FXT8" s="35"/>
      <c r="FXU8" s="35"/>
      <c r="FXV8" s="35"/>
      <c r="FXW8" s="35"/>
      <c r="FXX8" s="35"/>
      <c r="FXY8" s="35"/>
      <c r="FXZ8" s="35"/>
      <c r="FYA8" s="35"/>
      <c r="FYB8" s="35"/>
      <c r="FYC8" s="35"/>
      <c r="FYD8" s="35"/>
      <c r="FYE8" s="35"/>
      <c r="FYF8" s="35"/>
      <c r="FYG8" s="35"/>
      <c r="FYH8" s="35"/>
      <c r="FYI8" s="35"/>
      <c r="FYJ8" s="35"/>
      <c r="FYK8" s="35"/>
      <c r="FYL8" s="35"/>
      <c r="FYM8" s="35"/>
      <c r="FYN8" s="35"/>
      <c r="FYO8" s="35"/>
      <c r="FYP8" s="35"/>
      <c r="FYQ8" s="35"/>
      <c r="FYR8" s="35"/>
      <c r="FYS8" s="35"/>
      <c r="FYT8" s="35"/>
      <c r="FYU8" s="35"/>
      <c r="FYV8" s="35"/>
      <c r="FYW8" s="35"/>
      <c r="FYX8" s="35"/>
      <c r="FYY8" s="35"/>
      <c r="FYZ8" s="35"/>
      <c r="FZA8" s="35"/>
      <c r="FZB8" s="35"/>
      <c r="FZC8" s="35"/>
      <c r="FZD8" s="35"/>
      <c r="FZE8" s="35"/>
      <c r="FZF8" s="35"/>
      <c r="FZG8" s="35"/>
      <c r="FZH8" s="35"/>
      <c r="FZI8" s="35"/>
      <c r="FZJ8" s="35"/>
      <c r="FZK8" s="35"/>
      <c r="FZL8" s="35"/>
      <c r="FZM8" s="35"/>
      <c r="FZN8" s="35"/>
      <c r="FZO8" s="35"/>
      <c r="FZP8" s="35"/>
      <c r="FZQ8" s="35"/>
      <c r="FZR8" s="35"/>
      <c r="FZS8" s="35"/>
      <c r="FZT8" s="35"/>
      <c r="FZU8" s="35"/>
      <c r="FZV8" s="35"/>
      <c r="FZW8" s="35"/>
      <c r="FZX8" s="35"/>
      <c r="FZY8" s="35"/>
      <c r="FZZ8" s="35"/>
      <c r="GAA8" s="35"/>
      <c r="GAB8" s="35"/>
      <c r="GAC8" s="35"/>
      <c r="GAD8" s="35"/>
      <c r="GAE8" s="35"/>
      <c r="GAF8" s="35"/>
      <c r="GAG8" s="35"/>
      <c r="GAH8" s="35"/>
      <c r="GAI8" s="35"/>
      <c r="GAJ8" s="35"/>
      <c r="GAK8" s="35"/>
      <c r="GAL8" s="35"/>
      <c r="GAM8" s="35"/>
      <c r="GAN8" s="35"/>
      <c r="GAO8" s="35"/>
      <c r="GAP8" s="35"/>
      <c r="GAQ8" s="35"/>
      <c r="GAR8" s="35"/>
      <c r="GAS8" s="35"/>
      <c r="GAT8" s="35"/>
      <c r="GAU8" s="35"/>
      <c r="GAV8" s="35"/>
      <c r="GAW8" s="35"/>
      <c r="GAX8" s="35"/>
      <c r="GAY8" s="35"/>
      <c r="GAZ8" s="35"/>
      <c r="GBA8" s="35"/>
      <c r="GBB8" s="35"/>
      <c r="GBC8" s="35"/>
      <c r="GBD8" s="35"/>
      <c r="GBE8" s="35"/>
      <c r="GBF8" s="35"/>
      <c r="GBG8" s="35"/>
      <c r="GBH8" s="35"/>
      <c r="GBI8" s="35"/>
      <c r="GBJ8" s="35"/>
      <c r="GBK8" s="35"/>
      <c r="GBL8" s="35"/>
      <c r="GBM8" s="35"/>
      <c r="GBN8" s="35"/>
      <c r="GBO8" s="35"/>
      <c r="GBP8" s="35"/>
      <c r="GBQ8" s="35"/>
      <c r="GBR8" s="35"/>
      <c r="GBS8" s="35"/>
      <c r="GBT8" s="35"/>
      <c r="GBU8" s="35"/>
      <c r="GBV8" s="35"/>
      <c r="GBW8" s="35"/>
      <c r="GBX8" s="35"/>
      <c r="GBY8" s="35"/>
      <c r="GBZ8" s="35"/>
      <c r="GCA8" s="35"/>
      <c r="GCB8" s="35"/>
      <c r="GCC8" s="35"/>
      <c r="GCD8" s="35"/>
      <c r="GCE8" s="35"/>
      <c r="GCF8" s="35"/>
      <c r="GCG8" s="35"/>
      <c r="GCH8" s="35"/>
      <c r="GCI8" s="35"/>
      <c r="GCJ8" s="35"/>
      <c r="GCK8" s="35"/>
      <c r="GCL8" s="35"/>
      <c r="GCM8" s="35"/>
      <c r="GCN8" s="35"/>
      <c r="GCO8" s="35"/>
      <c r="GCP8" s="35"/>
      <c r="GCQ8" s="35"/>
      <c r="GCR8" s="35"/>
      <c r="GCS8" s="35"/>
      <c r="GCT8" s="35"/>
      <c r="GCU8" s="35"/>
      <c r="GCV8" s="35"/>
      <c r="GCW8" s="35"/>
      <c r="GCX8" s="35"/>
      <c r="GCY8" s="35"/>
      <c r="GCZ8" s="35"/>
      <c r="GDA8" s="35"/>
      <c r="GDB8" s="35"/>
      <c r="GDC8" s="35"/>
      <c r="GDD8" s="35"/>
      <c r="GDE8" s="35"/>
      <c r="GDF8" s="35"/>
      <c r="GDG8" s="35"/>
      <c r="GDH8" s="35"/>
      <c r="GDI8" s="35"/>
      <c r="GDJ8" s="35"/>
      <c r="GDK8" s="35"/>
      <c r="GDL8" s="35"/>
      <c r="GDM8" s="35"/>
      <c r="GDN8" s="35"/>
      <c r="GDO8" s="35"/>
      <c r="GDP8" s="35"/>
      <c r="GDQ8" s="35"/>
      <c r="GDR8" s="35"/>
      <c r="GDS8" s="35"/>
      <c r="GDT8" s="35"/>
      <c r="GDU8" s="35"/>
      <c r="GDV8" s="35"/>
      <c r="GDW8" s="35"/>
      <c r="GDX8" s="35"/>
      <c r="GDY8" s="35"/>
      <c r="GDZ8" s="35"/>
      <c r="GEA8" s="35"/>
      <c r="GEB8" s="35"/>
      <c r="GEC8" s="35"/>
      <c r="GED8" s="35"/>
      <c r="GEE8" s="35"/>
      <c r="GEF8" s="35"/>
      <c r="GEG8" s="35"/>
      <c r="GEH8" s="35"/>
      <c r="GEI8" s="35"/>
      <c r="GEJ8" s="35"/>
      <c r="GEK8" s="35"/>
      <c r="GEL8" s="35"/>
      <c r="GEM8" s="35"/>
      <c r="GEN8" s="35"/>
      <c r="GEO8" s="35"/>
      <c r="GEP8" s="35"/>
      <c r="GEQ8" s="35"/>
      <c r="GER8" s="35"/>
      <c r="GES8" s="35"/>
      <c r="GET8" s="35"/>
      <c r="GEU8" s="35"/>
      <c r="GEV8" s="35"/>
      <c r="GEW8" s="35"/>
      <c r="GEX8" s="35"/>
      <c r="GEY8" s="35"/>
      <c r="GEZ8" s="35"/>
      <c r="GFA8" s="35"/>
      <c r="GFB8" s="35"/>
      <c r="GFC8" s="35"/>
      <c r="GFD8" s="35"/>
      <c r="GFE8" s="35"/>
      <c r="GFF8" s="35"/>
      <c r="GFG8" s="35"/>
      <c r="GFH8" s="35"/>
      <c r="GFI8" s="35"/>
      <c r="GFJ8" s="35"/>
      <c r="GFK8" s="35"/>
      <c r="GFL8" s="35"/>
      <c r="GFM8" s="35"/>
      <c r="GFN8" s="35"/>
      <c r="GFO8" s="35"/>
      <c r="GFP8" s="35"/>
      <c r="GFQ8" s="35"/>
      <c r="GFR8" s="35"/>
      <c r="GFS8" s="35"/>
      <c r="GFT8" s="35"/>
      <c r="GFU8" s="35"/>
      <c r="GFV8" s="35"/>
      <c r="GFW8" s="35"/>
      <c r="GFX8" s="35"/>
      <c r="GFY8" s="35"/>
      <c r="GFZ8" s="35"/>
      <c r="GGA8" s="35"/>
      <c r="GGB8" s="35"/>
      <c r="GGC8" s="35"/>
      <c r="GGD8" s="35"/>
      <c r="GGE8" s="35"/>
      <c r="GGF8" s="35"/>
      <c r="GGG8" s="35"/>
      <c r="GGH8" s="35"/>
      <c r="GGI8" s="35"/>
      <c r="GGJ8" s="35"/>
      <c r="GGK8" s="35"/>
      <c r="GGL8" s="35"/>
      <c r="GGM8" s="35"/>
      <c r="GGN8" s="35"/>
      <c r="GGO8" s="35"/>
      <c r="GGP8" s="35"/>
      <c r="GGQ8" s="35"/>
      <c r="GGR8" s="35"/>
      <c r="GGS8" s="35"/>
      <c r="GGT8" s="35"/>
      <c r="GGU8" s="35"/>
      <c r="GGV8" s="35"/>
      <c r="GGW8" s="35"/>
      <c r="GGX8" s="35"/>
      <c r="GGY8" s="35"/>
      <c r="GGZ8" s="35"/>
      <c r="GHA8" s="35"/>
      <c r="GHB8" s="35"/>
      <c r="GHC8" s="35"/>
      <c r="GHD8" s="35"/>
      <c r="GHE8" s="35"/>
      <c r="GHF8" s="35"/>
      <c r="GHG8" s="35"/>
      <c r="GHH8" s="35"/>
      <c r="GHI8" s="35"/>
      <c r="GHJ8" s="35"/>
      <c r="GHK8" s="35"/>
      <c r="GHL8" s="35"/>
      <c r="GHM8" s="35"/>
      <c r="GHN8" s="35"/>
      <c r="GHO8" s="35"/>
      <c r="GHP8" s="35"/>
      <c r="GHQ8" s="35"/>
      <c r="GHR8" s="35"/>
      <c r="GHS8" s="35"/>
      <c r="GHT8" s="35"/>
      <c r="GHU8" s="35"/>
      <c r="GHV8" s="35"/>
      <c r="GHW8" s="35"/>
      <c r="GHX8" s="35"/>
      <c r="GHY8" s="35"/>
      <c r="GHZ8" s="35"/>
      <c r="GIA8" s="35"/>
      <c r="GIB8" s="35"/>
      <c r="GIC8" s="35"/>
      <c r="GID8" s="35"/>
      <c r="GIE8" s="35"/>
      <c r="GIF8" s="35"/>
      <c r="GIG8" s="35"/>
      <c r="GIH8" s="35"/>
      <c r="GII8" s="35"/>
      <c r="GIJ8" s="35"/>
      <c r="GIK8" s="35"/>
      <c r="GIL8" s="35"/>
      <c r="GIM8" s="35"/>
      <c r="GIN8" s="35"/>
      <c r="GIO8" s="35"/>
      <c r="GIP8" s="35"/>
      <c r="GIQ8" s="35"/>
      <c r="GIR8" s="35"/>
      <c r="GIS8" s="35"/>
      <c r="GIT8" s="35"/>
      <c r="GIU8" s="35"/>
      <c r="GIV8" s="35"/>
      <c r="GIW8" s="35"/>
      <c r="GIX8" s="35"/>
      <c r="GIY8" s="35"/>
      <c r="GIZ8" s="35"/>
      <c r="GJA8" s="35"/>
      <c r="GJB8" s="35"/>
      <c r="GJC8" s="35"/>
      <c r="GJD8" s="35"/>
      <c r="GJE8" s="35"/>
      <c r="GJF8" s="35"/>
      <c r="GJG8" s="35"/>
      <c r="GJH8" s="35"/>
      <c r="GJI8" s="35"/>
      <c r="GJJ8" s="35"/>
      <c r="GJK8" s="35"/>
      <c r="GJL8" s="35"/>
      <c r="GJM8" s="35"/>
      <c r="GJN8" s="35"/>
      <c r="GJO8" s="35"/>
      <c r="GJP8" s="35"/>
      <c r="GJQ8" s="35"/>
      <c r="GJR8" s="35"/>
      <c r="GJS8" s="35"/>
      <c r="GJT8" s="35"/>
      <c r="GJU8" s="35"/>
      <c r="GJV8" s="35"/>
      <c r="GJW8" s="35"/>
      <c r="GJX8" s="35"/>
      <c r="GJY8" s="35"/>
      <c r="GJZ8" s="35"/>
      <c r="GKA8" s="35"/>
      <c r="GKB8" s="35"/>
      <c r="GKC8" s="35"/>
      <c r="GKD8" s="35"/>
      <c r="GKE8" s="35"/>
      <c r="GKF8" s="35"/>
      <c r="GKG8" s="35"/>
      <c r="GKH8" s="35"/>
      <c r="GKI8" s="35"/>
      <c r="GKJ8" s="35"/>
      <c r="GKK8" s="35"/>
      <c r="GKL8" s="35"/>
      <c r="GKM8" s="35"/>
      <c r="GKN8" s="35"/>
      <c r="GKO8" s="35"/>
      <c r="GKP8" s="35"/>
      <c r="GKQ8" s="35"/>
      <c r="GKR8" s="35"/>
      <c r="GKS8" s="35"/>
      <c r="GKT8" s="35"/>
      <c r="GKU8" s="35"/>
      <c r="GKV8" s="35"/>
      <c r="GKW8" s="35"/>
      <c r="GKX8" s="35"/>
      <c r="GKY8" s="35"/>
      <c r="GKZ8" s="35"/>
      <c r="GLA8" s="35"/>
      <c r="GLB8" s="35"/>
      <c r="GLC8" s="35"/>
      <c r="GLD8" s="35"/>
      <c r="GLE8" s="35"/>
      <c r="GLF8" s="35"/>
      <c r="GLG8" s="35"/>
      <c r="GLH8" s="35"/>
      <c r="GLI8" s="35"/>
      <c r="GLJ8" s="35"/>
      <c r="GLK8" s="35"/>
      <c r="GLL8" s="35"/>
      <c r="GLM8" s="35"/>
      <c r="GLN8" s="35"/>
      <c r="GLO8" s="35"/>
      <c r="GLP8" s="35"/>
      <c r="GLQ8" s="35"/>
      <c r="GLR8" s="35"/>
      <c r="GLS8" s="35"/>
      <c r="GLT8" s="35"/>
      <c r="GLU8" s="35"/>
      <c r="GLV8" s="35"/>
      <c r="GLW8" s="35"/>
      <c r="GLX8" s="35"/>
      <c r="GLY8" s="35"/>
      <c r="GLZ8" s="35"/>
      <c r="GMA8" s="35"/>
      <c r="GMB8" s="35"/>
      <c r="GMC8" s="35"/>
      <c r="GMD8" s="35"/>
      <c r="GME8" s="35"/>
      <c r="GMF8" s="35"/>
      <c r="GMG8" s="35"/>
      <c r="GMH8" s="35"/>
      <c r="GMI8" s="35"/>
      <c r="GMJ8" s="35"/>
      <c r="GMK8" s="35"/>
      <c r="GML8" s="35"/>
      <c r="GMM8" s="35"/>
      <c r="GMN8" s="35"/>
      <c r="GMO8" s="35"/>
      <c r="GMP8" s="35"/>
      <c r="GMQ8" s="35"/>
      <c r="GMR8" s="35"/>
      <c r="GMS8" s="35"/>
      <c r="GMT8" s="35"/>
      <c r="GMU8" s="35"/>
      <c r="GMV8" s="35"/>
      <c r="GMW8" s="35"/>
      <c r="GMX8" s="35"/>
      <c r="GMY8" s="35"/>
      <c r="GMZ8" s="35"/>
      <c r="GNA8" s="35"/>
      <c r="GNB8" s="35"/>
      <c r="GNC8" s="35"/>
      <c r="GND8" s="35"/>
      <c r="GNE8" s="35"/>
      <c r="GNF8" s="35"/>
      <c r="GNG8" s="35"/>
      <c r="GNH8" s="35"/>
      <c r="GNI8" s="35"/>
      <c r="GNJ8" s="35"/>
      <c r="GNK8" s="35"/>
      <c r="GNL8" s="35"/>
      <c r="GNM8" s="35"/>
      <c r="GNN8" s="35"/>
      <c r="GNO8" s="35"/>
      <c r="GNP8" s="35"/>
      <c r="GNQ8" s="35"/>
      <c r="GNR8" s="35"/>
      <c r="GNS8" s="35"/>
      <c r="GNT8" s="35"/>
      <c r="GNU8" s="35"/>
      <c r="GNV8" s="35"/>
      <c r="GNW8" s="35"/>
      <c r="GNX8" s="35"/>
      <c r="GNY8" s="35"/>
      <c r="GNZ8" s="35"/>
      <c r="GOA8" s="35"/>
      <c r="GOB8" s="35"/>
      <c r="GOC8" s="35"/>
      <c r="GOD8" s="35"/>
      <c r="GOE8" s="35"/>
      <c r="GOF8" s="35"/>
      <c r="GOG8" s="35"/>
      <c r="GOH8" s="35"/>
      <c r="GOI8" s="35"/>
      <c r="GOJ8" s="35"/>
      <c r="GOK8" s="35"/>
      <c r="GOL8" s="35"/>
      <c r="GOM8" s="35"/>
      <c r="GON8" s="35"/>
      <c r="GOO8" s="35"/>
      <c r="GOP8" s="35"/>
      <c r="GOQ8" s="35"/>
      <c r="GOR8" s="35"/>
      <c r="GOS8" s="35"/>
      <c r="GOT8" s="35"/>
      <c r="GOU8" s="35"/>
      <c r="GOV8" s="35"/>
      <c r="GOW8" s="35"/>
      <c r="GOX8" s="35"/>
      <c r="GOY8" s="35"/>
      <c r="GOZ8" s="35"/>
      <c r="GPA8" s="35"/>
      <c r="GPB8" s="35"/>
      <c r="GPC8" s="35"/>
      <c r="GPD8" s="35"/>
      <c r="GPE8" s="35"/>
      <c r="GPF8" s="35"/>
      <c r="GPG8" s="35"/>
      <c r="GPH8" s="35"/>
      <c r="GPI8" s="35"/>
      <c r="GPJ8" s="35"/>
      <c r="GPK8" s="35"/>
      <c r="GPL8" s="35"/>
      <c r="GPM8" s="35"/>
      <c r="GPN8" s="35"/>
      <c r="GPO8" s="35"/>
      <c r="GPP8" s="35"/>
      <c r="GPQ8" s="35"/>
      <c r="GPR8" s="35"/>
      <c r="GPS8" s="35"/>
      <c r="GPT8" s="35"/>
      <c r="GPU8" s="35"/>
      <c r="GPV8" s="35"/>
      <c r="GPW8" s="35"/>
      <c r="GPX8" s="35"/>
      <c r="GPY8" s="35"/>
      <c r="GPZ8" s="35"/>
      <c r="GQA8" s="35"/>
      <c r="GQB8" s="35"/>
      <c r="GQC8" s="35"/>
      <c r="GQD8" s="35"/>
      <c r="GQE8" s="35"/>
      <c r="GQF8" s="35"/>
      <c r="GQG8" s="35"/>
      <c r="GQH8" s="35"/>
      <c r="GQI8" s="35"/>
      <c r="GQJ8" s="35"/>
      <c r="GQK8" s="35"/>
      <c r="GQL8" s="35"/>
      <c r="GQM8" s="35"/>
      <c r="GQN8" s="35"/>
      <c r="GQO8" s="35"/>
      <c r="GQP8" s="35"/>
      <c r="GQQ8" s="35"/>
      <c r="GQR8" s="35"/>
      <c r="GQS8" s="35"/>
      <c r="GQT8" s="35"/>
      <c r="GQU8" s="35"/>
      <c r="GQV8" s="35"/>
      <c r="GQW8" s="35"/>
      <c r="GQX8" s="35"/>
      <c r="GQY8" s="35"/>
      <c r="GQZ8" s="35"/>
      <c r="GRA8" s="35"/>
      <c r="GRB8" s="35"/>
      <c r="GRC8" s="35"/>
      <c r="GRD8" s="35"/>
      <c r="GRE8" s="35"/>
      <c r="GRF8" s="35"/>
      <c r="GRG8" s="35"/>
      <c r="GRH8" s="35"/>
      <c r="GRI8" s="35"/>
      <c r="GRJ8" s="35"/>
      <c r="GRK8" s="35"/>
      <c r="GRL8" s="35"/>
      <c r="GRM8" s="35"/>
      <c r="GRN8" s="35"/>
      <c r="GRO8" s="35"/>
      <c r="GRP8" s="35"/>
      <c r="GRQ8" s="35"/>
      <c r="GRR8" s="35"/>
      <c r="GRS8" s="35"/>
      <c r="GRT8" s="35"/>
      <c r="GRU8" s="35"/>
      <c r="GRV8" s="35"/>
      <c r="GRW8" s="35"/>
      <c r="GRX8" s="35"/>
      <c r="GRY8" s="35"/>
      <c r="GRZ8" s="35"/>
      <c r="GSA8" s="35"/>
      <c r="GSB8" s="35"/>
      <c r="GSC8" s="35"/>
      <c r="GSD8" s="35"/>
      <c r="GSE8" s="35"/>
      <c r="GSF8" s="35"/>
      <c r="GSG8" s="35"/>
      <c r="GSH8" s="35"/>
      <c r="GSI8" s="35"/>
      <c r="GSJ8" s="35"/>
      <c r="GSK8" s="35"/>
      <c r="GSL8" s="35"/>
      <c r="GSM8" s="35"/>
      <c r="GSN8" s="35"/>
      <c r="GSO8" s="35"/>
      <c r="GSP8" s="35"/>
      <c r="GSQ8" s="35"/>
      <c r="GSR8" s="35"/>
      <c r="GSS8" s="35"/>
      <c r="GST8" s="35"/>
      <c r="GSU8" s="35"/>
      <c r="GSV8" s="35"/>
      <c r="GSW8" s="35"/>
      <c r="GSX8" s="35"/>
      <c r="GSY8" s="35"/>
      <c r="GSZ8" s="35"/>
      <c r="GTA8" s="35"/>
      <c r="GTB8" s="35"/>
      <c r="GTC8" s="35"/>
      <c r="GTD8" s="35"/>
      <c r="GTE8" s="35"/>
      <c r="GTF8" s="35"/>
      <c r="GTG8" s="35"/>
      <c r="GTH8" s="35"/>
      <c r="GTI8" s="35"/>
      <c r="GTJ8" s="35"/>
      <c r="GTK8" s="35"/>
      <c r="GTL8" s="35"/>
      <c r="GTM8" s="35"/>
      <c r="GTN8" s="35"/>
      <c r="GTO8" s="35"/>
      <c r="GTP8" s="35"/>
      <c r="GTQ8" s="35"/>
      <c r="GTR8" s="35"/>
      <c r="GTS8" s="35"/>
      <c r="GTT8" s="35"/>
      <c r="GTU8" s="35"/>
      <c r="GTV8" s="35"/>
      <c r="GTW8" s="35"/>
      <c r="GTX8" s="35"/>
      <c r="GTY8" s="35"/>
      <c r="GTZ8" s="35"/>
      <c r="GUA8" s="35"/>
      <c r="GUB8" s="35"/>
      <c r="GUC8" s="35"/>
      <c r="GUD8" s="35"/>
      <c r="GUE8" s="35"/>
      <c r="GUF8" s="35"/>
      <c r="GUG8" s="35"/>
      <c r="GUH8" s="35"/>
      <c r="GUI8" s="35"/>
      <c r="GUJ8" s="35"/>
      <c r="GUK8" s="35"/>
      <c r="GUL8" s="35"/>
      <c r="GUM8" s="35"/>
      <c r="GUN8" s="35"/>
      <c r="GUO8" s="35"/>
      <c r="GUP8" s="35"/>
      <c r="GUQ8" s="35"/>
      <c r="GUR8" s="35"/>
      <c r="GUS8" s="35"/>
      <c r="GUT8" s="35"/>
      <c r="GUU8" s="35"/>
      <c r="GUV8" s="35"/>
      <c r="GUW8" s="35"/>
      <c r="GUX8" s="35"/>
      <c r="GUY8" s="35"/>
      <c r="GUZ8" s="35"/>
      <c r="GVA8" s="35"/>
      <c r="GVB8" s="35"/>
      <c r="GVC8" s="35"/>
      <c r="GVD8" s="35"/>
      <c r="GVE8" s="35"/>
      <c r="GVF8" s="35"/>
      <c r="GVG8" s="35"/>
      <c r="GVH8" s="35"/>
      <c r="GVI8" s="35"/>
      <c r="GVJ8" s="35"/>
      <c r="GVK8" s="35"/>
      <c r="GVL8" s="35"/>
      <c r="GVM8" s="35"/>
      <c r="GVN8" s="35"/>
      <c r="GVO8" s="35"/>
      <c r="GVP8" s="35"/>
      <c r="GVQ8" s="35"/>
      <c r="GVR8" s="35"/>
      <c r="GVS8" s="35"/>
      <c r="GVT8" s="35"/>
      <c r="GVU8" s="35"/>
      <c r="GVV8" s="35"/>
      <c r="GVW8" s="35"/>
      <c r="GVX8" s="35"/>
      <c r="GVY8" s="35"/>
      <c r="GVZ8" s="35"/>
      <c r="GWA8" s="35"/>
      <c r="GWB8" s="35"/>
      <c r="GWC8" s="35"/>
      <c r="GWD8" s="35"/>
      <c r="GWE8" s="35"/>
      <c r="GWF8" s="35"/>
      <c r="GWG8" s="35"/>
      <c r="GWH8" s="35"/>
      <c r="GWI8" s="35"/>
      <c r="GWJ8" s="35"/>
      <c r="GWK8" s="35"/>
      <c r="GWL8" s="35"/>
      <c r="GWM8" s="35"/>
      <c r="GWN8" s="35"/>
      <c r="GWO8" s="35"/>
      <c r="GWP8" s="35"/>
      <c r="GWQ8" s="35"/>
      <c r="GWR8" s="35"/>
      <c r="GWS8" s="35"/>
      <c r="GWT8" s="35"/>
      <c r="GWU8" s="35"/>
      <c r="GWV8" s="35"/>
      <c r="GWW8" s="35"/>
      <c r="GWX8" s="35"/>
      <c r="GWY8" s="35"/>
      <c r="GWZ8" s="35"/>
      <c r="GXA8" s="35"/>
      <c r="GXB8" s="35"/>
      <c r="GXC8" s="35"/>
      <c r="GXD8" s="35"/>
      <c r="GXE8" s="35"/>
      <c r="GXF8" s="35"/>
      <c r="GXG8" s="35"/>
      <c r="GXH8" s="35"/>
      <c r="GXI8" s="35"/>
      <c r="GXJ8" s="35"/>
      <c r="GXK8" s="35"/>
      <c r="GXL8" s="35"/>
      <c r="GXM8" s="35"/>
      <c r="GXN8" s="35"/>
      <c r="GXO8" s="35"/>
      <c r="GXP8" s="35"/>
      <c r="GXQ8" s="35"/>
      <c r="GXR8" s="35"/>
      <c r="GXS8" s="35"/>
      <c r="GXT8" s="35"/>
      <c r="GXU8" s="35"/>
      <c r="GXV8" s="35"/>
      <c r="GXW8" s="35"/>
      <c r="GXX8" s="35"/>
      <c r="GXY8" s="35"/>
      <c r="GXZ8" s="35"/>
      <c r="GYA8" s="35"/>
      <c r="GYB8" s="35"/>
      <c r="GYC8" s="35"/>
      <c r="GYD8" s="35"/>
      <c r="GYE8" s="35"/>
      <c r="GYF8" s="35"/>
      <c r="GYG8" s="35"/>
      <c r="GYH8" s="35"/>
      <c r="GYI8" s="35"/>
      <c r="GYJ8" s="35"/>
      <c r="GYK8" s="35"/>
      <c r="GYL8" s="35"/>
      <c r="GYM8" s="35"/>
      <c r="GYN8" s="35"/>
      <c r="GYO8" s="35"/>
      <c r="GYP8" s="35"/>
      <c r="GYQ8" s="35"/>
      <c r="GYR8" s="35"/>
      <c r="GYS8" s="35"/>
      <c r="GYT8" s="35"/>
      <c r="GYU8" s="35"/>
      <c r="GYV8" s="35"/>
      <c r="GYW8" s="35"/>
      <c r="GYX8" s="35"/>
      <c r="GYY8" s="35"/>
      <c r="GYZ8" s="35"/>
      <c r="GZA8" s="35"/>
      <c r="GZB8" s="35"/>
      <c r="GZC8" s="35"/>
      <c r="GZD8" s="35"/>
      <c r="GZE8" s="35"/>
      <c r="GZF8" s="35"/>
      <c r="GZG8" s="35"/>
      <c r="GZH8" s="35"/>
      <c r="GZI8" s="35"/>
      <c r="GZJ8" s="35"/>
      <c r="GZK8" s="35"/>
      <c r="GZL8" s="35"/>
      <c r="GZM8" s="35"/>
      <c r="GZN8" s="35"/>
      <c r="GZO8" s="35"/>
      <c r="GZP8" s="35"/>
      <c r="GZQ8" s="35"/>
      <c r="GZR8" s="35"/>
      <c r="GZS8" s="35"/>
      <c r="GZT8" s="35"/>
      <c r="GZU8" s="35"/>
      <c r="GZV8" s="35"/>
      <c r="GZW8" s="35"/>
      <c r="GZX8" s="35"/>
      <c r="GZY8" s="35"/>
      <c r="GZZ8" s="35"/>
      <c r="HAA8" s="35"/>
      <c r="HAB8" s="35"/>
      <c r="HAC8" s="35"/>
      <c r="HAD8" s="35"/>
      <c r="HAE8" s="35"/>
      <c r="HAF8" s="35"/>
      <c r="HAG8" s="35"/>
      <c r="HAH8" s="35"/>
      <c r="HAI8" s="35"/>
      <c r="HAJ8" s="35"/>
      <c r="HAK8" s="35"/>
      <c r="HAL8" s="35"/>
      <c r="HAM8" s="35"/>
      <c r="HAN8" s="35"/>
      <c r="HAO8" s="35"/>
      <c r="HAP8" s="35"/>
      <c r="HAQ8" s="35"/>
      <c r="HAR8" s="35"/>
      <c r="HAS8" s="35"/>
      <c r="HAT8" s="35"/>
      <c r="HAU8" s="35"/>
      <c r="HAV8" s="35"/>
      <c r="HAW8" s="35"/>
      <c r="HAX8" s="35"/>
      <c r="HAY8" s="35"/>
      <c r="HAZ8" s="35"/>
      <c r="HBA8" s="35"/>
      <c r="HBB8" s="35"/>
      <c r="HBC8" s="35"/>
      <c r="HBD8" s="35"/>
      <c r="HBE8" s="35"/>
      <c r="HBF8" s="35"/>
      <c r="HBG8" s="35"/>
      <c r="HBH8" s="35"/>
      <c r="HBI8" s="35"/>
      <c r="HBJ8" s="35"/>
      <c r="HBK8" s="35"/>
      <c r="HBL8" s="35"/>
      <c r="HBM8" s="35"/>
      <c r="HBN8" s="35"/>
      <c r="HBO8" s="35"/>
      <c r="HBP8" s="35"/>
      <c r="HBQ8" s="35"/>
      <c r="HBR8" s="35"/>
      <c r="HBS8" s="35"/>
      <c r="HBT8" s="35"/>
      <c r="HBU8" s="35"/>
      <c r="HBV8" s="35"/>
      <c r="HBW8" s="35"/>
      <c r="HBX8" s="35"/>
      <c r="HBY8" s="35"/>
      <c r="HBZ8" s="35"/>
      <c r="HCA8" s="35"/>
      <c r="HCB8" s="35"/>
      <c r="HCC8" s="35"/>
      <c r="HCD8" s="35"/>
      <c r="HCE8" s="35"/>
      <c r="HCF8" s="35"/>
      <c r="HCG8" s="35"/>
      <c r="HCH8" s="35"/>
      <c r="HCI8" s="35"/>
      <c r="HCJ8" s="35"/>
      <c r="HCK8" s="35"/>
      <c r="HCL8" s="35"/>
      <c r="HCM8" s="35"/>
      <c r="HCN8" s="35"/>
      <c r="HCO8" s="35"/>
      <c r="HCP8" s="35"/>
      <c r="HCQ8" s="35"/>
      <c r="HCR8" s="35"/>
      <c r="HCS8" s="35"/>
      <c r="HCT8" s="35"/>
      <c r="HCU8" s="35"/>
      <c r="HCV8" s="35"/>
      <c r="HCW8" s="35"/>
      <c r="HCX8" s="35"/>
      <c r="HCY8" s="35"/>
      <c r="HCZ8" s="35"/>
      <c r="HDA8" s="35"/>
      <c r="HDB8" s="35"/>
      <c r="HDC8" s="35"/>
      <c r="HDD8" s="35"/>
      <c r="HDE8" s="35"/>
      <c r="HDF8" s="35"/>
      <c r="HDG8" s="35"/>
      <c r="HDH8" s="35"/>
      <c r="HDI8" s="35"/>
      <c r="HDJ8" s="35"/>
      <c r="HDK8" s="35"/>
      <c r="HDL8" s="35"/>
      <c r="HDM8" s="35"/>
      <c r="HDN8" s="35"/>
      <c r="HDO8" s="35"/>
      <c r="HDP8" s="35"/>
      <c r="HDQ8" s="35"/>
      <c r="HDR8" s="35"/>
      <c r="HDS8" s="35"/>
      <c r="HDT8" s="35"/>
      <c r="HDU8" s="35"/>
      <c r="HDV8" s="35"/>
      <c r="HDW8" s="35"/>
      <c r="HDX8" s="35"/>
      <c r="HDY8" s="35"/>
      <c r="HDZ8" s="35"/>
      <c r="HEA8" s="35"/>
      <c r="HEB8" s="35"/>
      <c r="HEC8" s="35"/>
      <c r="HED8" s="35"/>
      <c r="HEE8" s="35"/>
      <c r="HEF8" s="35"/>
      <c r="HEG8" s="35"/>
      <c r="HEH8" s="35"/>
      <c r="HEI8" s="35"/>
      <c r="HEJ8" s="35"/>
      <c r="HEK8" s="35"/>
      <c r="HEL8" s="35"/>
      <c r="HEM8" s="35"/>
      <c r="HEN8" s="35"/>
      <c r="HEO8" s="35"/>
      <c r="HEP8" s="35"/>
      <c r="HEQ8" s="35"/>
      <c r="HER8" s="35"/>
      <c r="HES8" s="35"/>
      <c r="HET8" s="35"/>
      <c r="HEU8" s="35"/>
      <c r="HEV8" s="35"/>
      <c r="HEW8" s="35"/>
      <c r="HEX8" s="35"/>
      <c r="HEY8" s="35"/>
      <c r="HEZ8" s="35"/>
      <c r="HFA8" s="35"/>
      <c r="HFB8" s="35"/>
      <c r="HFC8" s="35"/>
      <c r="HFD8" s="35"/>
      <c r="HFE8" s="35"/>
      <c r="HFF8" s="35"/>
      <c r="HFG8" s="35"/>
      <c r="HFH8" s="35"/>
      <c r="HFI8" s="35"/>
      <c r="HFJ8" s="35"/>
      <c r="HFK8" s="35"/>
      <c r="HFL8" s="35"/>
      <c r="HFM8" s="35"/>
      <c r="HFN8" s="35"/>
      <c r="HFO8" s="35"/>
      <c r="HFP8" s="35"/>
      <c r="HFQ8" s="35"/>
      <c r="HFR8" s="35"/>
      <c r="HFS8" s="35"/>
      <c r="HFT8" s="35"/>
      <c r="HFU8" s="35"/>
      <c r="HFV8" s="35"/>
      <c r="HFW8" s="35"/>
      <c r="HFX8" s="35"/>
      <c r="HFY8" s="35"/>
      <c r="HFZ8" s="35"/>
      <c r="HGA8" s="35"/>
      <c r="HGB8" s="35"/>
      <c r="HGC8" s="35"/>
      <c r="HGD8" s="35"/>
      <c r="HGE8" s="35"/>
      <c r="HGF8" s="35"/>
      <c r="HGG8" s="35"/>
      <c r="HGH8" s="35"/>
      <c r="HGI8" s="35"/>
      <c r="HGJ8" s="35"/>
      <c r="HGK8" s="35"/>
      <c r="HGL8" s="35"/>
      <c r="HGM8" s="35"/>
      <c r="HGN8" s="35"/>
      <c r="HGO8" s="35"/>
      <c r="HGP8" s="35"/>
      <c r="HGQ8" s="35"/>
      <c r="HGR8" s="35"/>
      <c r="HGS8" s="35"/>
      <c r="HGT8" s="35"/>
      <c r="HGU8" s="35"/>
      <c r="HGV8" s="35"/>
      <c r="HGW8" s="35"/>
      <c r="HGX8" s="35"/>
      <c r="HGY8" s="35"/>
      <c r="HGZ8" s="35"/>
      <c r="HHA8" s="35"/>
      <c r="HHB8" s="35"/>
      <c r="HHC8" s="35"/>
      <c r="HHD8" s="35"/>
      <c r="HHE8" s="35"/>
      <c r="HHF8" s="35"/>
      <c r="HHG8" s="35"/>
      <c r="HHH8" s="35"/>
      <c r="HHI8" s="35"/>
      <c r="HHJ8" s="35"/>
      <c r="HHK8" s="35"/>
      <c r="HHL8" s="35"/>
      <c r="HHM8" s="35"/>
      <c r="HHN8" s="35"/>
      <c r="HHO8" s="35"/>
      <c r="HHP8" s="35"/>
      <c r="HHQ8" s="35"/>
      <c r="HHR8" s="35"/>
      <c r="HHS8" s="35"/>
      <c r="HHT8" s="35"/>
      <c r="HHU8" s="35"/>
      <c r="HHV8" s="35"/>
      <c r="HHW8" s="35"/>
      <c r="HHX8" s="35"/>
      <c r="HHY8" s="35"/>
      <c r="HHZ8" s="35"/>
      <c r="HIA8" s="35"/>
      <c r="HIB8" s="35"/>
      <c r="HIC8" s="35"/>
      <c r="HID8" s="35"/>
      <c r="HIE8" s="35"/>
      <c r="HIF8" s="35"/>
      <c r="HIG8" s="35"/>
      <c r="HIH8" s="35"/>
      <c r="HII8" s="35"/>
      <c r="HIJ8" s="35"/>
      <c r="HIK8" s="35"/>
      <c r="HIL8" s="35"/>
      <c r="HIM8" s="35"/>
      <c r="HIN8" s="35"/>
      <c r="HIO8" s="35"/>
      <c r="HIP8" s="35"/>
      <c r="HIQ8" s="35"/>
      <c r="HIR8" s="35"/>
      <c r="HIS8" s="35"/>
      <c r="HIT8" s="35"/>
      <c r="HIU8" s="35"/>
      <c r="HIV8" s="35"/>
      <c r="HIW8" s="35"/>
      <c r="HIX8" s="35"/>
      <c r="HIY8" s="35"/>
      <c r="HIZ8" s="35"/>
      <c r="HJA8" s="35"/>
      <c r="HJB8" s="35"/>
      <c r="HJC8" s="35"/>
      <c r="HJD8" s="35"/>
      <c r="HJE8" s="35"/>
      <c r="HJF8" s="35"/>
      <c r="HJG8" s="35"/>
      <c r="HJH8" s="35"/>
      <c r="HJI8" s="35"/>
      <c r="HJJ8" s="35"/>
      <c r="HJK8" s="35"/>
      <c r="HJL8" s="35"/>
      <c r="HJM8" s="35"/>
      <c r="HJN8" s="35"/>
      <c r="HJO8" s="35"/>
      <c r="HJP8" s="35"/>
      <c r="HJQ8" s="35"/>
      <c r="HJR8" s="35"/>
      <c r="HJS8" s="35"/>
      <c r="HJT8" s="35"/>
      <c r="HJU8" s="35"/>
      <c r="HJV8" s="35"/>
      <c r="HJW8" s="35"/>
      <c r="HJX8" s="35"/>
      <c r="HJY8" s="35"/>
      <c r="HJZ8" s="35"/>
      <c r="HKA8" s="35"/>
      <c r="HKB8" s="35"/>
      <c r="HKC8" s="35"/>
      <c r="HKD8" s="35"/>
      <c r="HKE8" s="35"/>
      <c r="HKF8" s="35"/>
      <c r="HKG8" s="35"/>
      <c r="HKH8" s="35"/>
      <c r="HKI8" s="35"/>
      <c r="HKJ8" s="35"/>
      <c r="HKK8" s="35"/>
      <c r="HKL8" s="35"/>
      <c r="HKM8" s="35"/>
      <c r="HKN8" s="35"/>
      <c r="HKO8" s="35"/>
      <c r="HKP8" s="35"/>
      <c r="HKQ8" s="35"/>
      <c r="HKR8" s="35"/>
      <c r="HKS8" s="35"/>
      <c r="HKT8" s="35"/>
      <c r="HKU8" s="35"/>
      <c r="HKV8" s="35"/>
      <c r="HKW8" s="35"/>
      <c r="HKX8" s="35"/>
      <c r="HKY8" s="35"/>
      <c r="HKZ8" s="35"/>
      <c r="HLA8" s="35"/>
      <c r="HLB8" s="35"/>
      <c r="HLC8" s="35"/>
      <c r="HLD8" s="35"/>
      <c r="HLE8" s="35"/>
      <c r="HLF8" s="35"/>
      <c r="HLG8" s="35"/>
      <c r="HLH8" s="35"/>
      <c r="HLI8" s="35"/>
      <c r="HLJ8" s="35"/>
      <c r="HLK8" s="35"/>
      <c r="HLL8" s="35"/>
      <c r="HLM8" s="35"/>
      <c r="HLN8" s="35"/>
      <c r="HLO8" s="35"/>
      <c r="HLP8" s="35"/>
      <c r="HLQ8" s="35"/>
      <c r="HLR8" s="35"/>
      <c r="HLS8" s="35"/>
      <c r="HLT8" s="35"/>
      <c r="HLU8" s="35"/>
      <c r="HLV8" s="35"/>
      <c r="HLW8" s="35"/>
      <c r="HLX8" s="35"/>
      <c r="HLY8" s="35"/>
      <c r="HLZ8" s="35"/>
      <c r="HMA8" s="35"/>
      <c r="HMB8" s="35"/>
      <c r="HMC8" s="35"/>
      <c r="HMD8" s="35"/>
      <c r="HME8" s="35"/>
      <c r="HMF8" s="35"/>
      <c r="HMG8" s="35"/>
      <c r="HMH8" s="35"/>
      <c r="HMI8" s="35"/>
      <c r="HMJ8" s="35"/>
      <c r="HMK8" s="35"/>
      <c r="HML8" s="35"/>
      <c r="HMM8" s="35"/>
      <c r="HMN8" s="35"/>
      <c r="HMO8" s="35"/>
      <c r="HMP8" s="35"/>
      <c r="HMQ8" s="35"/>
      <c r="HMR8" s="35"/>
      <c r="HMS8" s="35"/>
      <c r="HMT8" s="35"/>
      <c r="HMU8" s="35"/>
      <c r="HMV8" s="35"/>
      <c r="HMW8" s="35"/>
      <c r="HMX8" s="35"/>
      <c r="HMY8" s="35"/>
      <c r="HMZ8" s="35"/>
      <c r="HNA8" s="35"/>
      <c r="HNB8" s="35"/>
      <c r="HNC8" s="35"/>
      <c r="HND8" s="35"/>
      <c r="HNE8" s="35"/>
      <c r="HNF8" s="35"/>
      <c r="HNG8" s="35"/>
      <c r="HNH8" s="35"/>
      <c r="HNI8" s="35"/>
      <c r="HNJ8" s="35"/>
      <c r="HNK8" s="35"/>
      <c r="HNL8" s="35"/>
      <c r="HNM8" s="35"/>
      <c r="HNN8" s="35"/>
      <c r="HNO8" s="35"/>
      <c r="HNP8" s="35"/>
      <c r="HNQ8" s="35"/>
      <c r="HNR8" s="35"/>
      <c r="HNS8" s="35"/>
      <c r="HNT8" s="35"/>
      <c r="HNU8" s="35"/>
      <c r="HNV8" s="35"/>
      <c r="HNW8" s="35"/>
      <c r="HNX8" s="35"/>
      <c r="HNY8" s="35"/>
      <c r="HNZ8" s="35"/>
      <c r="HOA8" s="35"/>
      <c r="HOB8" s="35"/>
      <c r="HOC8" s="35"/>
      <c r="HOD8" s="35"/>
      <c r="HOE8" s="35"/>
      <c r="HOF8" s="35"/>
      <c r="HOG8" s="35"/>
      <c r="HOH8" s="35"/>
      <c r="HOI8" s="35"/>
      <c r="HOJ8" s="35"/>
      <c r="HOK8" s="35"/>
      <c r="HOL8" s="35"/>
      <c r="HOM8" s="35"/>
      <c r="HON8" s="35"/>
      <c r="HOO8" s="35"/>
      <c r="HOP8" s="35"/>
      <c r="HOQ8" s="35"/>
      <c r="HOR8" s="35"/>
      <c r="HOS8" s="35"/>
      <c r="HOT8" s="35"/>
      <c r="HOU8" s="35"/>
      <c r="HOV8" s="35"/>
      <c r="HOW8" s="35"/>
      <c r="HOX8" s="35"/>
      <c r="HOY8" s="35"/>
      <c r="HOZ8" s="35"/>
      <c r="HPA8" s="35"/>
      <c r="HPB8" s="35"/>
      <c r="HPC8" s="35"/>
      <c r="HPD8" s="35"/>
      <c r="HPE8" s="35"/>
      <c r="HPF8" s="35"/>
      <c r="HPG8" s="35"/>
      <c r="HPH8" s="35"/>
      <c r="HPI8" s="35"/>
      <c r="HPJ8" s="35"/>
      <c r="HPK8" s="35"/>
      <c r="HPL8" s="35"/>
      <c r="HPM8" s="35"/>
      <c r="HPN8" s="35"/>
      <c r="HPO8" s="35"/>
      <c r="HPP8" s="35"/>
      <c r="HPQ8" s="35"/>
      <c r="HPR8" s="35"/>
      <c r="HPS8" s="35"/>
      <c r="HPT8" s="35"/>
      <c r="HPU8" s="35"/>
      <c r="HPV8" s="35"/>
      <c r="HPW8" s="35"/>
      <c r="HPX8" s="35"/>
      <c r="HPY8" s="35"/>
      <c r="HPZ8" s="35"/>
      <c r="HQA8" s="35"/>
      <c r="HQB8" s="35"/>
      <c r="HQC8" s="35"/>
      <c r="HQD8" s="35"/>
      <c r="HQE8" s="35"/>
      <c r="HQF8" s="35"/>
      <c r="HQG8" s="35"/>
      <c r="HQH8" s="35"/>
      <c r="HQI8" s="35"/>
      <c r="HQJ8" s="35"/>
      <c r="HQK8" s="35"/>
      <c r="HQL8" s="35"/>
      <c r="HQM8" s="35"/>
      <c r="HQN8" s="35"/>
      <c r="HQO8" s="35"/>
      <c r="HQP8" s="35"/>
      <c r="HQQ8" s="35"/>
      <c r="HQR8" s="35"/>
      <c r="HQS8" s="35"/>
      <c r="HQT8" s="35"/>
      <c r="HQU8" s="35"/>
      <c r="HQV8" s="35"/>
      <c r="HQW8" s="35"/>
      <c r="HQX8" s="35"/>
      <c r="HQY8" s="35"/>
      <c r="HQZ8" s="35"/>
      <c r="HRA8" s="35"/>
      <c r="HRB8" s="35"/>
      <c r="HRC8" s="35"/>
      <c r="HRD8" s="35"/>
      <c r="HRE8" s="35"/>
      <c r="HRF8" s="35"/>
      <c r="HRG8" s="35"/>
      <c r="HRH8" s="35"/>
      <c r="HRI8" s="35"/>
      <c r="HRJ8" s="35"/>
      <c r="HRK8" s="35"/>
      <c r="HRL8" s="35"/>
      <c r="HRM8" s="35"/>
      <c r="HRN8" s="35"/>
      <c r="HRO8" s="35"/>
      <c r="HRP8" s="35"/>
      <c r="HRQ8" s="35"/>
      <c r="HRR8" s="35"/>
      <c r="HRS8" s="35"/>
      <c r="HRT8" s="35"/>
      <c r="HRU8" s="35"/>
      <c r="HRV8" s="35"/>
      <c r="HRW8" s="35"/>
      <c r="HRX8" s="35"/>
      <c r="HRY8" s="35"/>
      <c r="HRZ8" s="35"/>
      <c r="HSA8" s="35"/>
      <c r="HSB8" s="35"/>
      <c r="HSC8" s="35"/>
      <c r="HSD8" s="35"/>
      <c r="HSE8" s="35"/>
      <c r="HSF8" s="35"/>
      <c r="HSG8" s="35"/>
      <c r="HSH8" s="35"/>
      <c r="HSI8" s="35"/>
      <c r="HSJ8" s="35"/>
      <c r="HSK8" s="35"/>
      <c r="HSL8" s="35"/>
      <c r="HSM8" s="35"/>
      <c r="HSN8" s="35"/>
      <c r="HSO8" s="35"/>
      <c r="HSP8" s="35"/>
      <c r="HSQ8" s="35"/>
      <c r="HSR8" s="35"/>
      <c r="HSS8" s="35"/>
      <c r="HST8" s="35"/>
      <c r="HSU8" s="35"/>
      <c r="HSV8" s="35"/>
      <c r="HSW8" s="35"/>
      <c r="HSX8" s="35"/>
      <c r="HSY8" s="35"/>
      <c r="HSZ8" s="35"/>
      <c r="HTA8" s="35"/>
      <c r="HTB8" s="35"/>
      <c r="HTC8" s="35"/>
      <c r="HTD8" s="35"/>
      <c r="HTE8" s="35"/>
      <c r="HTF8" s="35"/>
      <c r="HTG8" s="35"/>
      <c r="HTH8" s="35"/>
      <c r="HTI8" s="35"/>
      <c r="HTJ8" s="35"/>
      <c r="HTK8" s="35"/>
      <c r="HTL8" s="35"/>
      <c r="HTM8" s="35"/>
      <c r="HTN8" s="35"/>
      <c r="HTO8" s="35"/>
      <c r="HTP8" s="35"/>
      <c r="HTQ8" s="35"/>
      <c r="HTR8" s="35"/>
      <c r="HTS8" s="35"/>
      <c r="HTT8" s="35"/>
      <c r="HTU8" s="35"/>
      <c r="HTV8" s="35"/>
      <c r="HTW8" s="35"/>
      <c r="HTX8" s="35"/>
      <c r="HTY8" s="35"/>
      <c r="HTZ8" s="35"/>
      <c r="HUA8" s="35"/>
      <c r="HUB8" s="35"/>
      <c r="HUC8" s="35"/>
      <c r="HUD8" s="35"/>
      <c r="HUE8" s="35"/>
      <c r="HUF8" s="35"/>
      <c r="HUG8" s="35"/>
      <c r="HUH8" s="35"/>
      <c r="HUI8" s="35"/>
      <c r="HUJ8" s="35"/>
      <c r="HUK8" s="35"/>
      <c r="HUL8" s="35"/>
      <c r="HUM8" s="35"/>
      <c r="HUN8" s="35"/>
      <c r="HUO8" s="35"/>
      <c r="HUP8" s="35"/>
      <c r="HUQ8" s="35"/>
      <c r="HUR8" s="35"/>
      <c r="HUS8" s="35"/>
      <c r="HUT8" s="35"/>
      <c r="HUU8" s="35"/>
      <c r="HUV8" s="35"/>
      <c r="HUW8" s="35"/>
      <c r="HUX8" s="35"/>
      <c r="HUY8" s="35"/>
      <c r="HUZ8" s="35"/>
      <c r="HVA8" s="35"/>
      <c r="HVB8" s="35"/>
      <c r="HVC8" s="35"/>
      <c r="HVD8" s="35"/>
      <c r="HVE8" s="35"/>
      <c r="HVF8" s="35"/>
      <c r="HVG8" s="35"/>
      <c r="HVH8" s="35"/>
      <c r="HVI8" s="35"/>
      <c r="HVJ8" s="35"/>
      <c r="HVK8" s="35"/>
      <c r="HVL8" s="35"/>
      <c r="HVM8" s="35"/>
      <c r="HVN8" s="35"/>
      <c r="HVO8" s="35"/>
      <c r="HVP8" s="35"/>
      <c r="HVQ8" s="35"/>
      <c r="HVR8" s="35"/>
      <c r="HVS8" s="35"/>
      <c r="HVT8" s="35"/>
      <c r="HVU8" s="35"/>
      <c r="HVV8" s="35"/>
      <c r="HVW8" s="35"/>
      <c r="HVX8" s="35"/>
      <c r="HVY8" s="35"/>
      <c r="HVZ8" s="35"/>
      <c r="HWA8" s="35"/>
      <c r="HWB8" s="35"/>
      <c r="HWC8" s="35"/>
      <c r="HWD8" s="35"/>
      <c r="HWE8" s="35"/>
      <c r="HWF8" s="35"/>
      <c r="HWG8" s="35"/>
      <c r="HWH8" s="35"/>
      <c r="HWI8" s="35"/>
      <c r="HWJ8" s="35"/>
      <c r="HWK8" s="35"/>
      <c r="HWL8" s="35"/>
      <c r="HWM8" s="35"/>
      <c r="HWN8" s="35"/>
      <c r="HWO8" s="35"/>
      <c r="HWP8" s="35"/>
      <c r="HWQ8" s="35"/>
      <c r="HWR8" s="35"/>
      <c r="HWS8" s="35"/>
      <c r="HWT8" s="35"/>
      <c r="HWU8" s="35"/>
      <c r="HWV8" s="35"/>
      <c r="HWW8" s="35"/>
      <c r="HWX8" s="35"/>
      <c r="HWY8" s="35"/>
      <c r="HWZ8" s="35"/>
      <c r="HXA8" s="35"/>
      <c r="HXB8" s="35"/>
      <c r="HXC8" s="35"/>
      <c r="HXD8" s="35"/>
      <c r="HXE8" s="35"/>
      <c r="HXF8" s="35"/>
      <c r="HXG8" s="35"/>
      <c r="HXH8" s="35"/>
      <c r="HXI8" s="35"/>
      <c r="HXJ8" s="35"/>
      <c r="HXK8" s="35"/>
      <c r="HXL8" s="35"/>
      <c r="HXM8" s="35"/>
      <c r="HXN8" s="35"/>
      <c r="HXO8" s="35"/>
      <c r="HXP8" s="35"/>
      <c r="HXQ8" s="35"/>
      <c r="HXR8" s="35"/>
      <c r="HXS8" s="35"/>
      <c r="HXT8" s="35"/>
      <c r="HXU8" s="35"/>
      <c r="HXV8" s="35"/>
      <c r="HXW8" s="35"/>
      <c r="HXX8" s="35"/>
      <c r="HXY8" s="35"/>
      <c r="HXZ8" s="35"/>
      <c r="HYA8" s="35"/>
      <c r="HYB8" s="35"/>
      <c r="HYC8" s="35"/>
      <c r="HYD8" s="35"/>
      <c r="HYE8" s="35"/>
      <c r="HYF8" s="35"/>
      <c r="HYG8" s="35"/>
      <c r="HYH8" s="35"/>
      <c r="HYI8" s="35"/>
      <c r="HYJ8" s="35"/>
      <c r="HYK8" s="35"/>
      <c r="HYL8" s="35"/>
      <c r="HYM8" s="35"/>
      <c r="HYN8" s="35"/>
      <c r="HYO8" s="35"/>
      <c r="HYP8" s="35"/>
      <c r="HYQ8" s="35"/>
      <c r="HYR8" s="35"/>
      <c r="HYS8" s="35"/>
      <c r="HYT8" s="35"/>
      <c r="HYU8" s="35"/>
      <c r="HYV8" s="35"/>
      <c r="HYW8" s="35"/>
      <c r="HYX8" s="35"/>
      <c r="HYY8" s="35"/>
      <c r="HYZ8" s="35"/>
      <c r="HZA8" s="35"/>
      <c r="HZB8" s="35"/>
      <c r="HZC8" s="35"/>
      <c r="HZD8" s="35"/>
      <c r="HZE8" s="35"/>
      <c r="HZF8" s="35"/>
      <c r="HZG8" s="35"/>
      <c r="HZH8" s="35"/>
      <c r="HZI8" s="35"/>
      <c r="HZJ8" s="35"/>
      <c r="HZK8" s="35"/>
      <c r="HZL8" s="35"/>
      <c r="HZM8" s="35"/>
      <c r="HZN8" s="35"/>
      <c r="HZO8" s="35"/>
      <c r="HZP8" s="35"/>
      <c r="HZQ8" s="35"/>
      <c r="HZR8" s="35"/>
      <c r="HZS8" s="35"/>
      <c r="HZT8" s="35"/>
      <c r="HZU8" s="35"/>
      <c r="HZV8" s="35"/>
      <c r="HZW8" s="35"/>
      <c r="HZX8" s="35"/>
      <c r="HZY8" s="35"/>
      <c r="HZZ8" s="35"/>
      <c r="IAA8" s="35"/>
      <c r="IAB8" s="35"/>
      <c r="IAC8" s="35"/>
      <c r="IAD8" s="35"/>
      <c r="IAE8" s="35"/>
      <c r="IAF8" s="35"/>
      <c r="IAG8" s="35"/>
      <c r="IAH8" s="35"/>
      <c r="IAI8" s="35"/>
      <c r="IAJ8" s="35"/>
      <c r="IAK8" s="35"/>
      <c r="IAL8" s="35"/>
      <c r="IAM8" s="35"/>
      <c r="IAN8" s="35"/>
      <c r="IAO8" s="35"/>
      <c r="IAP8" s="35"/>
      <c r="IAQ8" s="35"/>
      <c r="IAR8" s="35"/>
      <c r="IAS8" s="35"/>
      <c r="IAT8" s="35"/>
      <c r="IAU8" s="35"/>
      <c r="IAV8" s="35"/>
      <c r="IAW8" s="35"/>
      <c r="IAX8" s="35"/>
      <c r="IAY8" s="35"/>
      <c r="IAZ8" s="35"/>
      <c r="IBA8" s="35"/>
      <c r="IBB8" s="35"/>
      <c r="IBC8" s="35"/>
      <c r="IBD8" s="35"/>
      <c r="IBE8" s="35"/>
      <c r="IBF8" s="35"/>
      <c r="IBG8" s="35"/>
      <c r="IBH8" s="35"/>
      <c r="IBI8" s="35"/>
      <c r="IBJ8" s="35"/>
      <c r="IBK8" s="35"/>
      <c r="IBL8" s="35"/>
      <c r="IBM8" s="35"/>
      <c r="IBN8" s="35"/>
      <c r="IBO8" s="35"/>
      <c r="IBP8" s="35"/>
      <c r="IBQ8" s="35"/>
      <c r="IBR8" s="35"/>
      <c r="IBS8" s="35"/>
      <c r="IBT8" s="35"/>
      <c r="IBU8" s="35"/>
      <c r="IBV8" s="35"/>
      <c r="IBW8" s="35"/>
      <c r="IBX8" s="35"/>
      <c r="IBY8" s="35"/>
      <c r="IBZ8" s="35"/>
      <c r="ICA8" s="35"/>
      <c r="ICB8" s="35"/>
      <c r="ICC8" s="35"/>
      <c r="ICD8" s="35"/>
      <c r="ICE8" s="35"/>
      <c r="ICF8" s="35"/>
      <c r="ICG8" s="35"/>
      <c r="ICH8" s="35"/>
      <c r="ICI8" s="35"/>
      <c r="ICJ8" s="35"/>
      <c r="ICK8" s="35"/>
      <c r="ICL8" s="35"/>
      <c r="ICM8" s="35"/>
      <c r="ICN8" s="35"/>
      <c r="ICO8" s="35"/>
      <c r="ICP8" s="35"/>
      <c r="ICQ8" s="35"/>
      <c r="ICR8" s="35"/>
      <c r="ICS8" s="35"/>
      <c r="ICT8" s="35"/>
      <c r="ICU8" s="35"/>
      <c r="ICV8" s="35"/>
      <c r="ICW8" s="35"/>
      <c r="ICX8" s="35"/>
      <c r="ICY8" s="35"/>
      <c r="ICZ8" s="35"/>
      <c r="IDA8" s="35"/>
      <c r="IDB8" s="35"/>
      <c r="IDC8" s="35"/>
      <c r="IDD8" s="35"/>
      <c r="IDE8" s="35"/>
      <c r="IDF8" s="35"/>
      <c r="IDG8" s="35"/>
      <c r="IDH8" s="35"/>
      <c r="IDI8" s="35"/>
      <c r="IDJ8" s="35"/>
      <c r="IDK8" s="35"/>
      <c r="IDL8" s="35"/>
      <c r="IDM8" s="35"/>
      <c r="IDN8" s="35"/>
      <c r="IDO8" s="35"/>
      <c r="IDP8" s="35"/>
      <c r="IDQ8" s="35"/>
      <c r="IDR8" s="35"/>
      <c r="IDS8" s="35"/>
      <c r="IDT8" s="35"/>
      <c r="IDU8" s="35"/>
      <c r="IDV8" s="35"/>
      <c r="IDW8" s="35"/>
      <c r="IDX8" s="35"/>
      <c r="IDY8" s="35"/>
      <c r="IDZ8" s="35"/>
      <c r="IEA8" s="35"/>
      <c r="IEB8" s="35"/>
      <c r="IEC8" s="35"/>
      <c r="IED8" s="35"/>
      <c r="IEE8" s="35"/>
      <c r="IEF8" s="35"/>
      <c r="IEG8" s="35"/>
      <c r="IEH8" s="35"/>
      <c r="IEI8" s="35"/>
      <c r="IEJ8" s="35"/>
      <c r="IEK8" s="35"/>
      <c r="IEL8" s="35"/>
      <c r="IEM8" s="35"/>
      <c r="IEN8" s="35"/>
      <c r="IEO8" s="35"/>
      <c r="IEP8" s="35"/>
      <c r="IEQ8" s="35"/>
      <c r="IER8" s="35"/>
      <c r="IES8" s="35"/>
      <c r="IET8" s="35"/>
      <c r="IEU8" s="35"/>
      <c r="IEV8" s="35"/>
      <c r="IEW8" s="35"/>
      <c r="IEX8" s="35"/>
      <c r="IEY8" s="35"/>
      <c r="IEZ8" s="35"/>
      <c r="IFA8" s="35"/>
      <c r="IFB8" s="35"/>
      <c r="IFC8" s="35"/>
      <c r="IFD8" s="35"/>
      <c r="IFE8" s="35"/>
      <c r="IFF8" s="35"/>
      <c r="IFG8" s="35"/>
      <c r="IFH8" s="35"/>
      <c r="IFI8" s="35"/>
      <c r="IFJ8" s="35"/>
      <c r="IFK8" s="35"/>
      <c r="IFL8" s="35"/>
      <c r="IFM8" s="35"/>
      <c r="IFN8" s="35"/>
      <c r="IFO8" s="35"/>
      <c r="IFP8" s="35"/>
      <c r="IFQ8" s="35"/>
      <c r="IFR8" s="35"/>
      <c r="IFS8" s="35"/>
      <c r="IFT8" s="35"/>
      <c r="IFU8" s="35"/>
      <c r="IFV8" s="35"/>
      <c r="IFW8" s="35"/>
      <c r="IFX8" s="35"/>
      <c r="IFY8" s="35"/>
      <c r="IFZ8" s="35"/>
      <c r="IGA8" s="35"/>
      <c r="IGB8" s="35"/>
      <c r="IGC8" s="35"/>
      <c r="IGD8" s="35"/>
      <c r="IGE8" s="35"/>
      <c r="IGF8" s="35"/>
      <c r="IGG8" s="35"/>
      <c r="IGH8" s="35"/>
      <c r="IGI8" s="35"/>
      <c r="IGJ8" s="35"/>
      <c r="IGK8" s="35"/>
      <c r="IGL8" s="35"/>
      <c r="IGM8" s="35"/>
      <c r="IGN8" s="35"/>
      <c r="IGO8" s="35"/>
      <c r="IGP8" s="35"/>
      <c r="IGQ8" s="35"/>
      <c r="IGR8" s="35"/>
      <c r="IGS8" s="35"/>
      <c r="IGT8" s="35"/>
      <c r="IGU8" s="35"/>
      <c r="IGV8" s="35"/>
      <c r="IGW8" s="35"/>
      <c r="IGX8" s="35"/>
      <c r="IGY8" s="35"/>
      <c r="IGZ8" s="35"/>
      <c r="IHA8" s="35"/>
      <c r="IHB8" s="35"/>
      <c r="IHC8" s="35"/>
      <c r="IHD8" s="35"/>
      <c r="IHE8" s="35"/>
      <c r="IHF8" s="35"/>
      <c r="IHG8" s="35"/>
      <c r="IHH8" s="35"/>
      <c r="IHI8" s="35"/>
      <c r="IHJ8" s="35"/>
      <c r="IHK8" s="35"/>
      <c r="IHL8" s="35"/>
      <c r="IHM8" s="35"/>
      <c r="IHN8" s="35"/>
      <c r="IHO8" s="35"/>
      <c r="IHP8" s="35"/>
      <c r="IHQ8" s="35"/>
      <c r="IHR8" s="35"/>
      <c r="IHS8" s="35"/>
      <c r="IHT8" s="35"/>
      <c r="IHU8" s="35"/>
      <c r="IHV8" s="35"/>
      <c r="IHW8" s="35"/>
      <c r="IHX8" s="35"/>
      <c r="IHY8" s="35"/>
      <c r="IHZ8" s="35"/>
      <c r="IIA8" s="35"/>
      <c r="IIB8" s="35"/>
      <c r="IIC8" s="35"/>
      <c r="IID8" s="35"/>
      <c r="IIE8" s="35"/>
      <c r="IIF8" s="35"/>
      <c r="IIG8" s="35"/>
      <c r="IIH8" s="35"/>
      <c r="III8" s="35"/>
      <c r="IIJ8" s="35"/>
      <c r="IIK8" s="35"/>
      <c r="IIL8" s="35"/>
      <c r="IIM8" s="35"/>
      <c r="IIN8" s="35"/>
      <c r="IIO8" s="35"/>
      <c r="IIP8" s="35"/>
      <c r="IIQ8" s="35"/>
      <c r="IIR8" s="35"/>
      <c r="IIS8" s="35"/>
      <c r="IIT8" s="35"/>
      <c r="IIU8" s="35"/>
      <c r="IIV8" s="35"/>
      <c r="IIW8" s="35"/>
      <c r="IIX8" s="35"/>
      <c r="IIY8" s="35"/>
      <c r="IIZ8" s="35"/>
      <c r="IJA8" s="35"/>
      <c r="IJB8" s="35"/>
      <c r="IJC8" s="35"/>
      <c r="IJD8" s="35"/>
      <c r="IJE8" s="35"/>
      <c r="IJF8" s="35"/>
      <c r="IJG8" s="35"/>
      <c r="IJH8" s="35"/>
      <c r="IJI8" s="35"/>
      <c r="IJJ8" s="35"/>
      <c r="IJK8" s="35"/>
      <c r="IJL8" s="35"/>
      <c r="IJM8" s="35"/>
      <c r="IJN8" s="35"/>
      <c r="IJO8" s="35"/>
      <c r="IJP8" s="35"/>
      <c r="IJQ8" s="35"/>
      <c r="IJR8" s="35"/>
      <c r="IJS8" s="35"/>
      <c r="IJT8" s="35"/>
      <c r="IJU8" s="35"/>
      <c r="IJV8" s="35"/>
      <c r="IJW8" s="35"/>
      <c r="IJX8" s="35"/>
      <c r="IJY8" s="35"/>
      <c r="IJZ8" s="35"/>
      <c r="IKA8" s="35"/>
      <c r="IKB8" s="35"/>
      <c r="IKC8" s="35"/>
      <c r="IKD8" s="35"/>
      <c r="IKE8" s="35"/>
      <c r="IKF8" s="35"/>
      <c r="IKG8" s="35"/>
      <c r="IKH8" s="35"/>
      <c r="IKI8" s="35"/>
      <c r="IKJ8" s="35"/>
      <c r="IKK8" s="35"/>
      <c r="IKL8" s="35"/>
      <c r="IKM8" s="35"/>
      <c r="IKN8" s="35"/>
      <c r="IKO8" s="35"/>
      <c r="IKP8" s="35"/>
      <c r="IKQ8" s="35"/>
      <c r="IKR8" s="35"/>
      <c r="IKS8" s="35"/>
      <c r="IKT8" s="35"/>
      <c r="IKU8" s="35"/>
      <c r="IKV8" s="35"/>
      <c r="IKW8" s="35"/>
      <c r="IKX8" s="35"/>
      <c r="IKY8" s="35"/>
      <c r="IKZ8" s="35"/>
      <c r="ILA8" s="35"/>
      <c r="ILB8" s="35"/>
      <c r="ILC8" s="35"/>
      <c r="ILD8" s="35"/>
      <c r="ILE8" s="35"/>
      <c r="ILF8" s="35"/>
      <c r="ILG8" s="35"/>
      <c r="ILH8" s="35"/>
      <c r="ILI8" s="35"/>
      <c r="ILJ8" s="35"/>
      <c r="ILK8" s="35"/>
      <c r="ILL8" s="35"/>
      <c r="ILM8" s="35"/>
      <c r="ILN8" s="35"/>
      <c r="ILO8" s="35"/>
      <c r="ILP8" s="35"/>
      <c r="ILQ8" s="35"/>
      <c r="ILR8" s="35"/>
      <c r="ILS8" s="35"/>
      <c r="ILT8" s="35"/>
      <c r="ILU8" s="35"/>
      <c r="ILV8" s="35"/>
      <c r="ILW8" s="35"/>
      <c r="ILX8" s="35"/>
      <c r="ILY8" s="35"/>
      <c r="ILZ8" s="35"/>
      <c r="IMA8" s="35"/>
      <c r="IMB8" s="35"/>
      <c r="IMC8" s="35"/>
      <c r="IMD8" s="35"/>
      <c r="IME8" s="35"/>
      <c r="IMF8" s="35"/>
      <c r="IMG8" s="35"/>
      <c r="IMH8" s="35"/>
      <c r="IMI8" s="35"/>
      <c r="IMJ8" s="35"/>
      <c r="IMK8" s="35"/>
      <c r="IML8" s="35"/>
      <c r="IMM8" s="35"/>
      <c r="IMN8" s="35"/>
      <c r="IMO8" s="35"/>
      <c r="IMP8" s="35"/>
      <c r="IMQ8" s="35"/>
      <c r="IMR8" s="35"/>
      <c r="IMS8" s="35"/>
      <c r="IMT8" s="35"/>
      <c r="IMU8" s="35"/>
      <c r="IMV8" s="35"/>
      <c r="IMW8" s="35"/>
      <c r="IMX8" s="35"/>
      <c r="IMY8" s="35"/>
      <c r="IMZ8" s="35"/>
      <c r="INA8" s="35"/>
      <c r="INB8" s="35"/>
      <c r="INC8" s="35"/>
      <c r="IND8" s="35"/>
      <c r="INE8" s="35"/>
      <c r="INF8" s="35"/>
      <c r="ING8" s="35"/>
      <c r="INH8" s="35"/>
      <c r="INI8" s="35"/>
      <c r="INJ8" s="35"/>
      <c r="INK8" s="35"/>
      <c r="INL8" s="35"/>
      <c r="INM8" s="35"/>
      <c r="INN8" s="35"/>
      <c r="INO8" s="35"/>
      <c r="INP8" s="35"/>
      <c r="INQ8" s="35"/>
      <c r="INR8" s="35"/>
      <c r="INS8" s="35"/>
      <c r="INT8" s="35"/>
      <c r="INU8" s="35"/>
      <c r="INV8" s="35"/>
      <c r="INW8" s="35"/>
      <c r="INX8" s="35"/>
      <c r="INY8" s="35"/>
      <c r="INZ8" s="35"/>
      <c r="IOA8" s="35"/>
      <c r="IOB8" s="35"/>
      <c r="IOC8" s="35"/>
      <c r="IOD8" s="35"/>
      <c r="IOE8" s="35"/>
      <c r="IOF8" s="35"/>
      <c r="IOG8" s="35"/>
      <c r="IOH8" s="35"/>
      <c r="IOI8" s="35"/>
      <c r="IOJ8" s="35"/>
      <c r="IOK8" s="35"/>
      <c r="IOL8" s="35"/>
      <c r="IOM8" s="35"/>
      <c r="ION8" s="35"/>
      <c r="IOO8" s="35"/>
      <c r="IOP8" s="35"/>
      <c r="IOQ8" s="35"/>
      <c r="IOR8" s="35"/>
      <c r="IOS8" s="35"/>
      <c r="IOT8" s="35"/>
      <c r="IOU8" s="35"/>
      <c r="IOV8" s="35"/>
      <c r="IOW8" s="35"/>
      <c r="IOX8" s="35"/>
      <c r="IOY8" s="35"/>
      <c r="IOZ8" s="35"/>
      <c r="IPA8" s="35"/>
      <c r="IPB8" s="35"/>
      <c r="IPC8" s="35"/>
      <c r="IPD8" s="35"/>
      <c r="IPE8" s="35"/>
      <c r="IPF8" s="35"/>
      <c r="IPG8" s="35"/>
      <c r="IPH8" s="35"/>
      <c r="IPI8" s="35"/>
      <c r="IPJ8" s="35"/>
      <c r="IPK8" s="35"/>
      <c r="IPL8" s="35"/>
      <c r="IPM8" s="35"/>
      <c r="IPN8" s="35"/>
      <c r="IPO8" s="35"/>
      <c r="IPP8" s="35"/>
      <c r="IPQ8" s="35"/>
      <c r="IPR8" s="35"/>
      <c r="IPS8" s="35"/>
      <c r="IPT8" s="35"/>
      <c r="IPU8" s="35"/>
      <c r="IPV8" s="35"/>
      <c r="IPW8" s="35"/>
      <c r="IPX8" s="35"/>
      <c r="IPY8" s="35"/>
      <c r="IPZ8" s="35"/>
      <c r="IQA8" s="35"/>
      <c r="IQB8" s="35"/>
      <c r="IQC8" s="35"/>
      <c r="IQD8" s="35"/>
      <c r="IQE8" s="35"/>
      <c r="IQF8" s="35"/>
      <c r="IQG8" s="35"/>
      <c r="IQH8" s="35"/>
      <c r="IQI8" s="35"/>
      <c r="IQJ8" s="35"/>
      <c r="IQK8" s="35"/>
      <c r="IQL8" s="35"/>
      <c r="IQM8" s="35"/>
      <c r="IQN8" s="35"/>
      <c r="IQO8" s="35"/>
      <c r="IQP8" s="35"/>
      <c r="IQQ8" s="35"/>
      <c r="IQR8" s="35"/>
      <c r="IQS8" s="35"/>
      <c r="IQT8" s="35"/>
      <c r="IQU8" s="35"/>
      <c r="IQV8" s="35"/>
      <c r="IQW8" s="35"/>
      <c r="IQX8" s="35"/>
      <c r="IQY8" s="35"/>
      <c r="IQZ8" s="35"/>
      <c r="IRA8" s="35"/>
      <c r="IRB8" s="35"/>
      <c r="IRC8" s="35"/>
      <c r="IRD8" s="35"/>
      <c r="IRE8" s="35"/>
      <c r="IRF8" s="35"/>
      <c r="IRG8" s="35"/>
      <c r="IRH8" s="35"/>
      <c r="IRI8" s="35"/>
      <c r="IRJ8" s="35"/>
      <c r="IRK8" s="35"/>
      <c r="IRL8" s="35"/>
      <c r="IRM8" s="35"/>
      <c r="IRN8" s="35"/>
      <c r="IRO8" s="35"/>
      <c r="IRP8" s="35"/>
      <c r="IRQ8" s="35"/>
      <c r="IRR8" s="35"/>
      <c r="IRS8" s="35"/>
      <c r="IRT8" s="35"/>
      <c r="IRU8" s="35"/>
      <c r="IRV8" s="35"/>
      <c r="IRW8" s="35"/>
      <c r="IRX8" s="35"/>
      <c r="IRY8" s="35"/>
      <c r="IRZ8" s="35"/>
      <c r="ISA8" s="35"/>
      <c r="ISB8" s="35"/>
      <c r="ISC8" s="35"/>
      <c r="ISD8" s="35"/>
      <c r="ISE8" s="35"/>
      <c r="ISF8" s="35"/>
      <c r="ISG8" s="35"/>
      <c r="ISH8" s="35"/>
      <c r="ISI8" s="35"/>
      <c r="ISJ8" s="35"/>
      <c r="ISK8" s="35"/>
      <c r="ISL8" s="35"/>
      <c r="ISM8" s="35"/>
      <c r="ISN8" s="35"/>
      <c r="ISO8" s="35"/>
      <c r="ISP8" s="35"/>
      <c r="ISQ8" s="35"/>
      <c r="ISR8" s="35"/>
      <c r="ISS8" s="35"/>
      <c r="IST8" s="35"/>
      <c r="ISU8" s="35"/>
      <c r="ISV8" s="35"/>
      <c r="ISW8" s="35"/>
      <c r="ISX8" s="35"/>
      <c r="ISY8" s="35"/>
      <c r="ISZ8" s="35"/>
      <c r="ITA8" s="35"/>
      <c r="ITB8" s="35"/>
      <c r="ITC8" s="35"/>
      <c r="ITD8" s="35"/>
      <c r="ITE8" s="35"/>
      <c r="ITF8" s="35"/>
      <c r="ITG8" s="35"/>
      <c r="ITH8" s="35"/>
      <c r="ITI8" s="35"/>
      <c r="ITJ8" s="35"/>
      <c r="ITK8" s="35"/>
      <c r="ITL8" s="35"/>
      <c r="ITM8" s="35"/>
      <c r="ITN8" s="35"/>
      <c r="ITO8" s="35"/>
      <c r="ITP8" s="35"/>
      <c r="ITQ8" s="35"/>
      <c r="ITR8" s="35"/>
      <c r="ITS8" s="35"/>
      <c r="ITT8" s="35"/>
      <c r="ITU8" s="35"/>
      <c r="ITV8" s="35"/>
      <c r="ITW8" s="35"/>
      <c r="ITX8" s="35"/>
      <c r="ITY8" s="35"/>
      <c r="ITZ8" s="35"/>
      <c r="IUA8" s="35"/>
      <c r="IUB8" s="35"/>
      <c r="IUC8" s="35"/>
      <c r="IUD8" s="35"/>
      <c r="IUE8" s="35"/>
      <c r="IUF8" s="35"/>
      <c r="IUG8" s="35"/>
      <c r="IUH8" s="35"/>
      <c r="IUI8" s="35"/>
      <c r="IUJ8" s="35"/>
      <c r="IUK8" s="35"/>
      <c r="IUL8" s="35"/>
      <c r="IUM8" s="35"/>
      <c r="IUN8" s="35"/>
      <c r="IUO8" s="35"/>
      <c r="IUP8" s="35"/>
      <c r="IUQ8" s="35"/>
      <c r="IUR8" s="35"/>
      <c r="IUS8" s="35"/>
      <c r="IUT8" s="35"/>
      <c r="IUU8" s="35"/>
      <c r="IUV8" s="35"/>
      <c r="IUW8" s="35"/>
      <c r="IUX8" s="35"/>
      <c r="IUY8" s="35"/>
      <c r="IUZ8" s="35"/>
      <c r="IVA8" s="35"/>
      <c r="IVB8" s="35"/>
      <c r="IVC8" s="35"/>
      <c r="IVD8" s="35"/>
      <c r="IVE8" s="35"/>
      <c r="IVF8" s="35"/>
      <c r="IVG8" s="35"/>
      <c r="IVH8" s="35"/>
      <c r="IVI8" s="35"/>
      <c r="IVJ8" s="35"/>
      <c r="IVK8" s="35"/>
      <c r="IVL8" s="35"/>
      <c r="IVM8" s="35"/>
      <c r="IVN8" s="35"/>
      <c r="IVO8" s="35"/>
      <c r="IVP8" s="35"/>
      <c r="IVQ8" s="35"/>
      <c r="IVR8" s="35"/>
      <c r="IVS8" s="35"/>
      <c r="IVT8" s="35"/>
      <c r="IVU8" s="35"/>
      <c r="IVV8" s="35"/>
      <c r="IVW8" s="35"/>
      <c r="IVX8" s="35"/>
      <c r="IVY8" s="35"/>
      <c r="IVZ8" s="35"/>
      <c r="IWA8" s="35"/>
      <c r="IWB8" s="35"/>
      <c r="IWC8" s="35"/>
      <c r="IWD8" s="35"/>
      <c r="IWE8" s="35"/>
      <c r="IWF8" s="35"/>
      <c r="IWG8" s="35"/>
      <c r="IWH8" s="35"/>
      <c r="IWI8" s="35"/>
      <c r="IWJ8" s="35"/>
      <c r="IWK8" s="35"/>
      <c r="IWL8" s="35"/>
      <c r="IWM8" s="35"/>
      <c r="IWN8" s="35"/>
      <c r="IWO8" s="35"/>
      <c r="IWP8" s="35"/>
      <c r="IWQ8" s="35"/>
      <c r="IWR8" s="35"/>
      <c r="IWS8" s="35"/>
      <c r="IWT8" s="35"/>
      <c r="IWU8" s="35"/>
      <c r="IWV8" s="35"/>
      <c r="IWW8" s="35"/>
      <c r="IWX8" s="35"/>
      <c r="IWY8" s="35"/>
      <c r="IWZ8" s="35"/>
      <c r="IXA8" s="35"/>
      <c r="IXB8" s="35"/>
      <c r="IXC8" s="35"/>
      <c r="IXD8" s="35"/>
      <c r="IXE8" s="35"/>
      <c r="IXF8" s="35"/>
      <c r="IXG8" s="35"/>
      <c r="IXH8" s="35"/>
      <c r="IXI8" s="35"/>
      <c r="IXJ8" s="35"/>
      <c r="IXK8" s="35"/>
      <c r="IXL8" s="35"/>
      <c r="IXM8" s="35"/>
      <c r="IXN8" s="35"/>
      <c r="IXO8" s="35"/>
      <c r="IXP8" s="35"/>
      <c r="IXQ8" s="35"/>
      <c r="IXR8" s="35"/>
      <c r="IXS8" s="35"/>
      <c r="IXT8" s="35"/>
      <c r="IXU8" s="35"/>
      <c r="IXV8" s="35"/>
      <c r="IXW8" s="35"/>
      <c r="IXX8" s="35"/>
      <c r="IXY8" s="35"/>
      <c r="IXZ8" s="35"/>
      <c r="IYA8" s="35"/>
      <c r="IYB8" s="35"/>
      <c r="IYC8" s="35"/>
      <c r="IYD8" s="35"/>
      <c r="IYE8" s="35"/>
      <c r="IYF8" s="35"/>
      <c r="IYG8" s="35"/>
      <c r="IYH8" s="35"/>
      <c r="IYI8" s="35"/>
      <c r="IYJ8" s="35"/>
      <c r="IYK8" s="35"/>
      <c r="IYL8" s="35"/>
      <c r="IYM8" s="35"/>
      <c r="IYN8" s="35"/>
      <c r="IYO8" s="35"/>
      <c r="IYP8" s="35"/>
      <c r="IYQ8" s="35"/>
      <c r="IYR8" s="35"/>
      <c r="IYS8" s="35"/>
      <c r="IYT8" s="35"/>
      <c r="IYU8" s="35"/>
      <c r="IYV8" s="35"/>
      <c r="IYW8" s="35"/>
      <c r="IYX8" s="35"/>
      <c r="IYY8" s="35"/>
      <c r="IYZ8" s="35"/>
      <c r="IZA8" s="35"/>
      <c r="IZB8" s="35"/>
      <c r="IZC8" s="35"/>
      <c r="IZD8" s="35"/>
      <c r="IZE8" s="35"/>
      <c r="IZF8" s="35"/>
      <c r="IZG8" s="35"/>
      <c r="IZH8" s="35"/>
      <c r="IZI8" s="35"/>
      <c r="IZJ8" s="35"/>
      <c r="IZK8" s="35"/>
      <c r="IZL8" s="35"/>
      <c r="IZM8" s="35"/>
      <c r="IZN8" s="35"/>
      <c r="IZO8" s="35"/>
      <c r="IZP8" s="35"/>
      <c r="IZQ8" s="35"/>
      <c r="IZR8" s="35"/>
      <c r="IZS8" s="35"/>
      <c r="IZT8" s="35"/>
      <c r="IZU8" s="35"/>
      <c r="IZV8" s="35"/>
      <c r="IZW8" s="35"/>
      <c r="IZX8" s="35"/>
      <c r="IZY8" s="35"/>
      <c r="IZZ8" s="35"/>
      <c r="JAA8" s="35"/>
      <c r="JAB8" s="35"/>
      <c r="JAC8" s="35"/>
      <c r="JAD8" s="35"/>
      <c r="JAE8" s="35"/>
      <c r="JAF8" s="35"/>
      <c r="JAG8" s="35"/>
      <c r="JAH8" s="35"/>
      <c r="JAI8" s="35"/>
      <c r="JAJ8" s="35"/>
      <c r="JAK8" s="35"/>
      <c r="JAL8" s="35"/>
      <c r="JAM8" s="35"/>
      <c r="JAN8" s="35"/>
      <c r="JAO8" s="35"/>
      <c r="JAP8" s="35"/>
      <c r="JAQ8" s="35"/>
      <c r="JAR8" s="35"/>
      <c r="JAS8" s="35"/>
      <c r="JAT8" s="35"/>
      <c r="JAU8" s="35"/>
      <c r="JAV8" s="35"/>
      <c r="JAW8" s="35"/>
      <c r="JAX8" s="35"/>
      <c r="JAY8" s="35"/>
      <c r="JAZ8" s="35"/>
      <c r="JBA8" s="35"/>
      <c r="JBB8" s="35"/>
      <c r="JBC8" s="35"/>
      <c r="JBD8" s="35"/>
      <c r="JBE8" s="35"/>
      <c r="JBF8" s="35"/>
      <c r="JBG8" s="35"/>
      <c r="JBH8" s="35"/>
      <c r="JBI8" s="35"/>
      <c r="JBJ8" s="35"/>
      <c r="JBK8" s="35"/>
      <c r="JBL8" s="35"/>
      <c r="JBM8" s="35"/>
      <c r="JBN8" s="35"/>
      <c r="JBO8" s="35"/>
      <c r="JBP8" s="35"/>
      <c r="JBQ8" s="35"/>
      <c r="JBR8" s="35"/>
      <c r="JBS8" s="35"/>
      <c r="JBT8" s="35"/>
      <c r="JBU8" s="35"/>
      <c r="JBV8" s="35"/>
      <c r="JBW8" s="35"/>
      <c r="JBX8" s="35"/>
      <c r="JBY8" s="35"/>
      <c r="JBZ8" s="35"/>
      <c r="JCA8" s="35"/>
      <c r="JCB8" s="35"/>
      <c r="JCC8" s="35"/>
      <c r="JCD8" s="35"/>
      <c r="JCE8" s="35"/>
      <c r="JCF8" s="35"/>
      <c r="JCG8" s="35"/>
      <c r="JCH8" s="35"/>
      <c r="JCI8" s="35"/>
      <c r="JCJ8" s="35"/>
      <c r="JCK8" s="35"/>
      <c r="JCL8" s="35"/>
      <c r="JCM8" s="35"/>
      <c r="JCN8" s="35"/>
      <c r="JCO8" s="35"/>
      <c r="JCP8" s="35"/>
      <c r="JCQ8" s="35"/>
      <c r="JCR8" s="35"/>
      <c r="JCS8" s="35"/>
      <c r="JCT8" s="35"/>
      <c r="JCU8" s="35"/>
      <c r="JCV8" s="35"/>
      <c r="JCW8" s="35"/>
      <c r="JCX8" s="35"/>
      <c r="JCY8" s="35"/>
      <c r="JCZ8" s="35"/>
      <c r="JDA8" s="35"/>
      <c r="JDB8" s="35"/>
      <c r="JDC8" s="35"/>
      <c r="JDD8" s="35"/>
      <c r="JDE8" s="35"/>
      <c r="JDF8" s="35"/>
      <c r="JDG8" s="35"/>
      <c r="JDH8" s="35"/>
      <c r="JDI8" s="35"/>
      <c r="JDJ8" s="35"/>
      <c r="JDK8" s="35"/>
      <c r="JDL8" s="35"/>
      <c r="JDM8" s="35"/>
      <c r="JDN8" s="35"/>
      <c r="JDO8" s="35"/>
      <c r="JDP8" s="35"/>
      <c r="JDQ8" s="35"/>
      <c r="JDR8" s="35"/>
      <c r="JDS8" s="35"/>
      <c r="JDT8" s="35"/>
      <c r="JDU8" s="35"/>
      <c r="JDV8" s="35"/>
      <c r="JDW8" s="35"/>
      <c r="JDX8" s="35"/>
      <c r="JDY8" s="35"/>
      <c r="JDZ8" s="35"/>
      <c r="JEA8" s="35"/>
      <c r="JEB8" s="35"/>
      <c r="JEC8" s="35"/>
      <c r="JED8" s="35"/>
      <c r="JEE8" s="35"/>
      <c r="JEF8" s="35"/>
      <c r="JEG8" s="35"/>
      <c r="JEH8" s="35"/>
      <c r="JEI8" s="35"/>
      <c r="JEJ8" s="35"/>
      <c r="JEK8" s="35"/>
      <c r="JEL8" s="35"/>
      <c r="JEM8" s="35"/>
      <c r="JEN8" s="35"/>
      <c r="JEO8" s="35"/>
      <c r="JEP8" s="35"/>
      <c r="JEQ8" s="35"/>
      <c r="JER8" s="35"/>
      <c r="JES8" s="35"/>
      <c r="JET8" s="35"/>
      <c r="JEU8" s="35"/>
      <c r="JEV8" s="35"/>
      <c r="JEW8" s="35"/>
      <c r="JEX8" s="35"/>
      <c r="JEY8" s="35"/>
      <c r="JEZ8" s="35"/>
      <c r="JFA8" s="35"/>
      <c r="JFB8" s="35"/>
      <c r="JFC8" s="35"/>
      <c r="JFD8" s="35"/>
      <c r="JFE8" s="35"/>
      <c r="JFF8" s="35"/>
      <c r="JFG8" s="35"/>
      <c r="JFH8" s="35"/>
      <c r="JFI8" s="35"/>
      <c r="JFJ8" s="35"/>
      <c r="JFK8" s="35"/>
      <c r="JFL8" s="35"/>
      <c r="JFM8" s="35"/>
      <c r="JFN8" s="35"/>
      <c r="JFO8" s="35"/>
      <c r="JFP8" s="35"/>
      <c r="JFQ8" s="35"/>
      <c r="JFR8" s="35"/>
      <c r="JFS8" s="35"/>
      <c r="JFT8" s="35"/>
      <c r="JFU8" s="35"/>
      <c r="JFV8" s="35"/>
      <c r="JFW8" s="35"/>
      <c r="JFX8" s="35"/>
      <c r="JFY8" s="35"/>
      <c r="JFZ8" s="35"/>
      <c r="JGA8" s="35"/>
      <c r="JGB8" s="35"/>
      <c r="JGC8" s="35"/>
      <c r="JGD8" s="35"/>
      <c r="JGE8" s="35"/>
      <c r="JGF8" s="35"/>
      <c r="JGG8" s="35"/>
      <c r="JGH8" s="35"/>
      <c r="JGI8" s="35"/>
      <c r="JGJ8" s="35"/>
      <c r="JGK8" s="35"/>
      <c r="JGL8" s="35"/>
      <c r="JGM8" s="35"/>
      <c r="JGN8" s="35"/>
      <c r="JGO8" s="35"/>
      <c r="JGP8" s="35"/>
      <c r="JGQ8" s="35"/>
      <c r="JGR8" s="35"/>
      <c r="JGS8" s="35"/>
      <c r="JGT8" s="35"/>
      <c r="JGU8" s="35"/>
      <c r="JGV8" s="35"/>
      <c r="JGW8" s="35"/>
      <c r="JGX8" s="35"/>
      <c r="JGY8" s="35"/>
      <c r="JGZ8" s="35"/>
      <c r="JHA8" s="35"/>
      <c r="JHB8" s="35"/>
      <c r="JHC8" s="35"/>
      <c r="JHD8" s="35"/>
      <c r="JHE8" s="35"/>
      <c r="JHF8" s="35"/>
      <c r="JHG8" s="35"/>
      <c r="JHH8" s="35"/>
      <c r="JHI8" s="35"/>
      <c r="JHJ8" s="35"/>
      <c r="JHK8" s="35"/>
      <c r="JHL8" s="35"/>
      <c r="JHM8" s="35"/>
      <c r="JHN8" s="35"/>
      <c r="JHO8" s="35"/>
      <c r="JHP8" s="35"/>
      <c r="JHQ8" s="35"/>
      <c r="JHR8" s="35"/>
      <c r="JHS8" s="35"/>
      <c r="JHT8" s="35"/>
      <c r="JHU8" s="35"/>
      <c r="JHV8" s="35"/>
      <c r="JHW8" s="35"/>
      <c r="JHX8" s="35"/>
      <c r="JHY8" s="35"/>
      <c r="JHZ8" s="35"/>
      <c r="JIA8" s="35"/>
      <c r="JIB8" s="35"/>
      <c r="JIC8" s="35"/>
      <c r="JID8" s="35"/>
      <c r="JIE8" s="35"/>
      <c r="JIF8" s="35"/>
      <c r="JIG8" s="35"/>
      <c r="JIH8" s="35"/>
      <c r="JII8" s="35"/>
      <c r="JIJ8" s="35"/>
      <c r="JIK8" s="35"/>
      <c r="JIL8" s="35"/>
      <c r="JIM8" s="35"/>
      <c r="JIN8" s="35"/>
      <c r="JIO8" s="35"/>
      <c r="JIP8" s="35"/>
      <c r="JIQ8" s="35"/>
      <c r="JIR8" s="35"/>
      <c r="JIS8" s="35"/>
      <c r="JIT8" s="35"/>
      <c r="JIU8" s="35"/>
      <c r="JIV8" s="35"/>
      <c r="JIW8" s="35"/>
      <c r="JIX8" s="35"/>
      <c r="JIY8" s="35"/>
      <c r="JIZ8" s="35"/>
      <c r="JJA8" s="35"/>
      <c r="JJB8" s="35"/>
      <c r="JJC8" s="35"/>
      <c r="JJD8" s="35"/>
      <c r="JJE8" s="35"/>
      <c r="JJF8" s="35"/>
      <c r="JJG8" s="35"/>
      <c r="JJH8" s="35"/>
      <c r="JJI8" s="35"/>
      <c r="JJJ8" s="35"/>
      <c r="JJK8" s="35"/>
      <c r="JJL8" s="35"/>
      <c r="JJM8" s="35"/>
      <c r="JJN8" s="35"/>
      <c r="JJO8" s="35"/>
      <c r="JJP8" s="35"/>
      <c r="JJQ8" s="35"/>
      <c r="JJR8" s="35"/>
      <c r="JJS8" s="35"/>
      <c r="JJT8" s="35"/>
      <c r="JJU8" s="35"/>
      <c r="JJV8" s="35"/>
      <c r="JJW8" s="35"/>
      <c r="JJX8" s="35"/>
      <c r="JJY8" s="35"/>
      <c r="JJZ8" s="35"/>
      <c r="JKA8" s="35"/>
      <c r="JKB8" s="35"/>
      <c r="JKC8" s="35"/>
      <c r="JKD8" s="35"/>
      <c r="JKE8" s="35"/>
      <c r="JKF8" s="35"/>
      <c r="JKG8" s="35"/>
      <c r="JKH8" s="35"/>
      <c r="JKI8" s="35"/>
      <c r="JKJ8" s="35"/>
      <c r="JKK8" s="35"/>
      <c r="JKL8" s="35"/>
      <c r="JKM8" s="35"/>
      <c r="JKN8" s="35"/>
      <c r="JKO8" s="35"/>
      <c r="JKP8" s="35"/>
      <c r="JKQ8" s="35"/>
      <c r="JKR8" s="35"/>
      <c r="JKS8" s="35"/>
      <c r="JKT8" s="35"/>
      <c r="JKU8" s="35"/>
      <c r="JKV8" s="35"/>
      <c r="JKW8" s="35"/>
      <c r="JKX8" s="35"/>
      <c r="JKY8" s="35"/>
      <c r="JKZ8" s="35"/>
      <c r="JLA8" s="35"/>
      <c r="JLB8" s="35"/>
      <c r="JLC8" s="35"/>
      <c r="JLD8" s="35"/>
      <c r="JLE8" s="35"/>
      <c r="JLF8" s="35"/>
      <c r="JLG8" s="35"/>
      <c r="JLH8" s="35"/>
      <c r="JLI8" s="35"/>
      <c r="JLJ8" s="35"/>
      <c r="JLK8" s="35"/>
      <c r="JLL8" s="35"/>
      <c r="JLM8" s="35"/>
      <c r="JLN8" s="35"/>
      <c r="JLO8" s="35"/>
      <c r="JLP8" s="35"/>
      <c r="JLQ8" s="35"/>
      <c r="JLR8" s="35"/>
      <c r="JLS8" s="35"/>
      <c r="JLT8" s="35"/>
      <c r="JLU8" s="35"/>
      <c r="JLV8" s="35"/>
      <c r="JLW8" s="35"/>
      <c r="JLX8" s="35"/>
      <c r="JLY8" s="35"/>
      <c r="JLZ8" s="35"/>
      <c r="JMA8" s="35"/>
      <c r="JMB8" s="35"/>
      <c r="JMC8" s="35"/>
      <c r="JMD8" s="35"/>
      <c r="JME8" s="35"/>
      <c r="JMF8" s="35"/>
      <c r="JMG8" s="35"/>
      <c r="JMH8" s="35"/>
      <c r="JMI8" s="35"/>
      <c r="JMJ8" s="35"/>
      <c r="JMK8" s="35"/>
      <c r="JML8" s="35"/>
      <c r="JMM8" s="35"/>
      <c r="JMN8" s="35"/>
      <c r="JMO8" s="35"/>
      <c r="JMP8" s="35"/>
      <c r="JMQ8" s="35"/>
      <c r="JMR8" s="35"/>
      <c r="JMS8" s="35"/>
      <c r="JMT8" s="35"/>
      <c r="JMU8" s="35"/>
      <c r="JMV8" s="35"/>
      <c r="JMW8" s="35"/>
      <c r="JMX8" s="35"/>
      <c r="JMY8" s="35"/>
      <c r="JMZ8" s="35"/>
      <c r="JNA8" s="35"/>
      <c r="JNB8" s="35"/>
      <c r="JNC8" s="35"/>
      <c r="JND8" s="35"/>
      <c r="JNE8" s="35"/>
      <c r="JNF8" s="35"/>
      <c r="JNG8" s="35"/>
      <c r="JNH8" s="35"/>
      <c r="JNI8" s="35"/>
      <c r="JNJ8" s="35"/>
      <c r="JNK8" s="35"/>
      <c r="JNL8" s="35"/>
      <c r="JNM8" s="35"/>
      <c r="JNN8" s="35"/>
      <c r="JNO8" s="35"/>
      <c r="JNP8" s="35"/>
      <c r="JNQ8" s="35"/>
      <c r="JNR8" s="35"/>
      <c r="JNS8" s="35"/>
      <c r="JNT8" s="35"/>
      <c r="JNU8" s="35"/>
      <c r="JNV8" s="35"/>
      <c r="JNW8" s="35"/>
      <c r="JNX8" s="35"/>
      <c r="JNY8" s="35"/>
      <c r="JNZ8" s="35"/>
      <c r="JOA8" s="35"/>
      <c r="JOB8" s="35"/>
      <c r="JOC8" s="35"/>
      <c r="JOD8" s="35"/>
      <c r="JOE8" s="35"/>
      <c r="JOF8" s="35"/>
      <c r="JOG8" s="35"/>
      <c r="JOH8" s="35"/>
      <c r="JOI8" s="35"/>
      <c r="JOJ8" s="35"/>
      <c r="JOK8" s="35"/>
      <c r="JOL8" s="35"/>
      <c r="JOM8" s="35"/>
      <c r="JON8" s="35"/>
      <c r="JOO8" s="35"/>
      <c r="JOP8" s="35"/>
      <c r="JOQ8" s="35"/>
      <c r="JOR8" s="35"/>
      <c r="JOS8" s="35"/>
      <c r="JOT8" s="35"/>
      <c r="JOU8" s="35"/>
      <c r="JOV8" s="35"/>
      <c r="JOW8" s="35"/>
      <c r="JOX8" s="35"/>
      <c r="JOY8" s="35"/>
      <c r="JOZ8" s="35"/>
      <c r="JPA8" s="35"/>
      <c r="JPB8" s="35"/>
      <c r="JPC8" s="35"/>
      <c r="JPD8" s="35"/>
      <c r="JPE8" s="35"/>
      <c r="JPF8" s="35"/>
      <c r="JPG8" s="35"/>
      <c r="JPH8" s="35"/>
      <c r="JPI8" s="35"/>
      <c r="JPJ8" s="35"/>
      <c r="JPK8" s="35"/>
      <c r="JPL8" s="35"/>
      <c r="JPM8" s="35"/>
      <c r="JPN8" s="35"/>
      <c r="JPO8" s="35"/>
      <c r="JPP8" s="35"/>
      <c r="JPQ8" s="35"/>
      <c r="JPR8" s="35"/>
      <c r="JPS8" s="35"/>
      <c r="JPT8" s="35"/>
      <c r="JPU8" s="35"/>
      <c r="JPV8" s="35"/>
      <c r="JPW8" s="35"/>
      <c r="JPX8" s="35"/>
      <c r="JPY8" s="35"/>
      <c r="JPZ8" s="35"/>
      <c r="JQA8" s="35"/>
      <c r="JQB8" s="35"/>
      <c r="JQC8" s="35"/>
      <c r="JQD8" s="35"/>
      <c r="JQE8" s="35"/>
      <c r="JQF8" s="35"/>
      <c r="JQG8" s="35"/>
      <c r="JQH8" s="35"/>
      <c r="JQI8" s="35"/>
      <c r="JQJ8" s="35"/>
      <c r="JQK8" s="35"/>
      <c r="JQL8" s="35"/>
      <c r="JQM8" s="35"/>
      <c r="JQN8" s="35"/>
      <c r="JQO8" s="35"/>
      <c r="JQP8" s="35"/>
      <c r="JQQ8" s="35"/>
      <c r="JQR8" s="35"/>
      <c r="JQS8" s="35"/>
      <c r="JQT8" s="35"/>
      <c r="JQU8" s="35"/>
      <c r="JQV8" s="35"/>
      <c r="JQW8" s="35"/>
      <c r="JQX8" s="35"/>
      <c r="JQY8" s="35"/>
      <c r="JQZ8" s="35"/>
      <c r="JRA8" s="35"/>
      <c r="JRB8" s="35"/>
      <c r="JRC8" s="35"/>
      <c r="JRD8" s="35"/>
      <c r="JRE8" s="35"/>
      <c r="JRF8" s="35"/>
      <c r="JRG8" s="35"/>
      <c r="JRH8" s="35"/>
      <c r="JRI8" s="35"/>
      <c r="JRJ8" s="35"/>
      <c r="JRK8" s="35"/>
      <c r="JRL8" s="35"/>
      <c r="JRM8" s="35"/>
      <c r="JRN8" s="35"/>
      <c r="JRO8" s="35"/>
      <c r="JRP8" s="35"/>
      <c r="JRQ8" s="35"/>
      <c r="JRR8" s="35"/>
      <c r="JRS8" s="35"/>
      <c r="JRT8" s="35"/>
      <c r="JRU8" s="35"/>
      <c r="JRV8" s="35"/>
      <c r="JRW8" s="35"/>
      <c r="JRX8" s="35"/>
      <c r="JRY8" s="35"/>
      <c r="JRZ8" s="35"/>
      <c r="JSA8" s="35"/>
      <c r="JSB8" s="35"/>
      <c r="JSC8" s="35"/>
      <c r="JSD8" s="35"/>
      <c r="JSE8" s="35"/>
      <c r="JSF8" s="35"/>
      <c r="JSG8" s="35"/>
      <c r="JSH8" s="35"/>
      <c r="JSI8" s="35"/>
      <c r="JSJ8" s="35"/>
      <c r="JSK8" s="35"/>
      <c r="JSL8" s="35"/>
      <c r="JSM8" s="35"/>
      <c r="JSN8" s="35"/>
      <c r="JSO8" s="35"/>
      <c r="JSP8" s="35"/>
      <c r="JSQ8" s="35"/>
      <c r="JSR8" s="35"/>
      <c r="JSS8" s="35"/>
      <c r="JST8" s="35"/>
      <c r="JSU8" s="35"/>
      <c r="JSV8" s="35"/>
      <c r="JSW8" s="35"/>
      <c r="JSX8" s="35"/>
      <c r="JSY8" s="35"/>
      <c r="JSZ8" s="35"/>
      <c r="JTA8" s="35"/>
      <c r="JTB8" s="35"/>
      <c r="JTC8" s="35"/>
      <c r="JTD8" s="35"/>
      <c r="JTE8" s="35"/>
      <c r="JTF8" s="35"/>
      <c r="JTG8" s="35"/>
      <c r="JTH8" s="35"/>
      <c r="JTI8" s="35"/>
      <c r="JTJ8" s="35"/>
      <c r="JTK8" s="35"/>
      <c r="JTL8" s="35"/>
      <c r="JTM8" s="35"/>
      <c r="JTN8" s="35"/>
      <c r="JTO8" s="35"/>
      <c r="JTP8" s="35"/>
      <c r="JTQ8" s="35"/>
      <c r="JTR8" s="35"/>
      <c r="JTS8" s="35"/>
      <c r="JTT8" s="35"/>
      <c r="JTU8" s="35"/>
      <c r="JTV8" s="35"/>
      <c r="JTW8" s="35"/>
      <c r="JTX8" s="35"/>
      <c r="JTY8" s="35"/>
      <c r="JTZ8" s="35"/>
      <c r="JUA8" s="35"/>
      <c r="JUB8" s="35"/>
      <c r="JUC8" s="35"/>
      <c r="JUD8" s="35"/>
      <c r="JUE8" s="35"/>
      <c r="JUF8" s="35"/>
      <c r="JUG8" s="35"/>
      <c r="JUH8" s="35"/>
      <c r="JUI8" s="35"/>
      <c r="JUJ8" s="35"/>
      <c r="JUK8" s="35"/>
      <c r="JUL8" s="35"/>
      <c r="JUM8" s="35"/>
      <c r="JUN8" s="35"/>
      <c r="JUO8" s="35"/>
      <c r="JUP8" s="35"/>
      <c r="JUQ8" s="35"/>
      <c r="JUR8" s="35"/>
      <c r="JUS8" s="35"/>
      <c r="JUT8" s="35"/>
      <c r="JUU8" s="35"/>
      <c r="JUV8" s="35"/>
      <c r="JUW8" s="35"/>
      <c r="JUX8" s="35"/>
      <c r="JUY8" s="35"/>
      <c r="JUZ8" s="35"/>
      <c r="JVA8" s="35"/>
      <c r="JVB8" s="35"/>
      <c r="JVC8" s="35"/>
      <c r="JVD8" s="35"/>
      <c r="JVE8" s="35"/>
      <c r="JVF8" s="35"/>
      <c r="JVG8" s="35"/>
      <c r="JVH8" s="35"/>
      <c r="JVI8" s="35"/>
      <c r="JVJ8" s="35"/>
      <c r="JVK8" s="35"/>
      <c r="JVL8" s="35"/>
      <c r="JVM8" s="35"/>
      <c r="JVN8" s="35"/>
      <c r="JVO8" s="35"/>
      <c r="JVP8" s="35"/>
      <c r="JVQ8" s="35"/>
      <c r="JVR8" s="35"/>
      <c r="JVS8" s="35"/>
      <c r="JVT8" s="35"/>
      <c r="JVU8" s="35"/>
      <c r="JVV8" s="35"/>
      <c r="JVW8" s="35"/>
      <c r="JVX8" s="35"/>
      <c r="JVY8" s="35"/>
      <c r="JVZ8" s="35"/>
      <c r="JWA8" s="35"/>
      <c r="JWB8" s="35"/>
      <c r="JWC8" s="35"/>
      <c r="JWD8" s="35"/>
      <c r="JWE8" s="35"/>
      <c r="JWF8" s="35"/>
      <c r="JWG8" s="35"/>
      <c r="JWH8" s="35"/>
      <c r="JWI8" s="35"/>
      <c r="JWJ8" s="35"/>
      <c r="JWK8" s="35"/>
      <c r="JWL8" s="35"/>
      <c r="JWM8" s="35"/>
      <c r="JWN8" s="35"/>
      <c r="JWO8" s="35"/>
      <c r="JWP8" s="35"/>
      <c r="JWQ8" s="35"/>
      <c r="JWR8" s="35"/>
      <c r="JWS8" s="35"/>
      <c r="JWT8" s="35"/>
      <c r="JWU8" s="35"/>
      <c r="JWV8" s="35"/>
      <c r="JWW8" s="35"/>
      <c r="JWX8" s="35"/>
      <c r="JWY8" s="35"/>
      <c r="JWZ8" s="35"/>
      <c r="JXA8" s="35"/>
      <c r="JXB8" s="35"/>
      <c r="JXC8" s="35"/>
      <c r="JXD8" s="35"/>
      <c r="JXE8" s="35"/>
      <c r="JXF8" s="35"/>
      <c r="JXG8" s="35"/>
      <c r="JXH8" s="35"/>
      <c r="JXI8" s="35"/>
      <c r="JXJ8" s="35"/>
      <c r="JXK8" s="35"/>
      <c r="JXL8" s="35"/>
      <c r="JXM8" s="35"/>
      <c r="JXN8" s="35"/>
      <c r="JXO8" s="35"/>
      <c r="JXP8" s="35"/>
      <c r="JXQ8" s="35"/>
      <c r="JXR8" s="35"/>
      <c r="JXS8" s="35"/>
      <c r="JXT8" s="35"/>
      <c r="JXU8" s="35"/>
      <c r="JXV8" s="35"/>
      <c r="JXW8" s="35"/>
      <c r="JXX8" s="35"/>
      <c r="JXY8" s="35"/>
      <c r="JXZ8" s="35"/>
      <c r="JYA8" s="35"/>
      <c r="JYB8" s="35"/>
      <c r="JYC8" s="35"/>
      <c r="JYD8" s="35"/>
      <c r="JYE8" s="35"/>
      <c r="JYF8" s="35"/>
      <c r="JYG8" s="35"/>
      <c r="JYH8" s="35"/>
      <c r="JYI8" s="35"/>
      <c r="JYJ8" s="35"/>
      <c r="JYK8" s="35"/>
      <c r="JYL8" s="35"/>
      <c r="JYM8" s="35"/>
      <c r="JYN8" s="35"/>
      <c r="JYO8" s="35"/>
      <c r="JYP8" s="35"/>
      <c r="JYQ8" s="35"/>
      <c r="JYR8" s="35"/>
      <c r="JYS8" s="35"/>
      <c r="JYT8" s="35"/>
      <c r="JYU8" s="35"/>
      <c r="JYV8" s="35"/>
      <c r="JYW8" s="35"/>
      <c r="JYX8" s="35"/>
      <c r="JYY8" s="35"/>
      <c r="JYZ8" s="35"/>
      <c r="JZA8" s="35"/>
      <c r="JZB8" s="35"/>
      <c r="JZC8" s="35"/>
      <c r="JZD8" s="35"/>
      <c r="JZE8" s="35"/>
      <c r="JZF8" s="35"/>
      <c r="JZG8" s="35"/>
      <c r="JZH8" s="35"/>
      <c r="JZI8" s="35"/>
      <c r="JZJ8" s="35"/>
      <c r="JZK8" s="35"/>
      <c r="JZL8" s="35"/>
      <c r="JZM8" s="35"/>
      <c r="JZN8" s="35"/>
      <c r="JZO8" s="35"/>
      <c r="JZP8" s="35"/>
      <c r="JZQ8" s="35"/>
      <c r="JZR8" s="35"/>
      <c r="JZS8" s="35"/>
      <c r="JZT8" s="35"/>
      <c r="JZU8" s="35"/>
      <c r="JZV8" s="35"/>
      <c r="JZW8" s="35"/>
      <c r="JZX8" s="35"/>
      <c r="JZY8" s="35"/>
      <c r="JZZ8" s="35"/>
      <c r="KAA8" s="35"/>
      <c r="KAB8" s="35"/>
      <c r="KAC8" s="35"/>
      <c r="KAD8" s="35"/>
      <c r="KAE8" s="35"/>
      <c r="KAF8" s="35"/>
      <c r="KAG8" s="35"/>
      <c r="KAH8" s="35"/>
      <c r="KAI8" s="35"/>
      <c r="KAJ8" s="35"/>
      <c r="KAK8" s="35"/>
      <c r="KAL8" s="35"/>
      <c r="KAM8" s="35"/>
      <c r="KAN8" s="35"/>
      <c r="KAO8" s="35"/>
      <c r="KAP8" s="35"/>
      <c r="KAQ8" s="35"/>
      <c r="KAR8" s="35"/>
      <c r="KAS8" s="35"/>
      <c r="KAT8" s="35"/>
      <c r="KAU8" s="35"/>
      <c r="KAV8" s="35"/>
      <c r="KAW8" s="35"/>
      <c r="KAX8" s="35"/>
      <c r="KAY8" s="35"/>
      <c r="KAZ8" s="35"/>
      <c r="KBA8" s="35"/>
      <c r="KBB8" s="35"/>
      <c r="KBC8" s="35"/>
      <c r="KBD8" s="35"/>
      <c r="KBE8" s="35"/>
      <c r="KBF8" s="35"/>
      <c r="KBG8" s="35"/>
      <c r="KBH8" s="35"/>
      <c r="KBI8" s="35"/>
      <c r="KBJ8" s="35"/>
      <c r="KBK8" s="35"/>
      <c r="KBL8" s="35"/>
      <c r="KBM8" s="35"/>
      <c r="KBN8" s="35"/>
      <c r="KBO8" s="35"/>
      <c r="KBP8" s="35"/>
      <c r="KBQ8" s="35"/>
      <c r="KBR8" s="35"/>
      <c r="KBS8" s="35"/>
      <c r="KBT8" s="35"/>
      <c r="KBU8" s="35"/>
      <c r="KBV8" s="35"/>
      <c r="KBW8" s="35"/>
      <c r="KBX8" s="35"/>
      <c r="KBY8" s="35"/>
      <c r="KBZ8" s="35"/>
      <c r="KCA8" s="35"/>
      <c r="KCB8" s="35"/>
      <c r="KCC8" s="35"/>
      <c r="KCD8" s="35"/>
      <c r="KCE8" s="35"/>
      <c r="KCF8" s="35"/>
      <c r="KCG8" s="35"/>
      <c r="KCH8" s="35"/>
      <c r="KCI8" s="35"/>
      <c r="KCJ8" s="35"/>
      <c r="KCK8" s="35"/>
      <c r="KCL8" s="35"/>
      <c r="KCM8" s="35"/>
      <c r="KCN8" s="35"/>
      <c r="KCO8" s="35"/>
      <c r="KCP8" s="35"/>
      <c r="KCQ8" s="35"/>
      <c r="KCR8" s="35"/>
      <c r="KCS8" s="35"/>
      <c r="KCT8" s="35"/>
      <c r="KCU8" s="35"/>
      <c r="KCV8" s="35"/>
      <c r="KCW8" s="35"/>
      <c r="KCX8" s="35"/>
      <c r="KCY8" s="35"/>
      <c r="KCZ8" s="35"/>
      <c r="KDA8" s="35"/>
      <c r="KDB8" s="35"/>
      <c r="KDC8" s="35"/>
      <c r="KDD8" s="35"/>
      <c r="KDE8" s="35"/>
      <c r="KDF8" s="35"/>
      <c r="KDG8" s="35"/>
      <c r="KDH8" s="35"/>
      <c r="KDI8" s="35"/>
      <c r="KDJ8" s="35"/>
      <c r="KDK8" s="35"/>
      <c r="KDL8" s="35"/>
      <c r="KDM8" s="35"/>
      <c r="KDN8" s="35"/>
      <c r="KDO8" s="35"/>
      <c r="KDP8" s="35"/>
      <c r="KDQ8" s="35"/>
      <c r="KDR8" s="35"/>
      <c r="KDS8" s="35"/>
      <c r="KDT8" s="35"/>
      <c r="KDU8" s="35"/>
      <c r="KDV8" s="35"/>
      <c r="KDW8" s="35"/>
      <c r="KDX8" s="35"/>
      <c r="KDY8" s="35"/>
      <c r="KDZ8" s="35"/>
      <c r="KEA8" s="35"/>
      <c r="KEB8" s="35"/>
      <c r="KEC8" s="35"/>
      <c r="KED8" s="35"/>
      <c r="KEE8" s="35"/>
      <c r="KEF8" s="35"/>
      <c r="KEG8" s="35"/>
      <c r="KEH8" s="35"/>
      <c r="KEI8" s="35"/>
      <c r="KEJ8" s="35"/>
      <c r="KEK8" s="35"/>
      <c r="KEL8" s="35"/>
      <c r="KEM8" s="35"/>
      <c r="KEN8" s="35"/>
      <c r="KEO8" s="35"/>
      <c r="KEP8" s="35"/>
      <c r="KEQ8" s="35"/>
      <c r="KER8" s="35"/>
      <c r="KES8" s="35"/>
      <c r="KET8" s="35"/>
      <c r="KEU8" s="35"/>
      <c r="KEV8" s="35"/>
      <c r="KEW8" s="35"/>
      <c r="KEX8" s="35"/>
      <c r="KEY8" s="35"/>
      <c r="KEZ8" s="35"/>
      <c r="KFA8" s="35"/>
      <c r="KFB8" s="35"/>
      <c r="KFC8" s="35"/>
      <c r="KFD8" s="35"/>
      <c r="KFE8" s="35"/>
      <c r="KFF8" s="35"/>
      <c r="KFG8" s="35"/>
      <c r="KFH8" s="35"/>
      <c r="KFI8" s="35"/>
      <c r="KFJ8" s="35"/>
      <c r="KFK8" s="35"/>
      <c r="KFL8" s="35"/>
      <c r="KFM8" s="35"/>
      <c r="KFN8" s="35"/>
      <c r="KFO8" s="35"/>
      <c r="KFP8" s="35"/>
      <c r="KFQ8" s="35"/>
      <c r="KFR8" s="35"/>
      <c r="KFS8" s="35"/>
      <c r="KFT8" s="35"/>
      <c r="KFU8" s="35"/>
      <c r="KFV8" s="35"/>
      <c r="KFW8" s="35"/>
      <c r="KFX8" s="35"/>
      <c r="KFY8" s="35"/>
      <c r="KFZ8" s="35"/>
      <c r="KGA8" s="35"/>
      <c r="KGB8" s="35"/>
      <c r="KGC8" s="35"/>
      <c r="KGD8" s="35"/>
      <c r="KGE8" s="35"/>
      <c r="KGF8" s="35"/>
      <c r="KGG8" s="35"/>
      <c r="KGH8" s="35"/>
      <c r="KGI8" s="35"/>
      <c r="KGJ8" s="35"/>
      <c r="KGK8" s="35"/>
      <c r="KGL8" s="35"/>
      <c r="KGM8" s="35"/>
      <c r="KGN8" s="35"/>
      <c r="KGO8" s="35"/>
      <c r="KGP8" s="35"/>
      <c r="KGQ8" s="35"/>
      <c r="KGR8" s="35"/>
      <c r="KGS8" s="35"/>
      <c r="KGT8" s="35"/>
      <c r="KGU8" s="35"/>
      <c r="KGV8" s="35"/>
      <c r="KGW8" s="35"/>
      <c r="KGX8" s="35"/>
      <c r="KGY8" s="35"/>
      <c r="KGZ8" s="35"/>
      <c r="KHA8" s="35"/>
      <c r="KHB8" s="35"/>
      <c r="KHC8" s="35"/>
      <c r="KHD8" s="35"/>
      <c r="KHE8" s="35"/>
      <c r="KHF8" s="35"/>
      <c r="KHG8" s="35"/>
      <c r="KHH8" s="35"/>
      <c r="KHI8" s="35"/>
      <c r="KHJ8" s="35"/>
      <c r="KHK8" s="35"/>
      <c r="KHL8" s="35"/>
      <c r="KHM8" s="35"/>
      <c r="KHN8" s="35"/>
      <c r="KHO8" s="35"/>
      <c r="KHP8" s="35"/>
      <c r="KHQ8" s="35"/>
      <c r="KHR8" s="35"/>
      <c r="KHS8" s="35"/>
      <c r="KHT8" s="35"/>
      <c r="KHU8" s="35"/>
      <c r="KHV8" s="35"/>
      <c r="KHW8" s="35"/>
      <c r="KHX8" s="35"/>
      <c r="KHY8" s="35"/>
      <c r="KHZ8" s="35"/>
      <c r="KIA8" s="35"/>
      <c r="KIB8" s="35"/>
      <c r="KIC8" s="35"/>
      <c r="KID8" s="35"/>
      <c r="KIE8" s="35"/>
      <c r="KIF8" s="35"/>
      <c r="KIG8" s="35"/>
      <c r="KIH8" s="35"/>
      <c r="KII8" s="35"/>
      <c r="KIJ8" s="35"/>
      <c r="KIK8" s="35"/>
      <c r="KIL8" s="35"/>
      <c r="KIM8" s="35"/>
      <c r="KIN8" s="35"/>
      <c r="KIO8" s="35"/>
      <c r="KIP8" s="35"/>
      <c r="KIQ8" s="35"/>
      <c r="KIR8" s="35"/>
      <c r="KIS8" s="35"/>
      <c r="KIT8" s="35"/>
      <c r="KIU8" s="35"/>
      <c r="KIV8" s="35"/>
      <c r="KIW8" s="35"/>
      <c r="KIX8" s="35"/>
      <c r="KIY8" s="35"/>
      <c r="KIZ8" s="35"/>
      <c r="KJA8" s="35"/>
      <c r="KJB8" s="35"/>
      <c r="KJC8" s="35"/>
      <c r="KJD8" s="35"/>
      <c r="KJE8" s="35"/>
      <c r="KJF8" s="35"/>
      <c r="KJG8" s="35"/>
      <c r="KJH8" s="35"/>
      <c r="KJI8" s="35"/>
      <c r="KJJ8" s="35"/>
      <c r="KJK8" s="35"/>
      <c r="KJL8" s="35"/>
      <c r="KJM8" s="35"/>
      <c r="KJN8" s="35"/>
      <c r="KJO8" s="35"/>
      <c r="KJP8" s="35"/>
      <c r="KJQ8" s="35"/>
      <c r="KJR8" s="35"/>
      <c r="KJS8" s="35"/>
      <c r="KJT8" s="35"/>
      <c r="KJU8" s="35"/>
      <c r="KJV8" s="35"/>
      <c r="KJW8" s="35"/>
      <c r="KJX8" s="35"/>
      <c r="KJY8" s="35"/>
      <c r="KJZ8" s="35"/>
      <c r="KKA8" s="35"/>
      <c r="KKB8" s="35"/>
      <c r="KKC8" s="35"/>
      <c r="KKD8" s="35"/>
      <c r="KKE8" s="35"/>
      <c r="KKF8" s="35"/>
      <c r="KKG8" s="35"/>
      <c r="KKH8" s="35"/>
      <c r="KKI8" s="35"/>
      <c r="KKJ8" s="35"/>
      <c r="KKK8" s="35"/>
      <c r="KKL8" s="35"/>
      <c r="KKM8" s="35"/>
      <c r="KKN8" s="35"/>
      <c r="KKO8" s="35"/>
      <c r="KKP8" s="35"/>
      <c r="KKQ8" s="35"/>
      <c r="KKR8" s="35"/>
      <c r="KKS8" s="35"/>
      <c r="KKT8" s="35"/>
      <c r="KKU8" s="35"/>
      <c r="KKV8" s="35"/>
      <c r="KKW8" s="35"/>
      <c r="KKX8" s="35"/>
      <c r="KKY8" s="35"/>
      <c r="KKZ8" s="35"/>
      <c r="KLA8" s="35"/>
      <c r="KLB8" s="35"/>
      <c r="KLC8" s="35"/>
      <c r="KLD8" s="35"/>
      <c r="KLE8" s="35"/>
      <c r="KLF8" s="35"/>
      <c r="KLG8" s="35"/>
      <c r="KLH8" s="35"/>
      <c r="KLI8" s="35"/>
      <c r="KLJ8" s="35"/>
      <c r="KLK8" s="35"/>
      <c r="KLL8" s="35"/>
      <c r="KLM8" s="35"/>
      <c r="KLN8" s="35"/>
      <c r="KLO8" s="35"/>
      <c r="KLP8" s="35"/>
      <c r="KLQ8" s="35"/>
      <c r="KLR8" s="35"/>
      <c r="KLS8" s="35"/>
      <c r="KLT8" s="35"/>
      <c r="KLU8" s="35"/>
      <c r="KLV8" s="35"/>
      <c r="KLW8" s="35"/>
      <c r="KLX8" s="35"/>
      <c r="KLY8" s="35"/>
      <c r="KLZ8" s="35"/>
      <c r="KMA8" s="35"/>
      <c r="KMB8" s="35"/>
      <c r="KMC8" s="35"/>
      <c r="KMD8" s="35"/>
      <c r="KME8" s="35"/>
      <c r="KMF8" s="35"/>
      <c r="KMG8" s="35"/>
      <c r="KMH8" s="35"/>
      <c r="KMI8" s="35"/>
      <c r="KMJ8" s="35"/>
      <c r="KMK8" s="35"/>
      <c r="KML8" s="35"/>
      <c r="KMM8" s="35"/>
      <c r="KMN8" s="35"/>
      <c r="KMO8" s="35"/>
      <c r="KMP8" s="35"/>
      <c r="KMQ8" s="35"/>
      <c r="KMR8" s="35"/>
      <c r="KMS8" s="35"/>
      <c r="KMT8" s="35"/>
      <c r="KMU8" s="35"/>
      <c r="KMV8" s="35"/>
      <c r="KMW8" s="35"/>
      <c r="KMX8" s="35"/>
      <c r="KMY8" s="35"/>
      <c r="KMZ8" s="35"/>
      <c r="KNA8" s="35"/>
      <c r="KNB8" s="35"/>
      <c r="KNC8" s="35"/>
      <c r="KND8" s="35"/>
      <c r="KNE8" s="35"/>
      <c r="KNF8" s="35"/>
      <c r="KNG8" s="35"/>
      <c r="KNH8" s="35"/>
      <c r="KNI8" s="35"/>
      <c r="KNJ8" s="35"/>
      <c r="KNK8" s="35"/>
      <c r="KNL8" s="35"/>
      <c r="KNM8" s="35"/>
      <c r="KNN8" s="35"/>
      <c r="KNO8" s="35"/>
      <c r="KNP8" s="35"/>
      <c r="KNQ8" s="35"/>
      <c r="KNR8" s="35"/>
      <c r="KNS8" s="35"/>
      <c r="KNT8" s="35"/>
      <c r="KNU8" s="35"/>
      <c r="KNV8" s="35"/>
      <c r="KNW8" s="35"/>
      <c r="KNX8" s="35"/>
      <c r="KNY8" s="35"/>
      <c r="KNZ8" s="35"/>
      <c r="KOA8" s="35"/>
      <c r="KOB8" s="35"/>
      <c r="KOC8" s="35"/>
      <c r="KOD8" s="35"/>
      <c r="KOE8" s="35"/>
      <c r="KOF8" s="35"/>
      <c r="KOG8" s="35"/>
      <c r="KOH8" s="35"/>
      <c r="KOI8" s="35"/>
      <c r="KOJ8" s="35"/>
      <c r="KOK8" s="35"/>
      <c r="KOL8" s="35"/>
      <c r="KOM8" s="35"/>
      <c r="KON8" s="35"/>
      <c r="KOO8" s="35"/>
      <c r="KOP8" s="35"/>
      <c r="KOQ8" s="35"/>
      <c r="KOR8" s="35"/>
      <c r="KOS8" s="35"/>
      <c r="KOT8" s="35"/>
      <c r="KOU8" s="35"/>
      <c r="KOV8" s="35"/>
      <c r="KOW8" s="35"/>
      <c r="KOX8" s="35"/>
      <c r="KOY8" s="35"/>
      <c r="KOZ8" s="35"/>
      <c r="KPA8" s="35"/>
      <c r="KPB8" s="35"/>
      <c r="KPC8" s="35"/>
      <c r="KPD8" s="35"/>
      <c r="KPE8" s="35"/>
      <c r="KPF8" s="35"/>
      <c r="KPG8" s="35"/>
      <c r="KPH8" s="35"/>
      <c r="KPI8" s="35"/>
      <c r="KPJ8" s="35"/>
      <c r="KPK8" s="35"/>
      <c r="KPL8" s="35"/>
      <c r="KPM8" s="35"/>
      <c r="KPN8" s="35"/>
      <c r="KPO8" s="35"/>
      <c r="KPP8" s="35"/>
      <c r="KPQ8" s="35"/>
      <c r="KPR8" s="35"/>
      <c r="KPS8" s="35"/>
      <c r="KPT8" s="35"/>
      <c r="KPU8" s="35"/>
      <c r="KPV8" s="35"/>
      <c r="KPW8" s="35"/>
      <c r="KPX8" s="35"/>
      <c r="KPY8" s="35"/>
      <c r="KPZ8" s="35"/>
      <c r="KQA8" s="35"/>
      <c r="KQB8" s="35"/>
      <c r="KQC8" s="35"/>
      <c r="KQD8" s="35"/>
      <c r="KQE8" s="35"/>
      <c r="KQF8" s="35"/>
      <c r="KQG8" s="35"/>
      <c r="KQH8" s="35"/>
      <c r="KQI8" s="35"/>
      <c r="KQJ8" s="35"/>
      <c r="KQK8" s="35"/>
      <c r="KQL8" s="35"/>
      <c r="KQM8" s="35"/>
      <c r="KQN8" s="35"/>
      <c r="KQO8" s="35"/>
      <c r="KQP8" s="35"/>
      <c r="KQQ8" s="35"/>
      <c r="KQR8" s="35"/>
      <c r="KQS8" s="35"/>
      <c r="KQT8" s="35"/>
      <c r="KQU8" s="35"/>
      <c r="KQV8" s="35"/>
      <c r="KQW8" s="35"/>
      <c r="KQX8" s="35"/>
      <c r="KQY8" s="35"/>
      <c r="KQZ8" s="35"/>
      <c r="KRA8" s="35"/>
      <c r="KRB8" s="35"/>
      <c r="KRC8" s="35"/>
      <c r="KRD8" s="35"/>
      <c r="KRE8" s="35"/>
      <c r="KRF8" s="35"/>
      <c r="KRG8" s="35"/>
      <c r="KRH8" s="35"/>
      <c r="KRI8" s="35"/>
      <c r="KRJ8" s="35"/>
      <c r="KRK8" s="35"/>
      <c r="KRL8" s="35"/>
      <c r="KRM8" s="35"/>
      <c r="KRN8" s="35"/>
      <c r="KRO8" s="35"/>
      <c r="KRP8" s="35"/>
      <c r="KRQ8" s="35"/>
      <c r="KRR8" s="35"/>
      <c r="KRS8" s="35"/>
      <c r="KRT8" s="35"/>
      <c r="KRU8" s="35"/>
      <c r="KRV8" s="35"/>
      <c r="KRW8" s="35"/>
      <c r="KRX8" s="35"/>
      <c r="KRY8" s="35"/>
      <c r="KRZ8" s="35"/>
      <c r="KSA8" s="35"/>
      <c r="KSB8" s="35"/>
      <c r="KSC8" s="35"/>
      <c r="KSD8" s="35"/>
      <c r="KSE8" s="35"/>
      <c r="KSF8" s="35"/>
      <c r="KSG8" s="35"/>
      <c r="KSH8" s="35"/>
      <c r="KSI8" s="35"/>
      <c r="KSJ8" s="35"/>
      <c r="KSK8" s="35"/>
      <c r="KSL8" s="35"/>
      <c r="KSM8" s="35"/>
      <c r="KSN8" s="35"/>
      <c r="KSO8" s="35"/>
      <c r="KSP8" s="35"/>
      <c r="KSQ8" s="35"/>
      <c r="KSR8" s="35"/>
      <c r="KSS8" s="35"/>
      <c r="KST8" s="35"/>
      <c r="KSU8" s="35"/>
      <c r="KSV8" s="35"/>
      <c r="KSW8" s="35"/>
      <c r="KSX8" s="35"/>
      <c r="KSY8" s="35"/>
      <c r="KSZ8" s="35"/>
      <c r="KTA8" s="35"/>
      <c r="KTB8" s="35"/>
      <c r="KTC8" s="35"/>
      <c r="KTD8" s="35"/>
      <c r="KTE8" s="35"/>
      <c r="KTF8" s="35"/>
      <c r="KTG8" s="35"/>
      <c r="KTH8" s="35"/>
      <c r="KTI8" s="35"/>
      <c r="KTJ8" s="35"/>
      <c r="KTK8" s="35"/>
      <c r="KTL8" s="35"/>
      <c r="KTM8" s="35"/>
      <c r="KTN8" s="35"/>
      <c r="KTO8" s="35"/>
      <c r="KTP8" s="35"/>
      <c r="KTQ8" s="35"/>
      <c r="KTR8" s="35"/>
      <c r="KTS8" s="35"/>
      <c r="KTT8" s="35"/>
      <c r="KTU8" s="35"/>
      <c r="KTV8" s="35"/>
      <c r="KTW8" s="35"/>
      <c r="KTX8" s="35"/>
      <c r="KTY8" s="35"/>
      <c r="KTZ8" s="35"/>
      <c r="KUA8" s="35"/>
      <c r="KUB8" s="35"/>
      <c r="KUC8" s="35"/>
      <c r="KUD8" s="35"/>
      <c r="KUE8" s="35"/>
      <c r="KUF8" s="35"/>
      <c r="KUG8" s="35"/>
      <c r="KUH8" s="35"/>
      <c r="KUI8" s="35"/>
      <c r="KUJ8" s="35"/>
      <c r="KUK8" s="35"/>
      <c r="KUL8" s="35"/>
      <c r="KUM8" s="35"/>
      <c r="KUN8" s="35"/>
      <c r="KUO8" s="35"/>
      <c r="KUP8" s="35"/>
      <c r="KUQ8" s="35"/>
      <c r="KUR8" s="35"/>
      <c r="KUS8" s="35"/>
      <c r="KUT8" s="35"/>
      <c r="KUU8" s="35"/>
      <c r="KUV8" s="35"/>
      <c r="KUW8" s="35"/>
      <c r="KUX8" s="35"/>
      <c r="KUY8" s="35"/>
      <c r="KUZ8" s="35"/>
      <c r="KVA8" s="35"/>
      <c r="KVB8" s="35"/>
      <c r="KVC8" s="35"/>
      <c r="KVD8" s="35"/>
      <c r="KVE8" s="35"/>
      <c r="KVF8" s="35"/>
      <c r="KVG8" s="35"/>
      <c r="KVH8" s="35"/>
      <c r="KVI8" s="35"/>
      <c r="KVJ8" s="35"/>
      <c r="KVK8" s="35"/>
      <c r="KVL8" s="35"/>
      <c r="KVM8" s="35"/>
      <c r="KVN8" s="35"/>
      <c r="KVO8" s="35"/>
      <c r="KVP8" s="35"/>
      <c r="KVQ8" s="35"/>
      <c r="KVR8" s="35"/>
      <c r="KVS8" s="35"/>
      <c r="KVT8" s="35"/>
      <c r="KVU8" s="35"/>
      <c r="KVV8" s="35"/>
      <c r="KVW8" s="35"/>
      <c r="KVX8" s="35"/>
      <c r="KVY8" s="35"/>
      <c r="KVZ8" s="35"/>
      <c r="KWA8" s="35"/>
      <c r="KWB8" s="35"/>
      <c r="KWC8" s="35"/>
      <c r="KWD8" s="35"/>
      <c r="KWE8" s="35"/>
      <c r="KWF8" s="35"/>
      <c r="KWG8" s="35"/>
      <c r="KWH8" s="35"/>
      <c r="KWI8" s="35"/>
      <c r="KWJ8" s="35"/>
      <c r="KWK8" s="35"/>
      <c r="KWL8" s="35"/>
      <c r="KWM8" s="35"/>
      <c r="KWN8" s="35"/>
      <c r="KWO8" s="35"/>
      <c r="KWP8" s="35"/>
      <c r="KWQ8" s="35"/>
      <c r="KWR8" s="35"/>
      <c r="KWS8" s="35"/>
      <c r="KWT8" s="35"/>
      <c r="KWU8" s="35"/>
      <c r="KWV8" s="35"/>
      <c r="KWW8" s="35"/>
      <c r="KWX8" s="35"/>
      <c r="KWY8" s="35"/>
      <c r="KWZ8" s="35"/>
      <c r="KXA8" s="35"/>
      <c r="KXB8" s="35"/>
      <c r="KXC8" s="35"/>
      <c r="KXD8" s="35"/>
      <c r="KXE8" s="35"/>
      <c r="KXF8" s="35"/>
      <c r="KXG8" s="35"/>
      <c r="KXH8" s="35"/>
      <c r="KXI8" s="35"/>
      <c r="KXJ8" s="35"/>
      <c r="KXK8" s="35"/>
      <c r="KXL8" s="35"/>
      <c r="KXM8" s="35"/>
      <c r="KXN8" s="35"/>
      <c r="KXO8" s="35"/>
      <c r="KXP8" s="35"/>
      <c r="KXQ8" s="35"/>
      <c r="KXR8" s="35"/>
      <c r="KXS8" s="35"/>
      <c r="KXT8" s="35"/>
      <c r="KXU8" s="35"/>
      <c r="KXV8" s="35"/>
      <c r="KXW8" s="35"/>
      <c r="KXX8" s="35"/>
      <c r="KXY8" s="35"/>
      <c r="KXZ8" s="35"/>
      <c r="KYA8" s="35"/>
      <c r="KYB8" s="35"/>
      <c r="KYC8" s="35"/>
      <c r="KYD8" s="35"/>
      <c r="KYE8" s="35"/>
      <c r="KYF8" s="35"/>
      <c r="KYG8" s="35"/>
      <c r="KYH8" s="35"/>
      <c r="KYI8" s="35"/>
      <c r="KYJ8" s="35"/>
      <c r="KYK8" s="35"/>
      <c r="KYL8" s="35"/>
      <c r="KYM8" s="35"/>
      <c r="KYN8" s="35"/>
      <c r="KYO8" s="35"/>
      <c r="KYP8" s="35"/>
      <c r="KYQ8" s="35"/>
      <c r="KYR8" s="35"/>
      <c r="KYS8" s="35"/>
      <c r="KYT8" s="35"/>
      <c r="KYU8" s="35"/>
      <c r="KYV8" s="35"/>
      <c r="KYW8" s="35"/>
      <c r="KYX8" s="35"/>
      <c r="KYY8" s="35"/>
      <c r="KYZ8" s="35"/>
      <c r="KZA8" s="35"/>
      <c r="KZB8" s="35"/>
      <c r="KZC8" s="35"/>
      <c r="KZD8" s="35"/>
      <c r="KZE8" s="35"/>
      <c r="KZF8" s="35"/>
      <c r="KZG8" s="35"/>
      <c r="KZH8" s="35"/>
      <c r="KZI8" s="35"/>
      <c r="KZJ8" s="35"/>
      <c r="KZK8" s="35"/>
      <c r="KZL8" s="35"/>
      <c r="KZM8" s="35"/>
      <c r="KZN8" s="35"/>
      <c r="KZO8" s="35"/>
      <c r="KZP8" s="35"/>
      <c r="KZQ8" s="35"/>
      <c r="KZR8" s="35"/>
      <c r="KZS8" s="35"/>
      <c r="KZT8" s="35"/>
      <c r="KZU8" s="35"/>
      <c r="KZV8" s="35"/>
      <c r="KZW8" s="35"/>
      <c r="KZX8" s="35"/>
      <c r="KZY8" s="35"/>
      <c r="KZZ8" s="35"/>
      <c r="LAA8" s="35"/>
      <c r="LAB8" s="35"/>
      <c r="LAC8" s="35"/>
      <c r="LAD8" s="35"/>
      <c r="LAE8" s="35"/>
      <c r="LAF8" s="35"/>
      <c r="LAG8" s="35"/>
      <c r="LAH8" s="35"/>
      <c r="LAI8" s="35"/>
      <c r="LAJ8" s="35"/>
      <c r="LAK8" s="35"/>
      <c r="LAL8" s="35"/>
      <c r="LAM8" s="35"/>
      <c r="LAN8" s="35"/>
      <c r="LAO8" s="35"/>
      <c r="LAP8" s="35"/>
      <c r="LAQ8" s="35"/>
      <c r="LAR8" s="35"/>
      <c r="LAS8" s="35"/>
      <c r="LAT8" s="35"/>
      <c r="LAU8" s="35"/>
      <c r="LAV8" s="35"/>
      <c r="LAW8" s="35"/>
      <c r="LAX8" s="35"/>
      <c r="LAY8" s="35"/>
      <c r="LAZ8" s="35"/>
      <c r="LBA8" s="35"/>
      <c r="LBB8" s="35"/>
      <c r="LBC8" s="35"/>
      <c r="LBD8" s="35"/>
      <c r="LBE8" s="35"/>
      <c r="LBF8" s="35"/>
      <c r="LBG8" s="35"/>
      <c r="LBH8" s="35"/>
      <c r="LBI8" s="35"/>
      <c r="LBJ8" s="35"/>
      <c r="LBK8" s="35"/>
      <c r="LBL8" s="35"/>
      <c r="LBM8" s="35"/>
      <c r="LBN8" s="35"/>
      <c r="LBO8" s="35"/>
      <c r="LBP8" s="35"/>
      <c r="LBQ8" s="35"/>
      <c r="LBR8" s="35"/>
      <c r="LBS8" s="35"/>
      <c r="LBT8" s="35"/>
      <c r="LBU8" s="35"/>
      <c r="LBV8" s="35"/>
      <c r="LBW8" s="35"/>
      <c r="LBX8" s="35"/>
      <c r="LBY8" s="35"/>
      <c r="LBZ8" s="35"/>
      <c r="LCA8" s="35"/>
      <c r="LCB8" s="35"/>
      <c r="LCC8" s="35"/>
      <c r="LCD8" s="35"/>
      <c r="LCE8" s="35"/>
      <c r="LCF8" s="35"/>
      <c r="LCG8" s="35"/>
      <c r="LCH8" s="35"/>
      <c r="LCI8" s="35"/>
      <c r="LCJ8" s="35"/>
      <c r="LCK8" s="35"/>
      <c r="LCL8" s="35"/>
      <c r="LCM8" s="35"/>
      <c r="LCN8" s="35"/>
      <c r="LCO8" s="35"/>
      <c r="LCP8" s="35"/>
      <c r="LCQ8" s="35"/>
      <c r="LCR8" s="35"/>
      <c r="LCS8" s="35"/>
      <c r="LCT8" s="35"/>
      <c r="LCU8" s="35"/>
      <c r="LCV8" s="35"/>
      <c r="LCW8" s="35"/>
      <c r="LCX8" s="35"/>
      <c r="LCY8" s="35"/>
      <c r="LCZ8" s="35"/>
      <c r="LDA8" s="35"/>
      <c r="LDB8" s="35"/>
      <c r="LDC8" s="35"/>
      <c r="LDD8" s="35"/>
      <c r="LDE8" s="35"/>
      <c r="LDF8" s="35"/>
      <c r="LDG8" s="35"/>
      <c r="LDH8" s="35"/>
      <c r="LDI8" s="35"/>
      <c r="LDJ8" s="35"/>
      <c r="LDK8" s="35"/>
      <c r="LDL8" s="35"/>
      <c r="LDM8" s="35"/>
      <c r="LDN8" s="35"/>
      <c r="LDO8" s="35"/>
      <c r="LDP8" s="35"/>
      <c r="LDQ8" s="35"/>
      <c r="LDR8" s="35"/>
      <c r="LDS8" s="35"/>
      <c r="LDT8" s="35"/>
      <c r="LDU8" s="35"/>
      <c r="LDV8" s="35"/>
      <c r="LDW8" s="35"/>
      <c r="LDX8" s="35"/>
      <c r="LDY8" s="35"/>
      <c r="LDZ8" s="35"/>
      <c r="LEA8" s="35"/>
      <c r="LEB8" s="35"/>
      <c r="LEC8" s="35"/>
      <c r="LED8" s="35"/>
      <c r="LEE8" s="35"/>
      <c r="LEF8" s="35"/>
      <c r="LEG8" s="35"/>
      <c r="LEH8" s="35"/>
      <c r="LEI8" s="35"/>
      <c r="LEJ8" s="35"/>
      <c r="LEK8" s="35"/>
      <c r="LEL8" s="35"/>
      <c r="LEM8" s="35"/>
      <c r="LEN8" s="35"/>
      <c r="LEO8" s="35"/>
      <c r="LEP8" s="35"/>
      <c r="LEQ8" s="35"/>
      <c r="LER8" s="35"/>
      <c r="LES8" s="35"/>
      <c r="LET8" s="35"/>
      <c r="LEU8" s="35"/>
      <c r="LEV8" s="35"/>
      <c r="LEW8" s="35"/>
      <c r="LEX8" s="35"/>
      <c r="LEY8" s="35"/>
      <c r="LEZ8" s="35"/>
      <c r="LFA8" s="35"/>
      <c r="LFB8" s="35"/>
      <c r="LFC8" s="35"/>
      <c r="LFD8" s="35"/>
      <c r="LFE8" s="35"/>
      <c r="LFF8" s="35"/>
      <c r="LFG8" s="35"/>
      <c r="LFH8" s="35"/>
      <c r="LFI8" s="35"/>
      <c r="LFJ8" s="35"/>
      <c r="LFK8" s="35"/>
      <c r="LFL8" s="35"/>
      <c r="LFM8" s="35"/>
      <c r="LFN8" s="35"/>
      <c r="LFO8" s="35"/>
      <c r="LFP8" s="35"/>
      <c r="LFQ8" s="35"/>
      <c r="LFR8" s="35"/>
      <c r="LFS8" s="35"/>
      <c r="LFT8" s="35"/>
      <c r="LFU8" s="35"/>
      <c r="LFV8" s="35"/>
      <c r="LFW8" s="35"/>
      <c r="LFX8" s="35"/>
      <c r="LFY8" s="35"/>
      <c r="LFZ8" s="35"/>
      <c r="LGA8" s="35"/>
      <c r="LGB8" s="35"/>
      <c r="LGC8" s="35"/>
      <c r="LGD8" s="35"/>
      <c r="LGE8" s="35"/>
      <c r="LGF8" s="35"/>
      <c r="LGG8" s="35"/>
      <c r="LGH8" s="35"/>
      <c r="LGI8" s="35"/>
      <c r="LGJ8" s="35"/>
      <c r="LGK8" s="35"/>
      <c r="LGL8" s="35"/>
      <c r="LGM8" s="35"/>
      <c r="LGN8" s="35"/>
      <c r="LGO8" s="35"/>
      <c r="LGP8" s="35"/>
      <c r="LGQ8" s="35"/>
      <c r="LGR8" s="35"/>
      <c r="LGS8" s="35"/>
      <c r="LGT8" s="35"/>
      <c r="LGU8" s="35"/>
      <c r="LGV8" s="35"/>
      <c r="LGW8" s="35"/>
      <c r="LGX8" s="35"/>
      <c r="LGY8" s="35"/>
      <c r="LGZ8" s="35"/>
      <c r="LHA8" s="35"/>
      <c r="LHB8" s="35"/>
      <c r="LHC8" s="35"/>
      <c r="LHD8" s="35"/>
      <c r="LHE8" s="35"/>
      <c r="LHF8" s="35"/>
      <c r="LHG8" s="35"/>
      <c r="LHH8" s="35"/>
      <c r="LHI8" s="35"/>
      <c r="LHJ8" s="35"/>
      <c r="LHK8" s="35"/>
      <c r="LHL8" s="35"/>
      <c r="LHM8" s="35"/>
      <c r="LHN8" s="35"/>
      <c r="LHO8" s="35"/>
      <c r="LHP8" s="35"/>
      <c r="LHQ8" s="35"/>
      <c r="LHR8" s="35"/>
      <c r="LHS8" s="35"/>
      <c r="LHT8" s="35"/>
      <c r="LHU8" s="35"/>
      <c r="LHV8" s="35"/>
      <c r="LHW8" s="35"/>
      <c r="LHX8" s="35"/>
      <c r="LHY8" s="35"/>
      <c r="LHZ8" s="35"/>
      <c r="LIA8" s="35"/>
      <c r="LIB8" s="35"/>
      <c r="LIC8" s="35"/>
      <c r="LID8" s="35"/>
      <c r="LIE8" s="35"/>
      <c r="LIF8" s="35"/>
      <c r="LIG8" s="35"/>
      <c r="LIH8" s="35"/>
      <c r="LII8" s="35"/>
      <c r="LIJ8" s="35"/>
      <c r="LIK8" s="35"/>
      <c r="LIL8" s="35"/>
      <c r="LIM8" s="35"/>
      <c r="LIN8" s="35"/>
      <c r="LIO8" s="35"/>
      <c r="LIP8" s="35"/>
      <c r="LIQ8" s="35"/>
      <c r="LIR8" s="35"/>
      <c r="LIS8" s="35"/>
      <c r="LIT8" s="35"/>
      <c r="LIU8" s="35"/>
      <c r="LIV8" s="35"/>
      <c r="LIW8" s="35"/>
      <c r="LIX8" s="35"/>
      <c r="LIY8" s="35"/>
      <c r="LIZ8" s="35"/>
      <c r="LJA8" s="35"/>
      <c r="LJB8" s="35"/>
      <c r="LJC8" s="35"/>
      <c r="LJD8" s="35"/>
      <c r="LJE8" s="35"/>
      <c r="LJF8" s="35"/>
      <c r="LJG8" s="35"/>
      <c r="LJH8" s="35"/>
      <c r="LJI8" s="35"/>
      <c r="LJJ8" s="35"/>
      <c r="LJK8" s="35"/>
      <c r="LJL8" s="35"/>
      <c r="LJM8" s="35"/>
      <c r="LJN8" s="35"/>
      <c r="LJO8" s="35"/>
      <c r="LJP8" s="35"/>
      <c r="LJQ8" s="35"/>
      <c r="LJR8" s="35"/>
      <c r="LJS8" s="35"/>
      <c r="LJT8" s="35"/>
      <c r="LJU8" s="35"/>
      <c r="LJV8" s="35"/>
      <c r="LJW8" s="35"/>
      <c r="LJX8" s="35"/>
      <c r="LJY8" s="35"/>
      <c r="LJZ8" s="35"/>
      <c r="LKA8" s="35"/>
      <c r="LKB8" s="35"/>
      <c r="LKC8" s="35"/>
      <c r="LKD8" s="35"/>
      <c r="LKE8" s="35"/>
      <c r="LKF8" s="35"/>
      <c r="LKG8" s="35"/>
      <c r="LKH8" s="35"/>
      <c r="LKI8" s="35"/>
      <c r="LKJ8" s="35"/>
      <c r="LKK8" s="35"/>
      <c r="LKL8" s="35"/>
      <c r="LKM8" s="35"/>
      <c r="LKN8" s="35"/>
      <c r="LKO8" s="35"/>
      <c r="LKP8" s="35"/>
      <c r="LKQ8" s="35"/>
      <c r="LKR8" s="35"/>
      <c r="LKS8" s="35"/>
      <c r="LKT8" s="35"/>
      <c r="LKU8" s="35"/>
      <c r="LKV8" s="35"/>
      <c r="LKW8" s="35"/>
      <c r="LKX8" s="35"/>
      <c r="LKY8" s="35"/>
      <c r="LKZ8" s="35"/>
      <c r="LLA8" s="35"/>
      <c r="LLB8" s="35"/>
      <c r="LLC8" s="35"/>
      <c r="LLD8" s="35"/>
      <c r="LLE8" s="35"/>
      <c r="LLF8" s="35"/>
      <c r="LLG8" s="35"/>
      <c r="LLH8" s="35"/>
      <c r="LLI8" s="35"/>
      <c r="LLJ8" s="35"/>
      <c r="LLK8" s="35"/>
      <c r="LLL8" s="35"/>
      <c r="LLM8" s="35"/>
      <c r="LLN8" s="35"/>
      <c r="LLO8" s="35"/>
      <c r="LLP8" s="35"/>
      <c r="LLQ8" s="35"/>
      <c r="LLR8" s="35"/>
      <c r="LLS8" s="35"/>
      <c r="LLT8" s="35"/>
      <c r="LLU8" s="35"/>
      <c r="LLV8" s="35"/>
      <c r="LLW8" s="35"/>
      <c r="LLX8" s="35"/>
      <c r="LLY8" s="35"/>
      <c r="LLZ8" s="35"/>
      <c r="LMA8" s="35"/>
      <c r="LMB8" s="35"/>
      <c r="LMC8" s="35"/>
      <c r="LMD8" s="35"/>
      <c r="LME8" s="35"/>
      <c r="LMF8" s="35"/>
      <c r="LMG8" s="35"/>
      <c r="LMH8" s="35"/>
      <c r="LMI8" s="35"/>
      <c r="LMJ8" s="35"/>
      <c r="LMK8" s="35"/>
      <c r="LML8" s="35"/>
      <c r="LMM8" s="35"/>
      <c r="LMN8" s="35"/>
      <c r="LMO8" s="35"/>
      <c r="LMP8" s="35"/>
      <c r="LMQ8" s="35"/>
      <c r="LMR8" s="35"/>
      <c r="LMS8" s="35"/>
      <c r="LMT8" s="35"/>
      <c r="LMU8" s="35"/>
      <c r="LMV8" s="35"/>
      <c r="LMW8" s="35"/>
      <c r="LMX8" s="35"/>
      <c r="LMY8" s="35"/>
      <c r="LMZ8" s="35"/>
      <c r="LNA8" s="35"/>
      <c r="LNB8" s="35"/>
      <c r="LNC8" s="35"/>
      <c r="LND8" s="35"/>
      <c r="LNE8" s="35"/>
      <c r="LNF8" s="35"/>
      <c r="LNG8" s="35"/>
      <c r="LNH8" s="35"/>
      <c r="LNI8" s="35"/>
      <c r="LNJ8" s="35"/>
      <c r="LNK8" s="35"/>
      <c r="LNL8" s="35"/>
      <c r="LNM8" s="35"/>
      <c r="LNN8" s="35"/>
      <c r="LNO8" s="35"/>
      <c r="LNP8" s="35"/>
      <c r="LNQ8" s="35"/>
      <c r="LNR8" s="35"/>
      <c r="LNS8" s="35"/>
      <c r="LNT8" s="35"/>
      <c r="LNU8" s="35"/>
      <c r="LNV8" s="35"/>
      <c r="LNW8" s="35"/>
      <c r="LNX8" s="35"/>
      <c r="LNY8" s="35"/>
      <c r="LNZ8" s="35"/>
      <c r="LOA8" s="35"/>
      <c r="LOB8" s="35"/>
      <c r="LOC8" s="35"/>
      <c r="LOD8" s="35"/>
      <c r="LOE8" s="35"/>
      <c r="LOF8" s="35"/>
      <c r="LOG8" s="35"/>
      <c r="LOH8" s="35"/>
      <c r="LOI8" s="35"/>
      <c r="LOJ8" s="35"/>
      <c r="LOK8" s="35"/>
      <c r="LOL8" s="35"/>
      <c r="LOM8" s="35"/>
      <c r="LON8" s="35"/>
      <c r="LOO8" s="35"/>
      <c r="LOP8" s="35"/>
      <c r="LOQ8" s="35"/>
      <c r="LOR8" s="35"/>
      <c r="LOS8" s="35"/>
      <c r="LOT8" s="35"/>
      <c r="LOU8" s="35"/>
      <c r="LOV8" s="35"/>
      <c r="LOW8" s="35"/>
      <c r="LOX8" s="35"/>
      <c r="LOY8" s="35"/>
      <c r="LOZ8" s="35"/>
      <c r="LPA8" s="35"/>
      <c r="LPB8" s="35"/>
      <c r="LPC8" s="35"/>
      <c r="LPD8" s="35"/>
      <c r="LPE8" s="35"/>
      <c r="LPF8" s="35"/>
      <c r="LPG8" s="35"/>
      <c r="LPH8" s="35"/>
      <c r="LPI8" s="35"/>
      <c r="LPJ8" s="35"/>
      <c r="LPK8" s="35"/>
      <c r="LPL8" s="35"/>
      <c r="LPM8" s="35"/>
      <c r="LPN8" s="35"/>
      <c r="LPO8" s="35"/>
      <c r="LPP8" s="35"/>
      <c r="LPQ8" s="35"/>
      <c r="LPR8" s="35"/>
      <c r="LPS8" s="35"/>
      <c r="LPT8" s="35"/>
      <c r="LPU8" s="35"/>
      <c r="LPV8" s="35"/>
      <c r="LPW8" s="35"/>
      <c r="LPX8" s="35"/>
      <c r="LPY8" s="35"/>
      <c r="LPZ8" s="35"/>
      <c r="LQA8" s="35"/>
      <c r="LQB8" s="35"/>
      <c r="LQC8" s="35"/>
      <c r="LQD8" s="35"/>
      <c r="LQE8" s="35"/>
      <c r="LQF8" s="35"/>
      <c r="LQG8" s="35"/>
      <c r="LQH8" s="35"/>
      <c r="LQI8" s="35"/>
      <c r="LQJ8" s="35"/>
      <c r="LQK8" s="35"/>
      <c r="LQL8" s="35"/>
      <c r="LQM8" s="35"/>
      <c r="LQN8" s="35"/>
      <c r="LQO8" s="35"/>
      <c r="LQP8" s="35"/>
      <c r="LQQ8" s="35"/>
      <c r="LQR8" s="35"/>
      <c r="LQS8" s="35"/>
      <c r="LQT8" s="35"/>
      <c r="LQU8" s="35"/>
      <c r="LQV8" s="35"/>
      <c r="LQW8" s="35"/>
      <c r="LQX8" s="35"/>
      <c r="LQY8" s="35"/>
      <c r="LQZ8" s="35"/>
      <c r="LRA8" s="35"/>
      <c r="LRB8" s="35"/>
      <c r="LRC8" s="35"/>
      <c r="LRD8" s="35"/>
      <c r="LRE8" s="35"/>
      <c r="LRF8" s="35"/>
      <c r="LRG8" s="35"/>
      <c r="LRH8" s="35"/>
      <c r="LRI8" s="35"/>
      <c r="LRJ8" s="35"/>
      <c r="LRK8" s="35"/>
      <c r="LRL8" s="35"/>
      <c r="LRM8" s="35"/>
      <c r="LRN8" s="35"/>
      <c r="LRO8" s="35"/>
      <c r="LRP8" s="35"/>
      <c r="LRQ8" s="35"/>
      <c r="LRR8" s="35"/>
      <c r="LRS8" s="35"/>
      <c r="LRT8" s="35"/>
      <c r="LRU8" s="35"/>
      <c r="LRV8" s="35"/>
      <c r="LRW8" s="35"/>
      <c r="LRX8" s="35"/>
      <c r="LRY8" s="35"/>
      <c r="LRZ8" s="35"/>
      <c r="LSA8" s="35"/>
      <c r="LSB8" s="35"/>
      <c r="LSC8" s="35"/>
      <c r="LSD8" s="35"/>
      <c r="LSE8" s="35"/>
      <c r="LSF8" s="35"/>
      <c r="LSG8" s="35"/>
      <c r="LSH8" s="35"/>
      <c r="LSI8" s="35"/>
      <c r="LSJ8" s="35"/>
      <c r="LSK8" s="35"/>
      <c r="LSL8" s="35"/>
      <c r="LSM8" s="35"/>
      <c r="LSN8" s="35"/>
      <c r="LSO8" s="35"/>
      <c r="LSP8" s="35"/>
      <c r="LSQ8" s="35"/>
      <c r="LSR8" s="35"/>
      <c r="LSS8" s="35"/>
      <c r="LST8" s="35"/>
      <c r="LSU8" s="35"/>
      <c r="LSV8" s="35"/>
      <c r="LSW8" s="35"/>
      <c r="LSX8" s="35"/>
      <c r="LSY8" s="35"/>
      <c r="LSZ8" s="35"/>
      <c r="LTA8" s="35"/>
      <c r="LTB8" s="35"/>
      <c r="LTC8" s="35"/>
      <c r="LTD8" s="35"/>
      <c r="LTE8" s="35"/>
      <c r="LTF8" s="35"/>
      <c r="LTG8" s="35"/>
      <c r="LTH8" s="35"/>
      <c r="LTI8" s="35"/>
      <c r="LTJ8" s="35"/>
      <c r="LTK8" s="35"/>
      <c r="LTL8" s="35"/>
      <c r="LTM8" s="35"/>
      <c r="LTN8" s="35"/>
      <c r="LTO8" s="35"/>
      <c r="LTP8" s="35"/>
      <c r="LTQ8" s="35"/>
      <c r="LTR8" s="35"/>
      <c r="LTS8" s="35"/>
      <c r="LTT8" s="35"/>
      <c r="LTU8" s="35"/>
      <c r="LTV8" s="35"/>
      <c r="LTW8" s="35"/>
      <c r="LTX8" s="35"/>
      <c r="LTY8" s="35"/>
      <c r="LTZ8" s="35"/>
      <c r="LUA8" s="35"/>
      <c r="LUB8" s="35"/>
      <c r="LUC8" s="35"/>
      <c r="LUD8" s="35"/>
      <c r="LUE8" s="35"/>
      <c r="LUF8" s="35"/>
      <c r="LUG8" s="35"/>
      <c r="LUH8" s="35"/>
      <c r="LUI8" s="35"/>
      <c r="LUJ8" s="35"/>
      <c r="LUK8" s="35"/>
      <c r="LUL8" s="35"/>
      <c r="LUM8" s="35"/>
      <c r="LUN8" s="35"/>
      <c r="LUO8" s="35"/>
      <c r="LUP8" s="35"/>
      <c r="LUQ8" s="35"/>
      <c r="LUR8" s="35"/>
      <c r="LUS8" s="35"/>
      <c r="LUT8" s="35"/>
      <c r="LUU8" s="35"/>
      <c r="LUV8" s="35"/>
      <c r="LUW8" s="35"/>
      <c r="LUX8" s="35"/>
      <c r="LUY8" s="35"/>
      <c r="LUZ8" s="35"/>
      <c r="LVA8" s="35"/>
      <c r="LVB8" s="35"/>
      <c r="LVC8" s="35"/>
      <c r="LVD8" s="35"/>
      <c r="LVE8" s="35"/>
      <c r="LVF8" s="35"/>
      <c r="LVG8" s="35"/>
      <c r="LVH8" s="35"/>
      <c r="LVI8" s="35"/>
      <c r="LVJ8" s="35"/>
      <c r="LVK8" s="35"/>
      <c r="LVL8" s="35"/>
      <c r="LVM8" s="35"/>
      <c r="LVN8" s="35"/>
      <c r="LVO8" s="35"/>
      <c r="LVP8" s="35"/>
      <c r="LVQ8" s="35"/>
      <c r="LVR8" s="35"/>
      <c r="LVS8" s="35"/>
      <c r="LVT8" s="35"/>
      <c r="LVU8" s="35"/>
      <c r="LVV8" s="35"/>
      <c r="LVW8" s="35"/>
      <c r="LVX8" s="35"/>
      <c r="LVY8" s="35"/>
      <c r="LVZ8" s="35"/>
      <c r="LWA8" s="35"/>
      <c r="LWB8" s="35"/>
      <c r="LWC8" s="35"/>
      <c r="LWD8" s="35"/>
      <c r="LWE8" s="35"/>
      <c r="LWF8" s="35"/>
      <c r="LWG8" s="35"/>
      <c r="LWH8" s="35"/>
      <c r="LWI8" s="35"/>
      <c r="LWJ8" s="35"/>
      <c r="LWK8" s="35"/>
      <c r="LWL8" s="35"/>
      <c r="LWM8" s="35"/>
      <c r="LWN8" s="35"/>
      <c r="LWO8" s="35"/>
      <c r="LWP8" s="35"/>
      <c r="LWQ8" s="35"/>
      <c r="LWR8" s="35"/>
      <c r="LWS8" s="35"/>
      <c r="LWT8" s="35"/>
      <c r="LWU8" s="35"/>
      <c r="LWV8" s="35"/>
      <c r="LWW8" s="35"/>
      <c r="LWX8" s="35"/>
      <c r="LWY8" s="35"/>
      <c r="LWZ8" s="35"/>
      <c r="LXA8" s="35"/>
      <c r="LXB8" s="35"/>
      <c r="LXC8" s="35"/>
      <c r="LXD8" s="35"/>
      <c r="LXE8" s="35"/>
      <c r="LXF8" s="35"/>
      <c r="LXG8" s="35"/>
      <c r="LXH8" s="35"/>
      <c r="LXI8" s="35"/>
      <c r="LXJ8" s="35"/>
      <c r="LXK8" s="35"/>
      <c r="LXL8" s="35"/>
      <c r="LXM8" s="35"/>
      <c r="LXN8" s="35"/>
      <c r="LXO8" s="35"/>
      <c r="LXP8" s="35"/>
      <c r="LXQ8" s="35"/>
      <c r="LXR8" s="35"/>
      <c r="LXS8" s="35"/>
      <c r="LXT8" s="35"/>
      <c r="LXU8" s="35"/>
      <c r="LXV8" s="35"/>
      <c r="LXW8" s="35"/>
      <c r="LXX8" s="35"/>
      <c r="LXY8" s="35"/>
      <c r="LXZ8" s="35"/>
      <c r="LYA8" s="35"/>
      <c r="LYB8" s="35"/>
      <c r="LYC8" s="35"/>
      <c r="LYD8" s="35"/>
      <c r="LYE8" s="35"/>
      <c r="LYF8" s="35"/>
      <c r="LYG8" s="35"/>
      <c r="LYH8" s="35"/>
      <c r="LYI8" s="35"/>
      <c r="LYJ8" s="35"/>
      <c r="LYK8" s="35"/>
      <c r="LYL8" s="35"/>
      <c r="LYM8" s="35"/>
      <c r="LYN8" s="35"/>
      <c r="LYO8" s="35"/>
      <c r="LYP8" s="35"/>
      <c r="LYQ8" s="35"/>
      <c r="LYR8" s="35"/>
      <c r="LYS8" s="35"/>
      <c r="LYT8" s="35"/>
      <c r="LYU8" s="35"/>
      <c r="LYV8" s="35"/>
      <c r="LYW8" s="35"/>
      <c r="LYX8" s="35"/>
      <c r="LYY8" s="35"/>
      <c r="LYZ8" s="35"/>
      <c r="LZA8" s="35"/>
      <c r="LZB8" s="35"/>
      <c r="LZC8" s="35"/>
      <c r="LZD8" s="35"/>
      <c r="LZE8" s="35"/>
      <c r="LZF8" s="35"/>
      <c r="LZG8" s="35"/>
      <c r="LZH8" s="35"/>
      <c r="LZI8" s="35"/>
      <c r="LZJ8" s="35"/>
      <c r="LZK8" s="35"/>
      <c r="LZL8" s="35"/>
      <c r="LZM8" s="35"/>
      <c r="LZN8" s="35"/>
      <c r="LZO8" s="35"/>
      <c r="LZP8" s="35"/>
      <c r="LZQ8" s="35"/>
      <c r="LZR8" s="35"/>
      <c r="LZS8" s="35"/>
      <c r="LZT8" s="35"/>
      <c r="LZU8" s="35"/>
      <c r="LZV8" s="35"/>
      <c r="LZW8" s="35"/>
      <c r="LZX8" s="35"/>
      <c r="LZY8" s="35"/>
      <c r="LZZ8" s="35"/>
      <c r="MAA8" s="35"/>
      <c r="MAB8" s="35"/>
      <c r="MAC8" s="35"/>
      <c r="MAD8" s="35"/>
      <c r="MAE8" s="35"/>
      <c r="MAF8" s="35"/>
      <c r="MAG8" s="35"/>
      <c r="MAH8" s="35"/>
      <c r="MAI8" s="35"/>
      <c r="MAJ8" s="35"/>
      <c r="MAK8" s="35"/>
      <c r="MAL8" s="35"/>
      <c r="MAM8" s="35"/>
      <c r="MAN8" s="35"/>
      <c r="MAO8" s="35"/>
      <c r="MAP8" s="35"/>
      <c r="MAQ8" s="35"/>
      <c r="MAR8" s="35"/>
      <c r="MAS8" s="35"/>
      <c r="MAT8" s="35"/>
      <c r="MAU8" s="35"/>
      <c r="MAV8" s="35"/>
      <c r="MAW8" s="35"/>
      <c r="MAX8" s="35"/>
      <c r="MAY8" s="35"/>
      <c r="MAZ8" s="35"/>
      <c r="MBA8" s="35"/>
      <c r="MBB8" s="35"/>
      <c r="MBC8" s="35"/>
      <c r="MBD8" s="35"/>
      <c r="MBE8" s="35"/>
      <c r="MBF8" s="35"/>
      <c r="MBG8" s="35"/>
      <c r="MBH8" s="35"/>
      <c r="MBI8" s="35"/>
      <c r="MBJ8" s="35"/>
      <c r="MBK8" s="35"/>
      <c r="MBL8" s="35"/>
      <c r="MBM8" s="35"/>
      <c r="MBN8" s="35"/>
      <c r="MBO8" s="35"/>
      <c r="MBP8" s="35"/>
      <c r="MBQ8" s="35"/>
      <c r="MBR8" s="35"/>
      <c r="MBS8" s="35"/>
      <c r="MBT8" s="35"/>
      <c r="MBU8" s="35"/>
      <c r="MBV8" s="35"/>
      <c r="MBW8" s="35"/>
      <c r="MBX8" s="35"/>
      <c r="MBY8" s="35"/>
      <c r="MBZ8" s="35"/>
      <c r="MCA8" s="35"/>
      <c r="MCB8" s="35"/>
      <c r="MCC8" s="35"/>
      <c r="MCD8" s="35"/>
      <c r="MCE8" s="35"/>
      <c r="MCF8" s="35"/>
      <c r="MCG8" s="35"/>
      <c r="MCH8" s="35"/>
      <c r="MCI8" s="35"/>
      <c r="MCJ8" s="35"/>
      <c r="MCK8" s="35"/>
      <c r="MCL8" s="35"/>
      <c r="MCM8" s="35"/>
      <c r="MCN8" s="35"/>
      <c r="MCO8" s="35"/>
      <c r="MCP8" s="35"/>
      <c r="MCQ8" s="35"/>
      <c r="MCR8" s="35"/>
      <c r="MCS8" s="35"/>
      <c r="MCT8" s="35"/>
      <c r="MCU8" s="35"/>
      <c r="MCV8" s="35"/>
      <c r="MCW8" s="35"/>
      <c r="MCX8" s="35"/>
      <c r="MCY8" s="35"/>
      <c r="MCZ8" s="35"/>
      <c r="MDA8" s="35"/>
      <c r="MDB8" s="35"/>
      <c r="MDC8" s="35"/>
      <c r="MDD8" s="35"/>
      <c r="MDE8" s="35"/>
      <c r="MDF8" s="35"/>
      <c r="MDG8" s="35"/>
      <c r="MDH8" s="35"/>
      <c r="MDI8" s="35"/>
      <c r="MDJ8" s="35"/>
      <c r="MDK8" s="35"/>
      <c r="MDL8" s="35"/>
      <c r="MDM8" s="35"/>
      <c r="MDN8" s="35"/>
      <c r="MDO8" s="35"/>
      <c r="MDP8" s="35"/>
      <c r="MDQ8" s="35"/>
      <c r="MDR8" s="35"/>
      <c r="MDS8" s="35"/>
      <c r="MDT8" s="35"/>
      <c r="MDU8" s="35"/>
      <c r="MDV8" s="35"/>
      <c r="MDW8" s="35"/>
      <c r="MDX8" s="35"/>
      <c r="MDY8" s="35"/>
      <c r="MDZ8" s="35"/>
      <c r="MEA8" s="35"/>
      <c r="MEB8" s="35"/>
      <c r="MEC8" s="35"/>
      <c r="MED8" s="35"/>
      <c r="MEE8" s="35"/>
      <c r="MEF8" s="35"/>
      <c r="MEG8" s="35"/>
      <c r="MEH8" s="35"/>
      <c r="MEI8" s="35"/>
      <c r="MEJ8" s="35"/>
      <c r="MEK8" s="35"/>
      <c r="MEL8" s="35"/>
      <c r="MEM8" s="35"/>
      <c r="MEN8" s="35"/>
      <c r="MEO8" s="35"/>
      <c r="MEP8" s="35"/>
      <c r="MEQ8" s="35"/>
      <c r="MER8" s="35"/>
      <c r="MES8" s="35"/>
      <c r="MET8" s="35"/>
      <c r="MEU8" s="35"/>
      <c r="MEV8" s="35"/>
      <c r="MEW8" s="35"/>
      <c r="MEX8" s="35"/>
      <c r="MEY8" s="35"/>
      <c r="MEZ8" s="35"/>
      <c r="MFA8" s="35"/>
      <c r="MFB8" s="35"/>
      <c r="MFC8" s="35"/>
      <c r="MFD8" s="35"/>
      <c r="MFE8" s="35"/>
      <c r="MFF8" s="35"/>
      <c r="MFG8" s="35"/>
      <c r="MFH8" s="35"/>
      <c r="MFI8" s="35"/>
      <c r="MFJ8" s="35"/>
      <c r="MFK8" s="35"/>
      <c r="MFL8" s="35"/>
      <c r="MFM8" s="35"/>
      <c r="MFN8" s="35"/>
      <c r="MFO8" s="35"/>
      <c r="MFP8" s="35"/>
      <c r="MFQ8" s="35"/>
      <c r="MFR8" s="35"/>
      <c r="MFS8" s="35"/>
      <c r="MFT8" s="35"/>
      <c r="MFU8" s="35"/>
      <c r="MFV8" s="35"/>
      <c r="MFW8" s="35"/>
      <c r="MFX8" s="35"/>
      <c r="MFY8" s="35"/>
      <c r="MFZ8" s="35"/>
      <c r="MGA8" s="35"/>
      <c r="MGB8" s="35"/>
      <c r="MGC8" s="35"/>
      <c r="MGD8" s="35"/>
      <c r="MGE8" s="35"/>
      <c r="MGF8" s="35"/>
      <c r="MGG8" s="35"/>
      <c r="MGH8" s="35"/>
      <c r="MGI8" s="35"/>
      <c r="MGJ8" s="35"/>
      <c r="MGK8" s="35"/>
      <c r="MGL8" s="35"/>
      <c r="MGM8" s="35"/>
      <c r="MGN8" s="35"/>
      <c r="MGO8" s="35"/>
      <c r="MGP8" s="35"/>
      <c r="MGQ8" s="35"/>
      <c r="MGR8" s="35"/>
      <c r="MGS8" s="35"/>
      <c r="MGT8" s="35"/>
      <c r="MGU8" s="35"/>
      <c r="MGV8" s="35"/>
      <c r="MGW8" s="35"/>
      <c r="MGX8" s="35"/>
      <c r="MGY8" s="35"/>
      <c r="MGZ8" s="35"/>
      <c r="MHA8" s="35"/>
      <c r="MHB8" s="35"/>
      <c r="MHC8" s="35"/>
      <c r="MHD8" s="35"/>
      <c r="MHE8" s="35"/>
      <c r="MHF8" s="35"/>
      <c r="MHG8" s="35"/>
      <c r="MHH8" s="35"/>
      <c r="MHI8" s="35"/>
      <c r="MHJ8" s="35"/>
      <c r="MHK8" s="35"/>
      <c r="MHL8" s="35"/>
      <c r="MHM8" s="35"/>
      <c r="MHN8" s="35"/>
      <c r="MHO8" s="35"/>
      <c r="MHP8" s="35"/>
      <c r="MHQ8" s="35"/>
      <c r="MHR8" s="35"/>
      <c r="MHS8" s="35"/>
      <c r="MHT8" s="35"/>
      <c r="MHU8" s="35"/>
      <c r="MHV8" s="35"/>
      <c r="MHW8" s="35"/>
      <c r="MHX8" s="35"/>
      <c r="MHY8" s="35"/>
      <c r="MHZ8" s="35"/>
      <c r="MIA8" s="35"/>
      <c r="MIB8" s="35"/>
      <c r="MIC8" s="35"/>
      <c r="MID8" s="35"/>
      <c r="MIE8" s="35"/>
      <c r="MIF8" s="35"/>
      <c r="MIG8" s="35"/>
      <c r="MIH8" s="35"/>
      <c r="MII8" s="35"/>
      <c r="MIJ8" s="35"/>
      <c r="MIK8" s="35"/>
      <c r="MIL8" s="35"/>
      <c r="MIM8" s="35"/>
      <c r="MIN8" s="35"/>
      <c r="MIO8" s="35"/>
      <c r="MIP8" s="35"/>
      <c r="MIQ8" s="35"/>
      <c r="MIR8" s="35"/>
      <c r="MIS8" s="35"/>
      <c r="MIT8" s="35"/>
      <c r="MIU8" s="35"/>
      <c r="MIV8" s="35"/>
      <c r="MIW8" s="35"/>
      <c r="MIX8" s="35"/>
      <c r="MIY8" s="35"/>
      <c r="MIZ8" s="35"/>
      <c r="MJA8" s="35"/>
      <c r="MJB8" s="35"/>
      <c r="MJC8" s="35"/>
      <c r="MJD8" s="35"/>
      <c r="MJE8" s="35"/>
      <c r="MJF8" s="35"/>
      <c r="MJG8" s="35"/>
      <c r="MJH8" s="35"/>
      <c r="MJI8" s="35"/>
      <c r="MJJ8" s="35"/>
      <c r="MJK8" s="35"/>
      <c r="MJL8" s="35"/>
      <c r="MJM8" s="35"/>
      <c r="MJN8" s="35"/>
      <c r="MJO8" s="35"/>
      <c r="MJP8" s="35"/>
      <c r="MJQ8" s="35"/>
      <c r="MJR8" s="35"/>
      <c r="MJS8" s="35"/>
      <c r="MJT8" s="35"/>
      <c r="MJU8" s="35"/>
      <c r="MJV8" s="35"/>
      <c r="MJW8" s="35"/>
      <c r="MJX8" s="35"/>
      <c r="MJY8" s="35"/>
      <c r="MJZ8" s="35"/>
      <c r="MKA8" s="35"/>
      <c r="MKB8" s="35"/>
      <c r="MKC8" s="35"/>
      <c r="MKD8" s="35"/>
      <c r="MKE8" s="35"/>
      <c r="MKF8" s="35"/>
      <c r="MKG8" s="35"/>
      <c r="MKH8" s="35"/>
      <c r="MKI8" s="35"/>
      <c r="MKJ8" s="35"/>
      <c r="MKK8" s="35"/>
      <c r="MKL8" s="35"/>
      <c r="MKM8" s="35"/>
      <c r="MKN8" s="35"/>
      <c r="MKO8" s="35"/>
      <c r="MKP8" s="35"/>
      <c r="MKQ8" s="35"/>
      <c r="MKR8" s="35"/>
      <c r="MKS8" s="35"/>
      <c r="MKT8" s="35"/>
      <c r="MKU8" s="35"/>
      <c r="MKV8" s="35"/>
      <c r="MKW8" s="35"/>
      <c r="MKX8" s="35"/>
      <c r="MKY8" s="35"/>
      <c r="MKZ8" s="35"/>
      <c r="MLA8" s="35"/>
      <c r="MLB8" s="35"/>
      <c r="MLC8" s="35"/>
      <c r="MLD8" s="35"/>
      <c r="MLE8" s="35"/>
      <c r="MLF8" s="35"/>
      <c r="MLG8" s="35"/>
      <c r="MLH8" s="35"/>
      <c r="MLI8" s="35"/>
      <c r="MLJ8" s="35"/>
      <c r="MLK8" s="35"/>
      <c r="MLL8" s="35"/>
      <c r="MLM8" s="35"/>
      <c r="MLN8" s="35"/>
      <c r="MLO8" s="35"/>
      <c r="MLP8" s="35"/>
      <c r="MLQ8" s="35"/>
      <c r="MLR8" s="35"/>
      <c r="MLS8" s="35"/>
      <c r="MLT8" s="35"/>
      <c r="MLU8" s="35"/>
      <c r="MLV8" s="35"/>
      <c r="MLW8" s="35"/>
      <c r="MLX8" s="35"/>
      <c r="MLY8" s="35"/>
      <c r="MLZ8" s="35"/>
      <c r="MMA8" s="35"/>
      <c r="MMB8" s="35"/>
      <c r="MMC8" s="35"/>
      <c r="MMD8" s="35"/>
      <c r="MME8" s="35"/>
      <c r="MMF8" s="35"/>
      <c r="MMG8" s="35"/>
      <c r="MMH8" s="35"/>
      <c r="MMI8" s="35"/>
      <c r="MMJ8" s="35"/>
      <c r="MMK8" s="35"/>
      <c r="MML8" s="35"/>
      <c r="MMM8" s="35"/>
      <c r="MMN8" s="35"/>
      <c r="MMO8" s="35"/>
      <c r="MMP8" s="35"/>
      <c r="MMQ8" s="35"/>
      <c r="MMR8" s="35"/>
      <c r="MMS8" s="35"/>
      <c r="MMT8" s="35"/>
      <c r="MMU8" s="35"/>
      <c r="MMV8" s="35"/>
      <c r="MMW8" s="35"/>
      <c r="MMX8" s="35"/>
      <c r="MMY8" s="35"/>
      <c r="MMZ8" s="35"/>
      <c r="MNA8" s="35"/>
      <c r="MNB8" s="35"/>
      <c r="MNC8" s="35"/>
      <c r="MND8" s="35"/>
      <c r="MNE8" s="35"/>
      <c r="MNF8" s="35"/>
      <c r="MNG8" s="35"/>
      <c r="MNH8" s="35"/>
      <c r="MNI8" s="35"/>
      <c r="MNJ8" s="35"/>
      <c r="MNK8" s="35"/>
      <c r="MNL8" s="35"/>
      <c r="MNM8" s="35"/>
      <c r="MNN8" s="35"/>
      <c r="MNO8" s="35"/>
      <c r="MNP8" s="35"/>
      <c r="MNQ8" s="35"/>
      <c r="MNR8" s="35"/>
      <c r="MNS8" s="35"/>
      <c r="MNT8" s="35"/>
      <c r="MNU8" s="35"/>
      <c r="MNV8" s="35"/>
      <c r="MNW8" s="35"/>
      <c r="MNX8" s="35"/>
      <c r="MNY8" s="35"/>
      <c r="MNZ8" s="35"/>
      <c r="MOA8" s="35"/>
      <c r="MOB8" s="35"/>
      <c r="MOC8" s="35"/>
      <c r="MOD8" s="35"/>
      <c r="MOE8" s="35"/>
      <c r="MOF8" s="35"/>
      <c r="MOG8" s="35"/>
      <c r="MOH8" s="35"/>
      <c r="MOI8" s="35"/>
      <c r="MOJ8" s="35"/>
      <c r="MOK8" s="35"/>
      <c r="MOL8" s="35"/>
      <c r="MOM8" s="35"/>
      <c r="MON8" s="35"/>
      <c r="MOO8" s="35"/>
      <c r="MOP8" s="35"/>
      <c r="MOQ8" s="35"/>
      <c r="MOR8" s="35"/>
      <c r="MOS8" s="35"/>
      <c r="MOT8" s="35"/>
      <c r="MOU8" s="35"/>
      <c r="MOV8" s="35"/>
      <c r="MOW8" s="35"/>
      <c r="MOX8" s="35"/>
      <c r="MOY8" s="35"/>
      <c r="MOZ8" s="35"/>
      <c r="MPA8" s="35"/>
      <c r="MPB8" s="35"/>
      <c r="MPC8" s="35"/>
      <c r="MPD8" s="35"/>
      <c r="MPE8" s="35"/>
      <c r="MPF8" s="35"/>
      <c r="MPG8" s="35"/>
      <c r="MPH8" s="35"/>
      <c r="MPI8" s="35"/>
      <c r="MPJ8" s="35"/>
      <c r="MPK8" s="35"/>
      <c r="MPL8" s="35"/>
      <c r="MPM8" s="35"/>
      <c r="MPN8" s="35"/>
      <c r="MPO8" s="35"/>
      <c r="MPP8" s="35"/>
      <c r="MPQ8" s="35"/>
      <c r="MPR8" s="35"/>
      <c r="MPS8" s="35"/>
      <c r="MPT8" s="35"/>
      <c r="MPU8" s="35"/>
      <c r="MPV8" s="35"/>
      <c r="MPW8" s="35"/>
      <c r="MPX8" s="35"/>
      <c r="MPY8" s="35"/>
      <c r="MPZ8" s="35"/>
      <c r="MQA8" s="35"/>
      <c r="MQB8" s="35"/>
      <c r="MQC8" s="35"/>
      <c r="MQD8" s="35"/>
      <c r="MQE8" s="35"/>
      <c r="MQF8" s="35"/>
      <c r="MQG8" s="35"/>
      <c r="MQH8" s="35"/>
      <c r="MQI8" s="35"/>
      <c r="MQJ8" s="35"/>
      <c r="MQK8" s="35"/>
      <c r="MQL8" s="35"/>
      <c r="MQM8" s="35"/>
      <c r="MQN8" s="35"/>
      <c r="MQO8" s="35"/>
      <c r="MQP8" s="35"/>
      <c r="MQQ8" s="35"/>
      <c r="MQR8" s="35"/>
      <c r="MQS8" s="35"/>
      <c r="MQT8" s="35"/>
      <c r="MQU8" s="35"/>
      <c r="MQV8" s="35"/>
      <c r="MQW8" s="35"/>
      <c r="MQX8" s="35"/>
      <c r="MQY8" s="35"/>
      <c r="MQZ8" s="35"/>
      <c r="MRA8" s="35"/>
      <c r="MRB8" s="35"/>
      <c r="MRC8" s="35"/>
      <c r="MRD8" s="35"/>
      <c r="MRE8" s="35"/>
      <c r="MRF8" s="35"/>
      <c r="MRG8" s="35"/>
      <c r="MRH8" s="35"/>
      <c r="MRI8" s="35"/>
      <c r="MRJ8" s="35"/>
      <c r="MRK8" s="35"/>
      <c r="MRL8" s="35"/>
      <c r="MRM8" s="35"/>
      <c r="MRN8" s="35"/>
      <c r="MRO8" s="35"/>
      <c r="MRP8" s="35"/>
      <c r="MRQ8" s="35"/>
      <c r="MRR8" s="35"/>
      <c r="MRS8" s="35"/>
      <c r="MRT8" s="35"/>
      <c r="MRU8" s="35"/>
      <c r="MRV8" s="35"/>
      <c r="MRW8" s="35"/>
      <c r="MRX8" s="35"/>
      <c r="MRY8" s="35"/>
      <c r="MRZ8" s="35"/>
      <c r="MSA8" s="35"/>
      <c r="MSB8" s="35"/>
      <c r="MSC8" s="35"/>
      <c r="MSD8" s="35"/>
      <c r="MSE8" s="35"/>
      <c r="MSF8" s="35"/>
      <c r="MSG8" s="35"/>
      <c r="MSH8" s="35"/>
      <c r="MSI8" s="35"/>
      <c r="MSJ8" s="35"/>
      <c r="MSK8" s="35"/>
      <c r="MSL8" s="35"/>
      <c r="MSM8" s="35"/>
      <c r="MSN8" s="35"/>
      <c r="MSO8" s="35"/>
      <c r="MSP8" s="35"/>
      <c r="MSQ8" s="35"/>
      <c r="MSR8" s="35"/>
      <c r="MSS8" s="35"/>
      <c r="MST8" s="35"/>
      <c r="MSU8" s="35"/>
      <c r="MSV8" s="35"/>
      <c r="MSW8" s="35"/>
      <c r="MSX8" s="35"/>
      <c r="MSY8" s="35"/>
      <c r="MSZ8" s="35"/>
      <c r="MTA8" s="35"/>
      <c r="MTB8" s="35"/>
      <c r="MTC8" s="35"/>
      <c r="MTD8" s="35"/>
      <c r="MTE8" s="35"/>
      <c r="MTF8" s="35"/>
      <c r="MTG8" s="35"/>
      <c r="MTH8" s="35"/>
      <c r="MTI8" s="35"/>
      <c r="MTJ8" s="35"/>
      <c r="MTK8" s="35"/>
      <c r="MTL8" s="35"/>
      <c r="MTM8" s="35"/>
      <c r="MTN8" s="35"/>
      <c r="MTO8" s="35"/>
      <c r="MTP8" s="35"/>
      <c r="MTQ8" s="35"/>
      <c r="MTR8" s="35"/>
      <c r="MTS8" s="35"/>
      <c r="MTT8" s="35"/>
      <c r="MTU8" s="35"/>
      <c r="MTV8" s="35"/>
      <c r="MTW8" s="35"/>
      <c r="MTX8" s="35"/>
      <c r="MTY8" s="35"/>
      <c r="MTZ8" s="35"/>
      <c r="MUA8" s="35"/>
      <c r="MUB8" s="35"/>
      <c r="MUC8" s="35"/>
      <c r="MUD8" s="35"/>
      <c r="MUE8" s="35"/>
      <c r="MUF8" s="35"/>
      <c r="MUG8" s="35"/>
      <c r="MUH8" s="35"/>
      <c r="MUI8" s="35"/>
      <c r="MUJ8" s="35"/>
      <c r="MUK8" s="35"/>
      <c r="MUL8" s="35"/>
      <c r="MUM8" s="35"/>
      <c r="MUN8" s="35"/>
      <c r="MUO8" s="35"/>
      <c r="MUP8" s="35"/>
      <c r="MUQ8" s="35"/>
      <c r="MUR8" s="35"/>
      <c r="MUS8" s="35"/>
      <c r="MUT8" s="35"/>
      <c r="MUU8" s="35"/>
      <c r="MUV8" s="35"/>
      <c r="MUW8" s="35"/>
      <c r="MUX8" s="35"/>
      <c r="MUY8" s="35"/>
      <c r="MUZ8" s="35"/>
      <c r="MVA8" s="35"/>
      <c r="MVB8" s="35"/>
      <c r="MVC8" s="35"/>
      <c r="MVD8" s="35"/>
      <c r="MVE8" s="35"/>
      <c r="MVF8" s="35"/>
      <c r="MVG8" s="35"/>
      <c r="MVH8" s="35"/>
      <c r="MVI8" s="35"/>
      <c r="MVJ8" s="35"/>
      <c r="MVK8" s="35"/>
      <c r="MVL8" s="35"/>
      <c r="MVM8" s="35"/>
      <c r="MVN8" s="35"/>
      <c r="MVO8" s="35"/>
      <c r="MVP8" s="35"/>
      <c r="MVQ8" s="35"/>
      <c r="MVR8" s="35"/>
      <c r="MVS8" s="35"/>
      <c r="MVT8" s="35"/>
      <c r="MVU8" s="35"/>
      <c r="MVV8" s="35"/>
      <c r="MVW8" s="35"/>
      <c r="MVX8" s="35"/>
      <c r="MVY8" s="35"/>
      <c r="MVZ8" s="35"/>
      <c r="MWA8" s="35"/>
      <c r="MWB8" s="35"/>
      <c r="MWC8" s="35"/>
      <c r="MWD8" s="35"/>
      <c r="MWE8" s="35"/>
      <c r="MWF8" s="35"/>
      <c r="MWG8" s="35"/>
      <c r="MWH8" s="35"/>
      <c r="MWI8" s="35"/>
      <c r="MWJ8" s="35"/>
      <c r="MWK8" s="35"/>
      <c r="MWL8" s="35"/>
      <c r="MWM8" s="35"/>
      <c r="MWN8" s="35"/>
      <c r="MWO8" s="35"/>
      <c r="MWP8" s="35"/>
      <c r="MWQ8" s="35"/>
      <c r="MWR8" s="35"/>
      <c r="MWS8" s="35"/>
      <c r="MWT8" s="35"/>
      <c r="MWU8" s="35"/>
      <c r="MWV8" s="35"/>
      <c r="MWW8" s="35"/>
      <c r="MWX8" s="35"/>
      <c r="MWY8" s="35"/>
      <c r="MWZ8" s="35"/>
      <c r="MXA8" s="35"/>
      <c r="MXB8" s="35"/>
      <c r="MXC8" s="35"/>
      <c r="MXD8" s="35"/>
      <c r="MXE8" s="35"/>
      <c r="MXF8" s="35"/>
      <c r="MXG8" s="35"/>
      <c r="MXH8" s="35"/>
      <c r="MXI8" s="35"/>
      <c r="MXJ8" s="35"/>
      <c r="MXK8" s="35"/>
      <c r="MXL8" s="35"/>
      <c r="MXM8" s="35"/>
      <c r="MXN8" s="35"/>
      <c r="MXO8" s="35"/>
      <c r="MXP8" s="35"/>
      <c r="MXQ8" s="35"/>
      <c r="MXR8" s="35"/>
      <c r="MXS8" s="35"/>
      <c r="MXT8" s="35"/>
      <c r="MXU8" s="35"/>
      <c r="MXV8" s="35"/>
      <c r="MXW8" s="35"/>
      <c r="MXX8" s="35"/>
      <c r="MXY8" s="35"/>
      <c r="MXZ8" s="35"/>
      <c r="MYA8" s="35"/>
      <c r="MYB8" s="35"/>
      <c r="MYC8" s="35"/>
      <c r="MYD8" s="35"/>
      <c r="MYE8" s="35"/>
      <c r="MYF8" s="35"/>
      <c r="MYG8" s="35"/>
      <c r="MYH8" s="35"/>
      <c r="MYI8" s="35"/>
      <c r="MYJ8" s="35"/>
      <c r="MYK8" s="35"/>
      <c r="MYL8" s="35"/>
      <c r="MYM8" s="35"/>
      <c r="MYN8" s="35"/>
      <c r="MYO8" s="35"/>
      <c r="MYP8" s="35"/>
      <c r="MYQ8" s="35"/>
      <c r="MYR8" s="35"/>
      <c r="MYS8" s="35"/>
      <c r="MYT8" s="35"/>
      <c r="MYU8" s="35"/>
      <c r="MYV8" s="35"/>
      <c r="MYW8" s="35"/>
      <c r="MYX8" s="35"/>
      <c r="MYY8" s="35"/>
      <c r="MYZ8" s="35"/>
      <c r="MZA8" s="35"/>
      <c r="MZB8" s="35"/>
      <c r="MZC8" s="35"/>
      <c r="MZD8" s="35"/>
      <c r="MZE8" s="35"/>
      <c r="MZF8" s="35"/>
      <c r="MZG8" s="35"/>
      <c r="MZH8" s="35"/>
      <c r="MZI8" s="35"/>
      <c r="MZJ8" s="35"/>
      <c r="MZK8" s="35"/>
      <c r="MZL8" s="35"/>
      <c r="MZM8" s="35"/>
      <c r="MZN8" s="35"/>
      <c r="MZO8" s="35"/>
      <c r="MZP8" s="35"/>
      <c r="MZQ8" s="35"/>
      <c r="MZR8" s="35"/>
      <c r="MZS8" s="35"/>
      <c r="MZT8" s="35"/>
      <c r="MZU8" s="35"/>
      <c r="MZV8" s="35"/>
      <c r="MZW8" s="35"/>
      <c r="MZX8" s="35"/>
      <c r="MZY8" s="35"/>
      <c r="MZZ8" s="35"/>
      <c r="NAA8" s="35"/>
      <c r="NAB8" s="35"/>
      <c r="NAC8" s="35"/>
      <c r="NAD8" s="35"/>
      <c r="NAE8" s="35"/>
      <c r="NAF8" s="35"/>
      <c r="NAG8" s="35"/>
      <c r="NAH8" s="35"/>
      <c r="NAI8" s="35"/>
      <c r="NAJ8" s="35"/>
      <c r="NAK8" s="35"/>
      <c r="NAL8" s="35"/>
      <c r="NAM8" s="35"/>
      <c r="NAN8" s="35"/>
      <c r="NAO8" s="35"/>
      <c r="NAP8" s="35"/>
      <c r="NAQ8" s="35"/>
      <c r="NAR8" s="35"/>
      <c r="NAS8" s="35"/>
      <c r="NAT8" s="35"/>
      <c r="NAU8" s="35"/>
      <c r="NAV8" s="35"/>
      <c r="NAW8" s="35"/>
      <c r="NAX8" s="35"/>
      <c r="NAY8" s="35"/>
      <c r="NAZ8" s="35"/>
      <c r="NBA8" s="35"/>
      <c r="NBB8" s="35"/>
      <c r="NBC8" s="35"/>
      <c r="NBD8" s="35"/>
      <c r="NBE8" s="35"/>
      <c r="NBF8" s="35"/>
      <c r="NBG8" s="35"/>
      <c r="NBH8" s="35"/>
      <c r="NBI8" s="35"/>
      <c r="NBJ8" s="35"/>
      <c r="NBK8" s="35"/>
      <c r="NBL8" s="35"/>
      <c r="NBM8" s="35"/>
      <c r="NBN8" s="35"/>
      <c r="NBO8" s="35"/>
      <c r="NBP8" s="35"/>
      <c r="NBQ8" s="35"/>
      <c r="NBR8" s="35"/>
      <c r="NBS8" s="35"/>
      <c r="NBT8" s="35"/>
      <c r="NBU8" s="35"/>
      <c r="NBV8" s="35"/>
      <c r="NBW8" s="35"/>
      <c r="NBX8" s="35"/>
      <c r="NBY8" s="35"/>
      <c r="NBZ8" s="35"/>
      <c r="NCA8" s="35"/>
      <c r="NCB8" s="35"/>
      <c r="NCC8" s="35"/>
      <c r="NCD8" s="35"/>
      <c r="NCE8" s="35"/>
      <c r="NCF8" s="35"/>
      <c r="NCG8" s="35"/>
      <c r="NCH8" s="35"/>
      <c r="NCI8" s="35"/>
      <c r="NCJ8" s="35"/>
      <c r="NCK8" s="35"/>
      <c r="NCL8" s="35"/>
      <c r="NCM8" s="35"/>
      <c r="NCN8" s="35"/>
      <c r="NCO8" s="35"/>
      <c r="NCP8" s="35"/>
      <c r="NCQ8" s="35"/>
      <c r="NCR8" s="35"/>
      <c r="NCS8" s="35"/>
      <c r="NCT8" s="35"/>
      <c r="NCU8" s="35"/>
      <c r="NCV8" s="35"/>
      <c r="NCW8" s="35"/>
      <c r="NCX8" s="35"/>
      <c r="NCY8" s="35"/>
      <c r="NCZ8" s="35"/>
      <c r="NDA8" s="35"/>
      <c r="NDB8" s="35"/>
      <c r="NDC8" s="35"/>
      <c r="NDD8" s="35"/>
      <c r="NDE8" s="35"/>
      <c r="NDF8" s="35"/>
      <c r="NDG8" s="35"/>
      <c r="NDH8" s="35"/>
      <c r="NDI8" s="35"/>
      <c r="NDJ8" s="35"/>
      <c r="NDK8" s="35"/>
      <c r="NDL8" s="35"/>
      <c r="NDM8" s="35"/>
      <c r="NDN8" s="35"/>
      <c r="NDO8" s="35"/>
      <c r="NDP8" s="35"/>
      <c r="NDQ8" s="35"/>
      <c r="NDR8" s="35"/>
      <c r="NDS8" s="35"/>
      <c r="NDT8" s="35"/>
      <c r="NDU8" s="35"/>
      <c r="NDV8" s="35"/>
      <c r="NDW8" s="35"/>
      <c r="NDX8" s="35"/>
      <c r="NDY8" s="35"/>
      <c r="NDZ8" s="35"/>
      <c r="NEA8" s="35"/>
      <c r="NEB8" s="35"/>
      <c r="NEC8" s="35"/>
      <c r="NED8" s="35"/>
      <c r="NEE8" s="35"/>
      <c r="NEF8" s="35"/>
      <c r="NEG8" s="35"/>
      <c r="NEH8" s="35"/>
      <c r="NEI8" s="35"/>
      <c r="NEJ8" s="35"/>
      <c r="NEK8" s="35"/>
      <c r="NEL8" s="35"/>
      <c r="NEM8" s="35"/>
      <c r="NEN8" s="35"/>
      <c r="NEO8" s="35"/>
      <c r="NEP8" s="35"/>
      <c r="NEQ8" s="35"/>
      <c r="NER8" s="35"/>
      <c r="NES8" s="35"/>
      <c r="NET8" s="35"/>
      <c r="NEU8" s="35"/>
      <c r="NEV8" s="35"/>
      <c r="NEW8" s="35"/>
      <c r="NEX8" s="35"/>
      <c r="NEY8" s="35"/>
      <c r="NEZ8" s="35"/>
      <c r="NFA8" s="35"/>
      <c r="NFB8" s="35"/>
      <c r="NFC8" s="35"/>
      <c r="NFD8" s="35"/>
      <c r="NFE8" s="35"/>
      <c r="NFF8" s="35"/>
      <c r="NFG8" s="35"/>
      <c r="NFH8" s="35"/>
      <c r="NFI8" s="35"/>
      <c r="NFJ8" s="35"/>
      <c r="NFK8" s="35"/>
      <c r="NFL8" s="35"/>
      <c r="NFM8" s="35"/>
      <c r="NFN8" s="35"/>
      <c r="NFO8" s="35"/>
      <c r="NFP8" s="35"/>
      <c r="NFQ8" s="35"/>
      <c r="NFR8" s="35"/>
      <c r="NFS8" s="35"/>
      <c r="NFT8" s="35"/>
      <c r="NFU8" s="35"/>
      <c r="NFV8" s="35"/>
      <c r="NFW8" s="35"/>
      <c r="NFX8" s="35"/>
      <c r="NFY8" s="35"/>
      <c r="NFZ8" s="35"/>
      <c r="NGA8" s="35"/>
      <c r="NGB8" s="35"/>
      <c r="NGC8" s="35"/>
      <c r="NGD8" s="35"/>
      <c r="NGE8" s="35"/>
      <c r="NGF8" s="35"/>
      <c r="NGG8" s="35"/>
      <c r="NGH8" s="35"/>
      <c r="NGI8" s="35"/>
      <c r="NGJ8" s="35"/>
      <c r="NGK8" s="35"/>
      <c r="NGL8" s="35"/>
      <c r="NGM8" s="35"/>
      <c r="NGN8" s="35"/>
      <c r="NGO8" s="35"/>
      <c r="NGP8" s="35"/>
      <c r="NGQ8" s="35"/>
      <c r="NGR8" s="35"/>
      <c r="NGS8" s="35"/>
      <c r="NGT8" s="35"/>
      <c r="NGU8" s="35"/>
      <c r="NGV8" s="35"/>
      <c r="NGW8" s="35"/>
      <c r="NGX8" s="35"/>
      <c r="NGY8" s="35"/>
      <c r="NGZ8" s="35"/>
      <c r="NHA8" s="35"/>
      <c r="NHB8" s="35"/>
      <c r="NHC8" s="35"/>
      <c r="NHD8" s="35"/>
      <c r="NHE8" s="35"/>
      <c r="NHF8" s="35"/>
      <c r="NHG8" s="35"/>
      <c r="NHH8" s="35"/>
      <c r="NHI8" s="35"/>
      <c r="NHJ8" s="35"/>
      <c r="NHK8" s="35"/>
      <c r="NHL8" s="35"/>
      <c r="NHM8" s="35"/>
      <c r="NHN8" s="35"/>
      <c r="NHO8" s="35"/>
      <c r="NHP8" s="35"/>
      <c r="NHQ8" s="35"/>
      <c r="NHR8" s="35"/>
      <c r="NHS8" s="35"/>
      <c r="NHT8" s="35"/>
      <c r="NHU8" s="35"/>
      <c r="NHV8" s="35"/>
      <c r="NHW8" s="35"/>
      <c r="NHX8" s="35"/>
      <c r="NHY8" s="35"/>
      <c r="NHZ8" s="35"/>
      <c r="NIA8" s="35"/>
      <c r="NIB8" s="35"/>
      <c r="NIC8" s="35"/>
      <c r="NID8" s="35"/>
      <c r="NIE8" s="35"/>
      <c r="NIF8" s="35"/>
      <c r="NIG8" s="35"/>
      <c r="NIH8" s="35"/>
      <c r="NII8" s="35"/>
      <c r="NIJ8" s="35"/>
      <c r="NIK8" s="35"/>
      <c r="NIL8" s="35"/>
      <c r="NIM8" s="35"/>
      <c r="NIN8" s="35"/>
      <c r="NIO8" s="35"/>
      <c r="NIP8" s="35"/>
      <c r="NIQ8" s="35"/>
      <c r="NIR8" s="35"/>
      <c r="NIS8" s="35"/>
      <c r="NIT8" s="35"/>
      <c r="NIU8" s="35"/>
      <c r="NIV8" s="35"/>
      <c r="NIW8" s="35"/>
      <c r="NIX8" s="35"/>
      <c r="NIY8" s="35"/>
      <c r="NIZ8" s="35"/>
      <c r="NJA8" s="35"/>
      <c r="NJB8" s="35"/>
      <c r="NJC8" s="35"/>
      <c r="NJD8" s="35"/>
      <c r="NJE8" s="35"/>
      <c r="NJF8" s="35"/>
      <c r="NJG8" s="35"/>
      <c r="NJH8" s="35"/>
      <c r="NJI8" s="35"/>
      <c r="NJJ8" s="35"/>
      <c r="NJK8" s="35"/>
      <c r="NJL8" s="35"/>
      <c r="NJM8" s="35"/>
      <c r="NJN8" s="35"/>
      <c r="NJO8" s="35"/>
      <c r="NJP8" s="35"/>
      <c r="NJQ8" s="35"/>
      <c r="NJR8" s="35"/>
      <c r="NJS8" s="35"/>
      <c r="NJT8" s="35"/>
      <c r="NJU8" s="35"/>
      <c r="NJV8" s="35"/>
      <c r="NJW8" s="35"/>
      <c r="NJX8" s="35"/>
      <c r="NJY8" s="35"/>
      <c r="NJZ8" s="35"/>
      <c r="NKA8" s="35"/>
      <c r="NKB8" s="35"/>
      <c r="NKC8" s="35"/>
      <c r="NKD8" s="35"/>
      <c r="NKE8" s="35"/>
      <c r="NKF8" s="35"/>
      <c r="NKG8" s="35"/>
      <c r="NKH8" s="35"/>
      <c r="NKI8" s="35"/>
      <c r="NKJ8" s="35"/>
      <c r="NKK8" s="35"/>
      <c r="NKL8" s="35"/>
      <c r="NKM8" s="35"/>
      <c r="NKN8" s="35"/>
      <c r="NKO8" s="35"/>
      <c r="NKP8" s="35"/>
      <c r="NKQ8" s="35"/>
      <c r="NKR8" s="35"/>
      <c r="NKS8" s="35"/>
      <c r="NKT8" s="35"/>
      <c r="NKU8" s="35"/>
      <c r="NKV8" s="35"/>
      <c r="NKW8" s="35"/>
      <c r="NKX8" s="35"/>
      <c r="NKY8" s="35"/>
      <c r="NKZ8" s="35"/>
      <c r="NLA8" s="35"/>
      <c r="NLB8" s="35"/>
      <c r="NLC8" s="35"/>
      <c r="NLD8" s="35"/>
      <c r="NLE8" s="35"/>
      <c r="NLF8" s="35"/>
      <c r="NLG8" s="35"/>
      <c r="NLH8" s="35"/>
      <c r="NLI8" s="35"/>
      <c r="NLJ8" s="35"/>
      <c r="NLK8" s="35"/>
      <c r="NLL8" s="35"/>
      <c r="NLM8" s="35"/>
      <c r="NLN8" s="35"/>
      <c r="NLO8" s="35"/>
      <c r="NLP8" s="35"/>
      <c r="NLQ8" s="35"/>
      <c r="NLR8" s="35"/>
      <c r="NLS8" s="35"/>
      <c r="NLT8" s="35"/>
      <c r="NLU8" s="35"/>
      <c r="NLV8" s="35"/>
      <c r="NLW8" s="35"/>
      <c r="NLX8" s="35"/>
      <c r="NLY8" s="35"/>
      <c r="NLZ8" s="35"/>
      <c r="NMA8" s="35"/>
      <c r="NMB8" s="35"/>
      <c r="NMC8" s="35"/>
      <c r="NMD8" s="35"/>
      <c r="NME8" s="35"/>
      <c r="NMF8" s="35"/>
      <c r="NMG8" s="35"/>
      <c r="NMH8" s="35"/>
      <c r="NMI8" s="35"/>
      <c r="NMJ8" s="35"/>
      <c r="NMK8" s="35"/>
      <c r="NML8" s="35"/>
      <c r="NMM8" s="35"/>
      <c r="NMN8" s="35"/>
      <c r="NMO8" s="35"/>
      <c r="NMP8" s="35"/>
      <c r="NMQ8" s="35"/>
      <c r="NMR8" s="35"/>
      <c r="NMS8" s="35"/>
      <c r="NMT8" s="35"/>
      <c r="NMU8" s="35"/>
      <c r="NMV8" s="35"/>
      <c r="NMW8" s="35"/>
      <c r="NMX8" s="35"/>
      <c r="NMY8" s="35"/>
      <c r="NMZ8" s="35"/>
      <c r="NNA8" s="35"/>
      <c r="NNB8" s="35"/>
      <c r="NNC8" s="35"/>
      <c r="NND8" s="35"/>
      <c r="NNE8" s="35"/>
      <c r="NNF8" s="35"/>
      <c r="NNG8" s="35"/>
      <c r="NNH8" s="35"/>
      <c r="NNI8" s="35"/>
      <c r="NNJ8" s="35"/>
      <c r="NNK8" s="35"/>
      <c r="NNL8" s="35"/>
      <c r="NNM8" s="35"/>
      <c r="NNN8" s="35"/>
      <c r="NNO8" s="35"/>
      <c r="NNP8" s="35"/>
      <c r="NNQ8" s="35"/>
      <c r="NNR8" s="35"/>
      <c r="NNS8" s="35"/>
      <c r="NNT8" s="35"/>
      <c r="NNU8" s="35"/>
      <c r="NNV8" s="35"/>
      <c r="NNW8" s="35"/>
      <c r="NNX8" s="35"/>
      <c r="NNY8" s="35"/>
      <c r="NNZ8" s="35"/>
      <c r="NOA8" s="35"/>
      <c r="NOB8" s="35"/>
      <c r="NOC8" s="35"/>
      <c r="NOD8" s="35"/>
      <c r="NOE8" s="35"/>
      <c r="NOF8" s="35"/>
      <c r="NOG8" s="35"/>
      <c r="NOH8" s="35"/>
      <c r="NOI8" s="35"/>
      <c r="NOJ8" s="35"/>
      <c r="NOK8" s="35"/>
      <c r="NOL8" s="35"/>
      <c r="NOM8" s="35"/>
      <c r="NON8" s="35"/>
      <c r="NOO8" s="35"/>
      <c r="NOP8" s="35"/>
      <c r="NOQ8" s="35"/>
      <c r="NOR8" s="35"/>
      <c r="NOS8" s="35"/>
      <c r="NOT8" s="35"/>
      <c r="NOU8" s="35"/>
      <c r="NOV8" s="35"/>
      <c r="NOW8" s="35"/>
      <c r="NOX8" s="35"/>
      <c r="NOY8" s="35"/>
      <c r="NOZ8" s="35"/>
      <c r="NPA8" s="35"/>
      <c r="NPB8" s="35"/>
      <c r="NPC8" s="35"/>
      <c r="NPD8" s="35"/>
      <c r="NPE8" s="35"/>
      <c r="NPF8" s="35"/>
      <c r="NPG8" s="35"/>
      <c r="NPH8" s="35"/>
      <c r="NPI8" s="35"/>
      <c r="NPJ8" s="35"/>
      <c r="NPK8" s="35"/>
      <c r="NPL8" s="35"/>
      <c r="NPM8" s="35"/>
      <c r="NPN8" s="35"/>
      <c r="NPO8" s="35"/>
      <c r="NPP8" s="35"/>
      <c r="NPQ8" s="35"/>
      <c r="NPR8" s="35"/>
      <c r="NPS8" s="35"/>
      <c r="NPT8" s="35"/>
      <c r="NPU8" s="35"/>
      <c r="NPV8" s="35"/>
      <c r="NPW8" s="35"/>
      <c r="NPX8" s="35"/>
      <c r="NPY8" s="35"/>
      <c r="NPZ8" s="35"/>
      <c r="NQA8" s="35"/>
      <c r="NQB8" s="35"/>
      <c r="NQC8" s="35"/>
      <c r="NQD8" s="35"/>
      <c r="NQE8" s="35"/>
      <c r="NQF8" s="35"/>
      <c r="NQG8" s="35"/>
      <c r="NQH8" s="35"/>
      <c r="NQI8" s="35"/>
      <c r="NQJ8" s="35"/>
      <c r="NQK8" s="35"/>
      <c r="NQL8" s="35"/>
      <c r="NQM8" s="35"/>
      <c r="NQN8" s="35"/>
      <c r="NQO8" s="35"/>
      <c r="NQP8" s="35"/>
      <c r="NQQ8" s="35"/>
      <c r="NQR8" s="35"/>
      <c r="NQS8" s="35"/>
      <c r="NQT8" s="35"/>
      <c r="NQU8" s="35"/>
      <c r="NQV8" s="35"/>
      <c r="NQW8" s="35"/>
      <c r="NQX8" s="35"/>
      <c r="NQY8" s="35"/>
      <c r="NQZ8" s="35"/>
      <c r="NRA8" s="35"/>
      <c r="NRB8" s="35"/>
      <c r="NRC8" s="35"/>
      <c r="NRD8" s="35"/>
      <c r="NRE8" s="35"/>
      <c r="NRF8" s="35"/>
      <c r="NRG8" s="35"/>
      <c r="NRH8" s="35"/>
      <c r="NRI8" s="35"/>
      <c r="NRJ8" s="35"/>
      <c r="NRK8" s="35"/>
      <c r="NRL8" s="35"/>
      <c r="NRM8" s="35"/>
      <c r="NRN8" s="35"/>
      <c r="NRO8" s="35"/>
      <c r="NRP8" s="35"/>
      <c r="NRQ8" s="35"/>
      <c r="NRR8" s="35"/>
      <c r="NRS8" s="35"/>
      <c r="NRT8" s="35"/>
      <c r="NRU8" s="35"/>
      <c r="NRV8" s="35"/>
      <c r="NRW8" s="35"/>
      <c r="NRX8" s="35"/>
      <c r="NRY8" s="35"/>
      <c r="NRZ8" s="35"/>
      <c r="NSA8" s="35"/>
      <c r="NSB8" s="35"/>
      <c r="NSC8" s="35"/>
      <c r="NSD8" s="35"/>
      <c r="NSE8" s="35"/>
      <c r="NSF8" s="35"/>
      <c r="NSG8" s="35"/>
      <c r="NSH8" s="35"/>
      <c r="NSI8" s="35"/>
      <c r="NSJ8" s="35"/>
      <c r="NSK8" s="35"/>
      <c r="NSL8" s="35"/>
      <c r="NSM8" s="35"/>
      <c r="NSN8" s="35"/>
      <c r="NSO8" s="35"/>
      <c r="NSP8" s="35"/>
      <c r="NSQ8" s="35"/>
      <c r="NSR8" s="35"/>
      <c r="NSS8" s="35"/>
      <c r="NST8" s="35"/>
      <c r="NSU8" s="35"/>
      <c r="NSV8" s="35"/>
      <c r="NSW8" s="35"/>
      <c r="NSX8" s="35"/>
      <c r="NSY8" s="35"/>
      <c r="NSZ8" s="35"/>
      <c r="NTA8" s="35"/>
      <c r="NTB8" s="35"/>
      <c r="NTC8" s="35"/>
      <c r="NTD8" s="35"/>
      <c r="NTE8" s="35"/>
      <c r="NTF8" s="35"/>
      <c r="NTG8" s="35"/>
      <c r="NTH8" s="35"/>
      <c r="NTI8" s="35"/>
      <c r="NTJ8" s="35"/>
      <c r="NTK8" s="35"/>
      <c r="NTL8" s="35"/>
      <c r="NTM8" s="35"/>
      <c r="NTN8" s="35"/>
      <c r="NTO8" s="35"/>
      <c r="NTP8" s="35"/>
      <c r="NTQ8" s="35"/>
      <c r="NTR8" s="35"/>
      <c r="NTS8" s="35"/>
      <c r="NTT8" s="35"/>
      <c r="NTU8" s="35"/>
      <c r="NTV8" s="35"/>
      <c r="NTW8" s="35"/>
      <c r="NTX8" s="35"/>
      <c r="NTY8" s="35"/>
      <c r="NTZ8" s="35"/>
      <c r="NUA8" s="35"/>
      <c r="NUB8" s="35"/>
      <c r="NUC8" s="35"/>
      <c r="NUD8" s="35"/>
      <c r="NUE8" s="35"/>
      <c r="NUF8" s="35"/>
      <c r="NUG8" s="35"/>
      <c r="NUH8" s="35"/>
      <c r="NUI8" s="35"/>
      <c r="NUJ8" s="35"/>
      <c r="NUK8" s="35"/>
      <c r="NUL8" s="35"/>
      <c r="NUM8" s="35"/>
      <c r="NUN8" s="35"/>
      <c r="NUO8" s="35"/>
      <c r="NUP8" s="35"/>
      <c r="NUQ8" s="35"/>
      <c r="NUR8" s="35"/>
      <c r="NUS8" s="35"/>
      <c r="NUT8" s="35"/>
      <c r="NUU8" s="35"/>
      <c r="NUV8" s="35"/>
      <c r="NUW8" s="35"/>
      <c r="NUX8" s="35"/>
      <c r="NUY8" s="35"/>
      <c r="NUZ8" s="35"/>
      <c r="NVA8" s="35"/>
      <c r="NVB8" s="35"/>
      <c r="NVC8" s="35"/>
      <c r="NVD8" s="35"/>
      <c r="NVE8" s="35"/>
      <c r="NVF8" s="35"/>
      <c r="NVG8" s="35"/>
      <c r="NVH8" s="35"/>
      <c r="NVI8" s="35"/>
      <c r="NVJ8" s="35"/>
      <c r="NVK8" s="35"/>
      <c r="NVL8" s="35"/>
      <c r="NVM8" s="35"/>
      <c r="NVN8" s="35"/>
      <c r="NVO8" s="35"/>
      <c r="NVP8" s="35"/>
      <c r="NVQ8" s="35"/>
      <c r="NVR8" s="35"/>
      <c r="NVS8" s="35"/>
      <c r="NVT8" s="35"/>
      <c r="NVU8" s="35"/>
      <c r="NVV8" s="35"/>
      <c r="NVW8" s="35"/>
      <c r="NVX8" s="35"/>
      <c r="NVY8" s="35"/>
      <c r="NVZ8" s="35"/>
      <c r="NWA8" s="35"/>
      <c r="NWB8" s="35"/>
      <c r="NWC8" s="35"/>
      <c r="NWD8" s="35"/>
      <c r="NWE8" s="35"/>
      <c r="NWF8" s="35"/>
      <c r="NWG8" s="35"/>
      <c r="NWH8" s="35"/>
      <c r="NWI8" s="35"/>
      <c r="NWJ8" s="35"/>
      <c r="NWK8" s="35"/>
      <c r="NWL8" s="35"/>
      <c r="NWM8" s="35"/>
      <c r="NWN8" s="35"/>
      <c r="NWO8" s="35"/>
      <c r="NWP8" s="35"/>
      <c r="NWQ8" s="35"/>
      <c r="NWR8" s="35"/>
      <c r="NWS8" s="35"/>
      <c r="NWT8" s="35"/>
      <c r="NWU8" s="35"/>
      <c r="NWV8" s="35"/>
      <c r="NWW8" s="35"/>
      <c r="NWX8" s="35"/>
      <c r="NWY8" s="35"/>
      <c r="NWZ8" s="35"/>
      <c r="NXA8" s="35"/>
      <c r="NXB8" s="35"/>
      <c r="NXC8" s="35"/>
      <c r="NXD8" s="35"/>
      <c r="NXE8" s="35"/>
      <c r="NXF8" s="35"/>
      <c r="NXG8" s="35"/>
      <c r="NXH8" s="35"/>
      <c r="NXI8" s="35"/>
      <c r="NXJ8" s="35"/>
      <c r="NXK8" s="35"/>
      <c r="NXL8" s="35"/>
      <c r="NXM8" s="35"/>
      <c r="NXN8" s="35"/>
      <c r="NXO8" s="35"/>
      <c r="NXP8" s="35"/>
      <c r="NXQ8" s="35"/>
      <c r="NXR8" s="35"/>
      <c r="NXS8" s="35"/>
      <c r="NXT8" s="35"/>
      <c r="NXU8" s="35"/>
      <c r="NXV8" s="35"/>
      <c r="NXW8" s="35"/>
      <c r="NXX8" s="35"/>
      <c r="NXY8" s="35"/>
      <c r="NXZ8" s="35"/>
      <c r="NYA8" s="35"/>
      <c r="NYB8" s="35"/>
      <c r="NYC8" s="35"/>
      <c r="NYD8" s="35"/>
      <c r="NYE8" s="35"/>
      <c r="NYF8" s="35"/>
      <c r="NYG8" s="35"/>
      <c r="NYH8" s="35"/>
      <c r="NYI8" s="35"/>
      <c r="NYJ8" s="35"/>
      <c r="NYK8" s="35"/>
      <c r="NYL8" s="35"/>
      <c r="NYM8" s="35"/>
      <c r="NYN8" s="35"/>
      <c r="NYO8" s="35"/>
      <c r="NYP8" s="35"/>
      <c r="NYQ8" s="35"/>
      <c r="NYR8" s="35"/>
      <c r="NYS8" s="35"/>
      <c r="NYT8" s="35"/>
      <c r="NYU8" s="35"/>
      <c r="NYV8" s="35"/>
      <c r="NYW8" s="35"/>
      <c r="NYX8" s="35"/>
      <c r="NYY8" s="35"/>
      <c r="NYZ8" s="35"/>
      <c r="NZA8" s="35"/>
      <c r="NZB8" s="35"/>
      <c r="NZC8" s="35"/>
      <c r="NZD8" s="35"/>
      <c r="NZE8" s="35"/>
      <c r="NZF8" s="35"/>
      <c r="NZG8" s="35"/>
      <c r="NZH8" s="35"/>
      <c r="NZI8" s="35"/>
      <c r="NZJ8" s="35"/>
      <c r="NZK8" s="35"/>
      <c r="NZL8" s="35"/>
      <c r="NZM8" s="35"/>
      <c r="NZN8" s="35"/>
      <c r="NZO8" s="35"/>
      <c r="NZP8" s="35"/>
      <c r="NZQ8" s="35"/>
      <c r="NZR8" s="35"/>
      <c r="NZS8" s="35"/>
      <c r="NZT8" s="35"/>
      <c r="NZU8" s="35"/>
      <c r="NZV8" s="35"/>
      <c r="NZW8" s="35"/>
      <c r="NZX8" s="35"/>
      <c r="NZY8" s="35"/>
      <c r="NZZ8" s="35"/>
      <c r="OAA8" s="35"/>
      <c r="OAB8" s="35"/>
      <c r="OAC8" s="35"/>
      <c r="OAD8" s="35"/>
      <c r="OAE8" s="35"/>
      <c r="OAF8" s="35"/>
      <c r="OAG8" s="35"/>
      <c r="OAH8" s="35"/>
      <c r="OAI8" s="35"/>
      <c r="OAJ8" s="35"/>
      <c r="OAK8" s="35"/>
      <c r="OAL8" s="35"/>
      <c r="OAM8" s="35"/>
      <c r="OAN8" s="35"/>
      <c r="OAO8" s="35"/>
      <c r="OAP8" s="35"/>
      <c r="OAQ8" s="35"/>
      <c r="OAR8" s="35"/>
      <c r="OAS8" s="35"/>
      <c r="OAT8" s="35"/>
      <c r="OAU8" s="35"/>
      <c r="OAV8" s="35"/>
      <c r="OAW8" s="35"/>
      <c r="OAX8" s="35"/>
      <c r="OAY8" s="35"/>
      <c r="OAZ8" s="35"/>
      <c r="OBA8" s="35"/>
      <c r="OBB8" s="35"/>
      <c r="OBC8" s="35"/>
      <c r="OBD8" s="35"/>
      <c r="OBE8" s="35"/>
      <c r="OBF8" s="35"/>
      <c r="OBG8" s="35"/>
      <c r="OBH8" s="35"/>
      <c r="OBI8" s="35"/>
      <c r="OBJ8" s="35"/>
      <c r="OBK8" s="35"/>
      <c r="OBL8" s="35"/>
      <c r="OBM8" s="35"/>
      <c r="OBN8" s="35"/>
      <c r="OBO8" s="35"/>
      <c r="OBP8" s="35"/>
      <c r="OBQ8" s="35"/>
      <c r="OBR8" s="35"/>
      <c r="OBS8" s="35"/>
      <c r="OBT8" s="35"/>
      <c r="OBU8" s="35"/>
      <c r="OBV8" s="35"/>
      <c r="OBW8" s="35"/>
      <c r="OBX8" s="35"/>
      <c r="OBY8" s="35"/>
      <c r="OBZ8" s="35"/>
      <c r="OCA8" s="35"/>
      <c r="OCB8" s="35"/>
      <c r="OCC8" s="35"/>
      <c r="OCD8" s="35"/>
      <c r="OCE8" s="35"/>
      <c r="OCF8" s="35"/>
      <c r="OCG8" s="35"/>
      <c r="OCH8" s="35"/>
      <c r="OCI8" s="35"/>
      <c r="OCJ8" s="35"/>
      <c r="OCK8" s="35"/>
      <c r="OCL8" s="35"/>
      <c r="OCM8" s="35"/>
      <c r="OCN8" s="35"/>
      <c r="OCO8" s="35"/>
      <c r="OCP8" s="35"/>
      <c r="OCQ8" s="35"/>
      <c r="OCR8" s="35"/>
      <c r="OCS8" s="35"/>
      <c r="OCT8" s="35"/>
      <c r="OCU8" s="35"/>
      <c r="OCV8" s="35"/>
      <c r="OCW8" s="35"/>
      <c r="OCX8" s="35"/>
      <c r="OCY8" s="35"/>
      <c r="OCZ8" s="35"/>
      <c r="ODA8" s="35"/>
      <c r="ODB8" s="35"/>
      <c r="ODC8" s="35"/>
      <c r="ODD8" s="35"/>
      <c r="ODE8" s="35"/>
      <c r="ODF8" s="35"/>
      <c r="ODG8" s="35"/>
      <c r="ODH8" s="35"/>
      <c r="ODI8" s="35"/>
      <c r="ODJ8" s="35"/>
      <c r="ODK8" s="35"/>
      <c r="ODL8" s="35"/>
      <c r="ODM8" s="35"/>
      <c r="ODN8" s="35"/>
      <c r="ODO8" s="35"/>
      <c r="ODP8" s="35"/>
      <c r="ODQ8" s="35"/>
      <c r="ODR8" s="35"/>
      <c r="ODS8" s="35"/>
      <c r="ODT8" s="35"/>
      <c r="ODU8" s="35"/>
      <c r="ODV8" s="35"/>
      <c r="ODW8" s="35"/>
      <c r="ODX8" s="35"/>
      <c r="ODY8" s="35"/>
      <c r="ODZ8" s="35"/>
      <c r="OEA8" s="35"/>
      <c r="OEB8" s="35"/>
      <c r="OEC8" s="35"/>
      <c r="OED8" s="35"/>
      <c r="OEE8" s="35"/>
      <c r="OEF8" s="35"/>
      <c r="OEG8" s="35"/>
      <c r="OEH8" s="35"/>
      <c r="OEI8" s="35"/>
      <c r="OEJ8" s="35"/>
      <c r="OEK8" s="35"/>
      <c r="OEL8" s="35"/>
      <c r="OEM8" s="35"/>
      <c r="OEN8" s="35"/>
      <c r="OEO8" s="35"/>
      <c r="OEP8" s="35"/>
      <c r="OEQ8" s="35"/>
      <c r="OER8" s="35"/>
      <c r="OES8" s="35"/>
      <c r="OET8" s="35"/>
      <c r="OEU8" s="35"/>
      <c r="OEV8" s="35"/>
      <c r="OEW8" s="35"/>
      <c r="OEX8" s="35"/>
      <c r="OEY8" s="35"/>
      <c r="OEZ8" s="35"/>
      <c r="OFA8" s="35"/>
      <c r="OFB8" s="35"/>
      <c r="OFC8" s="35"/>
      <c r="OFD8" s="35"/>
      <c r="OFE8" s="35"/>
      <c r="OFF8" s="35"/>
      <c r="OFG8" s="35"/>
      <c r="OFH8" s="35"/>
      <c r="OFI8" s="35"/>
      <c r="OFJ8" s="35"/>
      <c r="OFK8" s="35"/>
      <c r="OFL8" s="35"/>
      <c r="OFM8" s="35"/>
      <c r="OFN8" s="35"/>
      <c r="OFO8" s="35"/>
      <c r="OFP8" s="35"/>
      <c r="OFQ8" s="35"/>
      <c r="OFR8" s="35"/>
      <c r="OFS8" s="35"/>
      <c r="OFT8" s="35"/>
      <c r="OFU8" s="35"/>
      <c r="OFV8" s="35"/>
      <c r="OFW8" s="35"/>
      <c r="OFX8" s="35"/>
      <c r="OFY8" s="35"/>
      <c r="OFZ8" s="35"/>
      <c r="OGA8" s="35"/>
      <c r="OGB8" s="35"/>
      <c r="OGC8" s="35"/>
      <c r="OGD8" s="35"/>
      <c r="OGE8" s="35"/>
      <c r="OGF8" s="35"/>
      <c r="OGG8" s="35"/>
      <c r="OGH8" s="35"/>
      <c r="OGI8" s="35"/>
      <c r="OGJ8" s="35"/>
      <c r="OGK8" s="35"/>
      <c r="OGL8" s="35"/>
      <c r="OGM8" s="35"/>
      <c r="OGN8" s="35"/>
      <c r="OGO8" s="35"/>
      <c r="OGP8" s="35"/>
      <c r="OGQ8" s="35"/>
      <c r="OGR8" s="35"/>
      <c r="OGS8" s="35"/>
      <c r="OGT8" s="35"/>
      <c r="OGU8" s="35"/>
      <c r="OGV8" s="35"/>
      <c r="OGW8" s="35"/>
      <c r="OGX8" s="35"/>
      <c r="OGY8" s="35"/>
      <c r="OGZ8" s="35"/>
      <c r="OHA8" s="35"/>
      <c r="OHB8" s="35"/>
      <c r="OHC8" s="35"/>
      <c r="OHD8" s="35"/>
      <c r="OHE8" s="35"/>
      <c r="OHF8" s="35"/>
      <c r="OHG8" s="35"/>
      <c r="OHH8" s="35"/>
      <c r="OHI8" s="35"/>
      <c r="OHJ8" s="35"/>
      <c r="OHK8" s="35"/>
      <c r="OHL8" s="35"/>
      <c r="OHM8" s="35"/>
      <c r="OHN8" s="35"/>
      <c r="OHO8" s="35"/>
      <c r="OHP8" s="35"/>
      <c r="OHQ8" s="35"/>
      <c r="OHR8" s="35"/>
      <c r="OHS8" s="35"/>
      <c r="OHT8" s="35"/>
      <c r="OHU8" s="35"/>
      <c r="OHV8" s="35"/>
      <c r="OHW8" s="35"/>
      <c r="OHX8" s="35"/>
      <c r="OHY8" s="35"/>
      <c r="OHZ8" s="35"/>
      <c r="OIA8" s="35"/>
      <c r="OIB8" s="35"/>
      <c r="OIC8" s="35"/>
      <c r="OID8" s="35"/>
      <c r="OIE8" s="35"/>
      <c r="OIF8" s="35"/>
      <c r="OIG8" s="35"/>
      <c r="OIH8" s="35"/>
      <c r="OII8" s="35"/>
      <c r="OIJ8" s="35"/>
      <c r="OIK8" s="35"/>
      <c r="OIL8" s="35"/>
      <c r="OIM8" s="35"/>
      <c r="OIN8" s="35"/>
      <c r="OIO8" s="35"/>
      <c r="OIP8" s="35"/>
      <c r="OIQ8" s="35"/>
      <c r="OIR8" s="35"/>
      <c r="OIS8" s="35"/>
      <c r="OIT8" s="35"/>
      <c r="OIU8" s="35"/>
      <c r="OIV8" s="35"/>
      <c r="OIW8" s="35"/>
      <c r="OIX8" s="35"/>
      <c r="OIY8" s="35"/>
      <c r="OIZ8" s="35"/>
      <c r="OJA8" s="35"/>
      <c r="OJB8" s="35"/>
      <c r="OJC8" s="35"/>
      <c r="OJD8" s="35"/>
      <c r="OJE8" s="35"/>
      <c r="OJF8" s="35"/>
      <c r="OJG8" s="35"/>
      <c r="OJH8" s="35"/>
      <c r="OJI8" s="35"/>
      <c r="OJJ8" s="35"/>
      <c r="OJK8" s="35"/>
      <c r="OJL8" s="35"/>
      <c r="OJM8" s="35"/>
      <c r="OJN8" s="35"/>
      <c r="OJO8" s="35"/>
      <c r="OJP8" s="35"/>
      <c r="OJQ8" s="35"/>
      <c r="OJR8" s="35"/>
      <c r="OJS8" s="35"/>
      <c r="OJT8" s="35"/>
      <c r="OJU8" s="35"/>
      <c r="OJV8" s="35"/>
      <c r="OJW8" s="35"/>
      <c r="OJX8" s="35"/>
      <c r="OJY8" s="35"/>
      <c r="OJZ8" s="35"/>
      <c r="OKA8" s="35"/>
      <c r="OKB8" s="35"/>
      <c r="OKC8" s="35"/>
      <c r="OKD8" s="35"/>
      <c r="OKE8" s="35"/>
      <c r="OKF8" s="35"/>
      <c r="OKG8" s="35"/>
      <c r="OKH8" s="35"/>
      <c r="OKI8" s="35"/>
      <c r="OKJ8" s="35"/>
      <c r="OKK8" s="35"/>
      <c r="OKL8" s="35"/>
      <c r="OKM8" s="35"/>
      <c r="OKN8" s="35"/>
      <c r="OKO8" s="35"/>
      <c r="OKP8" s="35"/>
      <c r="OKQ8" s="35"/>
      <c r="OKR8" s="35"/>
      <c r="OKS8" s="35"/>
      <c r="OKT8" s="35"/>
      <c r="OKU8" s="35"/>
      <c r="OKV8" s="35"/>
      <c r="OKW8" s="35"/>
      <c r="OKX8" s="35"/>
      <c r="OKY8" s="35"/>
      <c r="OKZ8" s="35"/>
      <c r="OLA8" s="35"/>
      <c r="OLB8" s="35"/>
      <c r="OLC8" s="35"/>
      <c r="OLD8" s="35"/>
      <c r="OLE8" s="35"/>
      <c r="OLF8" s="35"/>
      <c r="OLG8" s="35"/>
      <c r="OLH8" s="35"/>
      <c r="OLI8" s="35"/>
      <c r="OLJ8" s="35"/>
      <c r="OLK8" s="35"/>
      <c r="OLL8" s="35"/>
      <c r="OLM8" s="35"/>
      <c r="OLN8" s="35"/>
      <c r="OLO8" s="35"/>
      <c r="OLP8" s="35"/>
      <c r="OLQ8" s="35"/>
      <c r="OLR8" s="35"/>
      <c r="OLS8" s="35"/>
      <c r="OLT8" s="35"/>
      <c r="OLU8" s="35"/>
      <c r="OLV8" s="35"/>
      <c r="OLW8" s="35"/>
      <c r="OLX8" s="35"/>
      <c r="OLY8" s="35"/>
      <c r="OLZ8" s="35"/>
      <c r="OMA8" s="35"/>
      <c r="OMB8" s="35"/>
      <c r="OMC8" s="35"/>
      <c r="OMD8" s="35"/>
      <c r="OME8" s="35"/>
      <c r="OMF8" s="35"/>
      <c r="OMG8" s="35"/>
      <c r="OMH8" s="35"/>
      <c r="OMI8" s="35"/>
      <c r="OMJ8" s="35"/>
      <c r="OMK8" s="35"/>
      <c r="OML8" s="35"/>
      <c r="OMM8" s="35"/>
      <c r="OMN8" s="35"/>
      <c r="OMO8" s="35"/>
      <c r="OMP8" s="35"/>
      <c r="OMQ8" s="35"/>
      <c r="OMR8" s="35"/>
      <c r="OMS8" s="35"/>
      <c r="OMT8" s="35"/>
      <c r="OMU8" s="35"/>
      <c r="OMV8" s="35"/>
      <c r="OMW8" s="35"/>
      <c r="OMX8" s="35"/>
      <c r="OMY8" s="35"/>
      <c r="OMZ8" s="35"/>
      <c r="ONA8" s="35"/>
      <c r="ONB8" s="35"/>
      <c r="ONC8" s="35"/>
      <c r="OND8" s="35"/>
      <c r="ONE8" s="35"/>
      <c r="ONF8" s="35"/>
      <c r="ONG8" s="35"/>
      <c r="ONH8" s="35"/>
      <c r="ONI8" s="35"/>
      <c r="ONJ8" s="35"/>
      <c r="ONK8" s="35"/>
      <c r="ONL8" s="35"/>
      <c r="ONM8" s="35"/>
      <c r="ONN8" s="35"/>
      <c r="ONO8" s="35"/>
      <c r="ONP8" s="35"/>
      <c r="ONQ8" s="35"/>
      <c r="ONR8" s="35"/>
      <c r="ONS8" s="35"/>
      <c r="ONT8" s="35"/>
      <c r="ONU8" s="35"/>
      <c r="ONV8" s="35"/>
      <c r="ONW8" s="35"/>
      <c r="ONX8" s="35"/>
      <c r="ONY8" s="35"/>
      <c r="ONZ8" s="35"/>
      <c r="OOA8" s="35"/>
      <c r="OOB8" s="35"/>
      <c r="OOC8" s="35"/>
      <c r="OOD8" s="35"/>
      <c r="OOE8" s="35"/>
      <c r="OOF8" s="35"/>
      <c r="OOG8" s="35"/>
      <c r="OOH8" s="35"/>
      <c r="OOI8" s="35"/>
      <c r="OOJ8" s="35"/>
      <c r="OOK8" s="35"/>
      <c r="OOL8" s="35"/>
      <c r="OOM8" s="35"/>
      <c r="OON8" s="35"/>
      <c r="OOO8" s="35"/>
      <c r="OOP8" s="35"/>
      <c r="OOQ8" s="35"/>
      <c r="OOR8" s="35"/>
      <c r="OOS8" s="35"/>
      <c r="OOT8" s="35"/>
      <c r="OOU8" s="35"/>
      <c r="OOV8" s="35"/>
      <c r="OOW8" s="35"/>
      <c r="OOX8" s="35"/>
      <c r="OOY8" s="35"/>
      <c r="OOZ8" s="35"/>
      <c r="OPA8" s="35"/>
      <c r="OPB8" s="35"/>
      <c r="OPC8" s="35"/>
      <c r="OPD8" s="35"/>
      <c r="OPE8" s="35"/>
      <c r="OPF8" s="35"/>
      <c r="OPG8" s="35"/>
      <c r="OPH8" s="35"/>
      <c r="OPI8" s="35"/>
      <c r="OPJ8" s="35"/>
      <c r="OPK8" s="35"/>
      <c r="OPL8" s="35"/>
      <c r="OPM8" s="35"/>
      <c r="OPN8" s="35"/>
      <c r="OPO8" s="35"/>
      <c r="OPP8" s="35"/>
      <c r="OPQ8" s="35"/>
      <c r="OPR8" s="35"/>
      <c r="OPS8" s="35"/>
      <c r="OPT8" s="35"/>
      <c r="OPU8" s="35"/>
      <c r="OPV8" s="35"/>
      <c r="OPW8" s="35"/>
      <c r="OPX8" s="35"/>
      <c r="OPY8" s="35"/>
      <c r="OPZ8" s="35"/>
      <c r="OQA8" s="35"/>
      <c r="OQB8" s="35"/>
      <c r="OQC8" s="35"/>
      <c r="OQD8" s="35"/>
      <c r="OQE8" s="35"/>
      <c r="OQF8" s="35"/>
      <c r="OQG8" s="35"/>
      <c r="OQH8" s="35"/>
      <c r="OQI8" s="35"/>
      <c r="OQJ8" s="35"/>
      <c r="OQK8" s="35"/>
      <c r="OQL8" s="35"/>
      <c r="OQM8" s="35"/>
      <c r="OQN8" s="35"/>
      <c r="OQO8" s="35"/>
      <c r="OQP8" s="35"/>
      <c r="OQQ8" s="35"/>
      <c r="OQR8" s="35"/>
      <c r="OQS8" s="35"/>
      <c r="OQT8" s="35"/>
      <c r="OQU8" s="35"/>
      <c r="OQV8" s="35"/>
      <c r="OQW8" s="35"/>
      <c r="OQX8" s="35"/>
      <c r="OQY8" s="35"/>
      <c r="OQZ8" s="35"/>
      <c r="ORA8" s="35"/>
      <c r="ORB8" s="35"/>
      <c r="ORC8" s="35"/>
      <c r="ORD8" s="35"/>
      <c r="ORE8" s="35"/>
      <c r="ORF8" s="35"/>
      <c r="ORG8" s="35"/>
      <c r="ORH8" s="35"/>
      <c r="ORI8" s="35"/>
      <c r="ORJ8" s="35"/>
      <c r="ORK8" s="35"/>
      <c r="ORL8" s="35"/>
      <c r="ORM8" s="35"/>
      <c r="ORN8" s="35"/>
      <c r="ORO8" s="35"/>
      <c r="ORP8" s="35"/>
      <c r="ORQ8" s="35"/>
      <c r="ORR8" s="35"/>
      <c r="ORS8" s="35"/>
      <c r="ORT8" s="35"/>
      <c r="ORU8" s="35"/>
      <c r="ORV8" s="35"/>
      <c r="ORW8" s="35"/>
      <c r="ORX8" s="35"/>
      <c r="ORY8" s="35"/>
      <c r="ORZ8" s="35"/>
      <c r="OSA8" s="35"/>
      <c r="OSB8" s="35"/>
      <c r="OSC8" s="35"/>
      <c r="OSD8" s="35"/>
      <c r="OSE8" s="35"/>
      <c r="OSF8" s="35"/>
      <c r="OSG8" s="35"/>
      <c r="OSH8" s="35"/>
      <c r="OSI8" s="35"/>
      <c r="OSJ8" s="35"/>
      <c r="OSK8" s="35"/>
      <c r="OSL8" s="35"/>
      <c r="OSM8" s="35"/>
      <c r="OSN8" s="35"/>
      <c r="OSO8" s="35"/>
      <c r="OSP8" s="35"/>
      <c r="OSQ8" s="35"/>
      <c r="OSR8" s="35"/>
      <c r="OSS8" s="35"/>
      <c r="OST8" s="35"/>
      <c r="OSU8" s="35"/>
      <c r="OSV8" s="35"/>
      <c r="OSW8" s="35"/>
      <c r="OSX8" s="35"/>
      <c r="OSY8" s="35"/>
      <c r="OSZ8" s="35"/>
      <c r="OTA8" s="35"/>
      <c r="OTB8" s="35"/>
      <c r="OTC8" s="35"/>
      <c r="OTD8" s="35"/>
      <c r="OTE8" s="35"/>
      <c r="OTF8" s="35"/>
      <c r="OTG8" s="35"/>
      <c r="OTH8" s="35"/>
      <c r="OTI8" s="35"/>
      <c r="OTJ8" s="35"/>
      <c r="OTK8" s="35"/>
      <c r="OTL8" s="35"/>
      <c r="OTM8" s="35"/>
      <c r="OTN8" s="35"/>
      <c r="OTO8" s="35"/>
      <c r="OTP8" s="35"/>
      <c r="OTQ8" s="35"/>
      <c r="OTR8" s="35"/>
      <c r="OTS8" s="35"/>
      <c r="OTT8" s="35"/>
      <c r="OTU8" s="35"/>
      <c r="OTV8" s="35"/>
      <c r="OTW8" s="35"/>
      <c r="OTX8" s="35"/>
      <c r="OTY8" s="35"/>
      <c r="OTZ8" s="35"/>
      <c r="OUA8" s="35"/>
      <c r="OUB8" s="35"/>
      <c r="OUC8" s="35"/>
      <c r="OUD8" s="35"/>
      <c r="OUE8" s="35"/>
      <c r="OUF8" s="35"/>
      <c r="OUG8" s="35"/>
      <c r="OUH8" s="35"/>
      <c r="OUI8" s="35"/>
      <c r="OUJ8" s="35"/>
      <c r="OUK8" s="35"/>
      <c r="OUL8" s="35"/>
      <c r="OUM8" s="35"/>
      <c r="OUN8" s="35"/>
      <c r="OUO8" s="35"/>
      <c r="OUP8" s="35"/>
      <c r="OUQ8" s="35"/>
      <c r="OUR8" s="35"/>
      <c r="OUS8" s="35"/>
      <c r="OUT8" s="35"/>
      <c r="OUU8" s="35"/>
      <c r="OUV8" s="35"/>
      <c r="OUW8" s="35"/>
      <c r="OUX8" s="35"/>
      <c r="OUY8" s="35"/>
      <c r="OUZ8" s="35"/>
      <c r="OVA8" s="35"/>
      <c r="OVB8" s="35"/>
      <c r="OVC8" s="35"/>
      <c r="OVD8" s="35"/>
      <c r="OVE8" s="35"/>
      <c r="OVF8" s="35"/>
      <c r="OVG8" s="35"/>
      <c r="OVH8" s="35"/>
      <c r="OVI8" s="35"/>
      <c r="OVJ8" s="35"/>
      <c r="OVK8" s="35"/>
      <c r="OVL8" s="35"/>
      <c r="OVM8" s="35"/>
      <c r="OVN8" s="35"/>
      <c r="OVO8" s="35"/>
      <c r="OVP8" s="35"/>
      <c r="OVQ8" s="35"/>
      <c r="OVR8" s="35"/>
      <c r="OVS8" s="35"/>
      <c r="OVT8" s="35"/>
      <c r="OVU8" s="35"/>
      <c r="OVV8" s="35"/>
      <c r="OVW8" s="35"/>
      <c r="OVX8" s="35"/>
      <c r="OVY8" s="35"/>
      <c r="OVZ8" s="35"/>
      <c r="OWA8" s="35"/>
      <c r="OWB8" s="35"/>
      <c r="OWC8" s="35"/>
      <c r="OWD8" s="35"/>
      <c r="OWE8" s="35"/>
      <c r="OWF8" s="35"/>
      <c r="OWG8" s="35"/>
      <c r="OWH8" s="35"/>
      <c r="OWI8" s="35"/>
      <c r="OWJ8" s="35"/>
      <c r="OWK8" s="35"/>
      <c r="OWL8" s="35"/>
      <c r="OWM8" s="35"/>
      <c r="OWN8" s="35"/>
      <c r="OWO8" s="35"/>
      <c r="OWP8" s="35"/>
      <c r="OWQ8" s="35"/>
      <c r="OWR8" s="35"/>
      <c r="OWS8" s="35"/>
      <c r="OWT8" s="35"/>
      <c r="OWU8" s="35"/>
      <c r="OWV8" s="35"/>
      <c r="OWW8" s="35"/>
      <c r="OWX8" s="35"/>
      <c r="OWY8" s="35"/>
      <c r="OWZ8" s="35"/>
      <c r="OXA8" s="35"/>
      <c r="OXB8" s="35"/>
      <c r="OXC8" s="35"/>
      <c r="OXD8" s="35"/>
      <c r="OXE8" s="35"/>
      <c r="OXF8" s="35"/>
      <c r="OXG8" s="35"/>
      <c r="OXH8" s="35"/>
      <c r="OXI8" s="35"/>
      <c r="OXJ8" s="35"/>
      <c r="OXK8" s="35"/>
      <c r="OXL8" s="35"/>
      <c r="OXM8" s="35"/>
      <c r="OXN8" s="35"/>
      <c r="OXO8" s="35"/>
      <c r="OXP8" s="35"/>
      <c r="OXQ8" s="35"/>
      <c r="OXR8" s="35"/>
      <c r="OXS8" s="35"/>
      <c r="OXT8" s="35"/>
      <c r="OXU8" s="35"/>
      <c r="OXV8" s="35"/>
      <c r="OXW8" s="35"/>
      <c r="OXX8" s="35"/>
      <c r="OXY8" s="35"/>
      <c r="OXZ8" s="35"/>
      <c r="OYA8" s="35"/>
      <c r="OYB8" s="35"/>
      <c r="OYC8" s="35"/>
      <c r="OYD8" s="35"/>
      <c r="OYE8" s="35"/>
      <c r="OYF8" s="35"/>
      <c r="OYG8" s="35"/>
      <c r="OYH8" s="35"/>
      <c r="OYI8" s="35"/>
      <c r="OYJ8" s="35"/>
      <c r="OYK8" s="35"/>
      <c r="OYL8" s="35"/>
      <c r="OYM8" s="35"/>
      <c r="OYN8" s="35"/>
      <c r="OYO8" s="35"/>
      <c r="OYP8" s="35"/>
      <c r="OYQ8" s="35"/>
      <c r="OYR8" s="35"/>
      <c r="OYS8" s="35"/>
      <c r="OYT8" s="35"/>
      <c r="OYU8" s="35"/>
      <c r="OYV8" s="35"/>
      <c r="OYW8" s="35"/>
      <c r="OYX8" s="35"/>
      <c r="OYY8" s="35"/>
      <c r="OYZ8" s="35"/>
      <c r="OZA8" s="35"/>
      <c r="OZB8" s="35"/>
      <c r="OZC8" s="35"/>
      <c r="OZD8" s="35"/>
      <c r="OZE8" s="35"/>
      <c r="OZF8" s="35"/>
      <c r="OZG8" s="35"/>
      <c r="OZH8" s="35"/>
      <c r="OZI8" s="35"/>
      <c r="OZJ8" s="35"/>
      <c r="OZK8" s="35"/>
      <c r="OZL8" s="35"/>
      <c r="OZM8" s="35"/>
      <c r="OZN8" s="35"/>
      <c r="OZO8" s="35"/>
      <c r="OZP8" s="35"/>
      <c r="OZQ8" s="35"/>
      <c r="OZR8" s="35"/>
      <c r="OZS8" s="35"/>
      <c r="OZT8" s="35"/>
      <c r="OZU8" s="35"/>
      <c r="OZV8" s="35"/>
      <c r="OZW8" s="35"/>
      <c r="OZX8" s="35"/>
      <c r="OZY8" s="35"/>
      <c r="OZZ8" s="35"/>
      <c r="PAA8" s="35"/>
      <c r="PAB8" s="35"/>
      <c r="PAC8" s="35"/>
      <c r="PAD8" s="35"/>
      <c r="PAE8" s="35"/>
      <c r="PAF8" s="35"/>
      <c r="PAG8" s="35"/>
      <c r="PAH8" s="35"/>
      <c r="PAI8" s="35"/>
      <c r="PAJ8" s="35"/>
      <c r="PAK8" s="35"/>
      <c r="PAL8" s="35"/>
      <c r="PAM8" s="35"/>
      <c r="PAN8" s="35"/>
      <c r="PAO8" s="35"/>
      <c r="PAP8" s="35"/>
      <c r="PAQ8" s="35"/>
      <c r="PAR8" s="35"/>
      <c r="PAS8" s="35"/>
      <c r="PAT8" s="35"/>
      <c r="PAU8" s="35"/>
      <c r="PAV8" s="35"/>
      <c r="PAW8" s="35"/>
      <c r="PAX8" s="35"/>
      <c r="PAY8" s="35"/>
      <c r="PAZ8" s="35"/>
      <c r="PBA8" s="35"/>
      <c r="PBB8" s="35"/>
      <c r="PBC8" s="35"/>
      <c r="PBD8" s="35"/>
      <c r="PBE8" s="35"/>
      <c r="PBF8" s="35"/>
      <c r="PBG8" s="35"/>
      <c r="PBH8" s="35"/>
      <c r="PBI8" s="35"/>
      <c r="PBJ8" s="35"/>
      <c r="PBK8" s="35"/>
      <c r="PBL8" s="35"/>
      <c r="PBM8" s="35"/>
      <c r="PBN8" s="35"/>
      <c r="PBO8" s="35"/>
      <c r="PBP8" s="35"/>
      <c r="PBQ8" s="35"/>
      <c r="PBR8" s="35"/>
      <c r="PBS8" s="35"/>
      <c r="PBT8" s="35"/>
      <c r="PBU8" s="35"/>
      <c r="PBV8" s="35"/>
      <c r="PBW8" s="35"/>
      <c r="PBX8" s="35"/>
      <c r="PBY8" s="35"/>
      <c r="PBZ8" s="35"/>
      <c r="PCA8" s="35"/>
      <c r="PCB8" s="35"/>
      <c r="PCC8" s="35"/>
      <c r="PCD8" s="35"/>
      <c r="PCE8" s="35"/>
      <c r="PCF8" s="35"/>
      <c r="PCG8" s="35"/>
      <c r="PCH8" s="35"/>
      <c r="PCI8" s="35"/>
      <c r="PCJ8" s="35"/>
      <c r="PCK8" s="35"/>
      <c r="PCL8" s="35"/>
      <c r="PCM8" s="35"/>
      <c r="PCN8" s="35"/>
      <c r="PCO8" s="35"/>
      <c r="PCP8" s="35"/>
      <c r="PCQ8" s="35"/>
      <c r="PCR8" s="35"/>
      <c r="PCS8" s="35"/>
      <c r="PCT8" s="35"/>
      <c r="PCU8" s="35"/>
      <c r="PCV8" s="35"/>
      <c r="PCW8" s="35"/>
      <c r="PCX8" s="35"/>
      <c r="PCY8" s="35"/>
      <c r="PCZ8" s="35"/>
      <c r="PDA8" s="35"/>
      <c r="PDB8" s="35"/>
      <c r="PDC8" s="35"/>
      <c r="PDD8" s="35"/>
      <c r="PDE8" s="35"/>
      <c r="PDF8" s="35"/>
      <c r="PDG8" s="35"/>
      <c r="PDH8" s="35"/>
      <c r="PDI8" s="35"/>
      <c r="PDJ8" s="35"/>
      <c r="PDK8" s="35"/>
      <c r="PDL8" s="35"/>
      <c r="PDM8" s="35"/>
      <c r="PDN8" s="35"/>
      <c r="PDO8" s="35"/>
      <c r="PDP8" s="35"/>
      <c r="PDQ8" s="35"/>
      <c r="PDR8" s="35"/>
      <c r="PDS8" s="35"/>
      <c r="PDT8" s="35"/>
      <c r="PDU8" s="35"/>
      <c r="PDV8" s="35"/>
      <c r="PDW8" s="35"/>
      <c r="PDX8" s="35"/>
      <c r="PDY8" s="35"/>
      <c r="PDZ8" s="35"/>
      <c r="PEA8" s="35"/>
      <c r="PEB8" s="35"/>
      <c r="PEC8" s="35"/>
      <c r="PED8" s="35"/>
      <c r="PEE8" s="35"/>
      <c r="PEF8" s="35"/>
      <c r="PEG8" s="35"/>
      <c r="PEH8" s="35"/>
      <c r="PEI8" s="35"/>
      <c r="PEJ8" s="35"/>
      <c r="PEK8" s="35"/>
      <c r="PEL8" s="35"/>
      <c r="PEM8" s="35"/>
      <c r="PEN8" s="35"/>
      <c r="PEO8" s="35"/>
      <c r="PEP8" s="35"/>
      <c r="PEQ8" s="35"/>
      <c r="PER8" s="35"/>
      <c r="PES8" s="35"/>
      <c r="PET8" s="35"/>
      <c r="PEU8" s="35"/>
      <c r="PEV8" s="35"/>
      <c r="PEW8" s="35"/>
      <c r="PEX8" s="35"/>
      <c r="PEY8" s="35"/>
      <c r="PEZ8" s="35"/>
      <c r="PFA8" s="35"/>
      <c r="PFB8" s="35"/>
      <c r="PFC8" s="35"/>
      <c r="PFD8" s="35"/>
      <c r="PFE8" s="35"/>
      <c r="PFF8" s="35"/>
      <c r="PFG8" s="35"/>
      <c r="PFH8" s="35"/>
      <c r="PFI8" s="35"/>
      <c r="PFJ8" s="35"/>
      <c r="PFK8" s="35"/>
      <c r="PFL8" s="35"/>
      <c r="PFM8" s="35"/>
      <c r="PFN8" s="35"/>
      <c r="PFO8" s="35"/>
      <c r="PFP8" s="35"/>
      <c r="PFQ8" s="35"/>
      <c r="PFR8" s="35"/>
      <c r="PFS8" s="35"/>
      <c r="PFT8" s="35"/>
      <c r="PFU8" s="35"/>
      <c r="PFV8" s="35"/>
      <c r="PFW8" s="35"/>
      <c r="PFX8" s="35"/>
      <c r="PFY8" s="35"/>
      <c r="PFZ8" s="35"/>
      <c r="PGA8" s="35"/>
      <c r="PGB8" s="35"/>
      <c r="PGC8" s="35"/>
      <c r="PGD8" s="35"/>
      <c r="PGE8" s="35"/>
      <c r="PGF8" s="35"/>
      <c r="PGG8" s="35"/>
      <c r="PGH8" s="35"/>
      <c r="PGI8" s="35"/>
      <c r="PGJ8" s="35"/>
      <c r="PGK8" s="35"/>
      <c r="PGL8" s="35"/>
      <c r="PGM8" s="35"/>
      <c r="PGN8" s="35"/>
      <c r="PGO8" s="35"/>
      <c r="PGP8" s="35"/>
      <c r="PGQ8" s="35"/>
      <c r="PGR8" s="35"/>
      <c r="PGS8" s="35"/>
      <c r="PGT8" s="35"/>
      <c r="PGU8" s="35"/>
      <c r="PGV8" s="35"/>
      <c r="PGW8" s="35"/>
      <c r="PGX8" s="35"/>
      <c r="PGY8" s="35"/>
      <c r="PGZ8" s="35"/>
      <c r="PHA8" s="35"/>
      <c r="PHB8" s="35"/>
      <c r="PHC8" s="35"/>
      <c r="PHD8" s="35"/>
      <c r="PHE8" s="35"/>
      <c r="PHF8" s="35"/>
      <c r="PHG8" s="35"/>
      <c r="PHH8" s="35"/>
      <c r="PHI8" s="35"/>
      <c r="PHJ8" s="35"/>
      <c r="PHK8" s="35"/>
      <c r="PHL8" s="35"/>
      <c r="PHM8" s="35"/>
      <c r="PHN8" s="35"/>
      <c r="PHO8" s="35"/>
      <c r="PHP8" s="35"/>
      <c r="PHQ8" s="35"/>
      <c r="PHR8" s="35"/>
      <c r="PHS8" s="35"/>
      <c r="PHT8" s="35"/>
      <c r="PHU8" s="35"/>
      <c r="PHV8" s="35"/>
      <c r="PHW8" s="35"/>
      <c r="PHX8" s="35"/>
      <c r="PHY8" s="35"/>
      <c r="PHZ8" s="35"/>
      <c r="PIA8" s="35"/>
      <c r="PIB8" s="35"/>
      <c r="PIC8" s="35"/>
      <c r="PID8" s="35"/>
      <c r="PIE8" s="35"/>
      <c r="PIF8" s="35"/>
      <c r="PIG8" s="35"/>
      <c r="PIH8" s="35"/>
      <c r="PII8" s="35"/>
      <c r="PIJ8" s="35"/>
      <c r="PIK8" s="35"/>
      <c r="PIL8" s="35"/>
      <c r="PIM8" s="35"/>
      <c r="PIN8" s="35"/>
      <c r="PIO8" s="35"/>
      <c r="PIP8" s="35"/>
      <c r="PIQ8" s="35"/>
      <c r="PIR8" s="35"/>
      <c r="PIS8" s="35"/>
      <c r="PIT8" s="35"/>
      <c r="PIU8" s="35"/>
      <c r="PIV8" s="35"/>
      <c r="PIW8" s="35"/>
      <c r="PIX8" s="35"/>
      <c r="PIY8" s="35"/>
      <c r="PIZ8" s="35"/>
      <c r="PJA8" s="35"/>
      <c r="PJB8" s="35"/>
      <c r="PJC8" s="35"/>
      <c r="PJD8" s="35"/>
      <c r="PJE8" s="35"/>
      <c r="PJF8" s="35"/>
      <c r="PJG8" s="35"/>
      <c r="PJH8" s="35"/>
      <c r="PJI8" s="35"/>
      <c r="PJJ8" s="35"/>
      <c r="PJK8" s="35"/>
      <c r="PJL8" s="35"/>
      <c r="PJM8" s="35"/>
      <c r="PJN8" s="35"/>
      <c r="PJO8" s="35"/>
      <c r="PJP8" s="35"/>
      <c r="PJQ8" s="35"/>
      <c r="PJR8" s="35"/>
      <c r="PJS8" s="35"/>
      <c r="PJT8" s="35"/>
      <c r="PJU8" s="35"/>
      <c r="PJV8" s="35"/>
      <c r="PJW8" s="35"/>
      <c r="PJX8" s="35"/>
      <c r="PJY8" s="35"/>
      <c r="PJZ8" s="35"/>
      <c r="PKA8" s="35"/>
      <c r="PKB8" s="35"/>
      <c r="PKC8" s="35"/>
      <c r="PKD8" s="35"/>
      <c r="PKE8" s="35"/>
      <c r="PKF8" s="35"/>
      <c r="PKG8" s="35"/>
      <c r="PKH8" s="35"/>
      <c r="PKI8" s="35"/>
      <c r="PKJ8" s="35"/>
      <c r="PKK8" s="35"/>
      <c r="PKL8" s="35"/>
      <c r="PKM8" s="35"/>
      <c r="PKN8" s="35"/>
      <c r="PKO8" s="35"/>
      <c r="PKP8" s="35"/>
      <c r="PKQ8" s="35"/>
      <c r="PKR8" s="35"/>
      <c r="PKS8" s="35"/>
      <c r="PKT8" s="35"/>
      <c r="PKU8" s="35"/>
      <c r="PKV8" s="35"/>
      <c r="PKW8" s="35"/>
      <c r="PKX8" s="35"/>
      <c r="PKY8" s="35"/>
      <c r="PKZ8" s="35"/>
      <c r="PLA8" s="35"/>
      <c r="PLB8" s="35"/>
      <c r="PLC8" s="35"/>
      <c r="PLD8" s="35"/>
      <c r="PLE8" s="35"/>
      <c r="PLF8" s="35"/>
      <c r="PLG8" s="35"/>
      <c r="PLH8" s="35"/>
      <c r="PLI8" s="35"/>
      <c r="PLJ8" s="35"/>
      <c r="PLK8" s="35"/>
      <c r="PLL8" s="35"/>
      <c r="PLM8" s="35"/>
      <c r="PLN8" s="35"/>
      <c r="PLO8" s="35"/>
      <c r="PLP8" s="35"/>
      <c r="PLQ8" s="35"/>
      <c r="PLR8" s="35"/>
      <c r="PLS8" s="35"/>
      <c r="PLT8" s="35"/>
      <c r="PLU8" s="35"/>
      <c r="PLV8" s="35"/>
      <c r="PLW8" s="35"/>
      <c r="PLX8" s="35"/>
      <c r="PLY8" s="35"/>
      <c r="PLZ8" s="35"/>
      <c r="PMA8" s="35"/>
      <c r="PMB8" s="35"/>
      <c r="PMC8" s="35"/>
      <c r="PMD8" s="35"/>
      <c r="PME8" s="35"/>
      <c r="PMF8" s="35"/>
      <c r="PMG8" s="35"/>
      <c r="PMH8" s="35"/>
      <c r="PMI8" s="35"/>
      <c r="PMJ8" s="35"/>
      <c r="PMK8" s="35"/>
      <c r="PML8" s="35"/>
      <c r="PMM8" s="35"/>
      <c r="PMN8" s="35"/>
      <c r="PMO8" s="35"/>
      <c r="PMP8" s="35"/>
      <c r="PMQ8" s="35"/>
      <c r="PMR8" s="35"/>
      <c r="PMS8" s="35"/>
      <c r="PMT8" s="35"/>
      <c r="PMU8" s="35"/>
      <c r="PMV8" s="35"/>
      <c r="PMW8" s="35"/>
      <c r="PMX8" s="35"/>
      <c r="PMY8" s="35"/>
      <c r="PMZ8" s="35"/>
      <c r="PNA8" s="35"/>
      <c r="PNB8" s="35"/>
      <c r="PNC8" s="35"/>
      <c r="PND8" s="35"/>
      <c r="PNE8" s="35"/>
      <c r="PNF8" s="35"/>
      <c r="PNG8" s="35"/>
      <c r="PNH8" s="35"/>
      <c r="PNI8" s="35"/>
      <c r="PNJ8" s="35"/>
      <c r="PNK8" s="35"/>
      <c r="PNL8" s="35"/>
      <c r="PNM8" s="35"/>
      <c r="PNN8" s="35"/>
      <c r="PNO8" s="35"/>
      <c r="PNP8" s="35"/>
      <c r="PNQ8" s="35"/>
      <c r="PNR8" s="35"/>
      <c r="PNS8" s="35"/>
      <c r="PNT8" s="35"/>
      <c r="PNU8" s="35"/>
      <c r="PNV8" s="35"/>
      <c r="PNW8" s="35"/>
      <c r="PNX8" s="35"/>
      <c r="PNY8" s="35"/>
      <c r="PNZ8" s="35"/>
      <c r="POA8" s="35"/>
      <c r="POB8" s="35"/>
      <c r="POC8" s="35"/>
      <c r="POD8" s="35"/>
      <c r="POE8" s="35"/>
      <c r="POF8" s="35"/>
      <c r="POG8" s="35"/>
      <c r="POH8" s="35"/>
      <c r="POI8" s="35"/>
      <c r="POJ8" s="35"/>
      <c r="POK8" s="35"/>
      <c r="POL8" s="35"/>
      <c r="POM8" s="35"/>
      <c r="PON8" s="35"/>
      <c r="POO8" s="35"/>
      <c r="POP8" s="35"/>
      <c r="POQ8" s="35"/>
      <c r="POR8" s="35"/>
      <c r="POS8" s="35"/>
      <c r="POT8" s="35"/>
      <c r="POU8" s="35"/>
      <c r="POV8" s="35"/>
      <c r="POW8" s="35"/>
      <c r="POX8" s="35"/>
      <c r="POY8" s="35"/>
      <c r="POZ8" s="35"/>
      <c r="PPA8" s="35"/>
      <c r="PPB8" s="35"/>
      <c r="PPC8" s="35"/>
      <c r="PPD8" s="35"/>
      <c r="PPE8" s="35"/>
      <c r="PPF8" s="35"/>
      <c r="PPG8" s="35"/>
      <c r="PPH8" s="35"/>
      <c r="PPI8" s="35"/>
      <c r="PPJ8" s="35"/>
      <c r="PPK8" s="35"/>
      <c r="PPL8" s="35"/>
      <c r="PPM8" s="35"/>
      <c r="PPN8" s="35"/>
      <c r="PPO8" s="35"/>
      <c r="PPP8" s="35"/>
      <c r="PPQ8" s="35"/>
      <c r="PPR8" s="35"/>
      <c r="PPS8" s="35"/>
      <c r="PPT8" s="35"/>
      <c r="PPU8" s="35"/>
      <c r="PPV8" s="35"/>
      <c r="PPW8" s="35"/>
      <c r="PPX8" s="35"/>
      <c r="PPY8" s="35"/>
      <c r="PPZ8" s="35"/>
      <c r="PQA8" s="35"/>
      <c r="PQB8" s="35"/>
      <c r="PQC8" s="35"/>
      <c r="PQD8" s="35"/>
      <c r="PQE8" s="35"/>
      <c r="PQF8" s="35"/>
      <c r="PQG8" s="35"/>
      <c r="PQH8" s="35"/>
      <c r="PQI8" s="35"/>
      <c r="PQJ8" s="35"/>
      <c r="PQK8" s="35"/>
      <c r="PQL8" s="35"/>
      <c r="PQM8" s="35"/>
      <c r="PQN8" s="35"/>
      <c r="PQO8" s="35"/>
      <c r="PQP8" s="35"/>
      <c r="PQQ8" s="35"/>
      <c r="PQR8" s="35"/>
      <c r="PQS8" s="35"/>
      <c r="PQT8" s="35"/>
      <c r="PQU8" s="35"/>
      <c r="PQV8" s="35"/>
      <c r="PQW8" s="35"/>
      <c r="PQX8" s="35"/>
      <c r="PQY8" s="35"/>
      <c r="PQZ8" s="35"/>
      <c r="PRA8" s="35"/>
      <c r="PRB8" s="35"/>
      <c r="PRC8" s="35"/>
      <c r="PRD8" s="35"/>
      <c r="PRE8" s="35"/>
      <c r="PRF8" s="35"/>
      <c r="PRG8" s="35"/>
      <c r="PRH8" s="35"/>
      <c r="PRI8" s="35"/>
      <c r="PRJ8" s="35"/>
      <c r="PRK8" s="35"/>
      <c r="PRL8" s="35"/>
      <c r="PRM8" s="35"/>
      <c r="PRN8" s="35"/>
      <c r="PRO8" s="35"/>
      <c r="PRP8" s="35"/>
      <c r="PRQ8" s="35"/>
      <c r="PRR8" s="35"/>
      <c r="PRS8" s="35"/>
      <c r="PRT8" s="35"/>
      <c r="PRU8" s="35"/>
      <c r="PRV8" s="35"/>
      <c r="PRW8" s="35"/>
      <c r="PRX8" s="35"/>
      <c r="PRY8" s="35"/>
      <c r="PRZ8" s="35"/>
      <c r="PSA8" s="35"/>
      <c r="PSB8" s="35"/>
      <c r="PSC8" s="35"/>
      <c r="PSD8" s="35"/>
      <c r="PSE8" s="35"/>
      <c r="PSF8" s="35"/>
      <c r="PSG8" s="35"/>
      <c r="PSH8" s="35"/>
      <c r="PSI8" s="35"/>
      <c r="PSJ8" s="35"/>
      <c r="PSK8" s="35"/>
      <c r="PSL8" s="35"/>
      <c r="PSM8" s="35"/>
      <c r="PSN8" s="35"/>
      <c r="PSO8" s="35"/>
      <c r="PSP8" s="35"/>
      <c r="PSQ8" s="35"/>
      <c r="PSR8" s="35"/>
      <c r="PSS8" s="35"/>
      <c r="PST8" s="35"/>
      <c r="PSU8" s="35"/>
      <c r="PSV8" s="35"/>
      <c r="PSW8" s="35"/>
      <c r="PSX8" s="35"/>
      <c r="PSY8" s="35"/>
      <c r="PSZ8" s="35"/>
      <c r="PTA8" s="35"/>
      <c r="PTB8" s="35"/>
      <c r="PTC8" s="35"/>
      <c r="PTD8" s="35"/>
      <c r="PTE8" s="35"/>
      <c r="PTF8" s="35"/>
      <c r="PTG8" s="35"/>
      <c r="PTH8" s="35"/>
      <c r="PTI8" s="35"/>
      <c r="PTJ8" s="35"/>
      <c r="PTK8" s="35"/>
      <c r="PTL8" s="35"/>
      <c r="PTM8" s="35"/>
      <c r="PTN8" s="35"/>
      <c r="PTO8" s="35"/>
      <c r="PTP8" s="35"/>
      <c r="PTQ8" s="35"/>
      <c r="PTR8" s="35"/>
      <c r="PTS8" s="35"/>
      <c r="PTT8" s="35"/>
      <c r="PTU8" s="35"/>
      <c r="PTV8" s="35"/>
      <c r="PTW8" s="35"/>
      <c r="PTX8" s="35"/>
      <c r="PTY8" s="35"/>
      <c r="PTZ8" s="35"/>
      <c r="PUA8" s="35"/>
      <c r="PUB8" s="35"/>
      <c r="PUC8" s="35"/>
      <c r="PUD8" s="35"/>
      <c r="PUE8" s="35"/>
      <c r="PUF8" s="35"/>
      <c r="PUG8" s="35"/>
      <c r="PUH8" s="35"/>
      <c r="PUI8" s="35"/>
      <c r="PUJ8" s="35"/>
      <c r="PUK8" s="35"/>
      <c r="PUL8" s="35"/>
      <c r="PUM8" s="35"/>
      <c r="PUN8" s="35"/>
      <c r="PUO8" s="35"/>
      <c r="PUP8" s="35"/>
      <c r="PUQ8" s="35"/>
      <c r="PUR8" s="35"/>
      <c r="PUS8" s="35"/>
      <c r="PUT8" s="35"/>
      <c r="PUU8" s="35"/>
      <c r="PUV8" s="35"/>
      <c r="PUW8" s="35"/>
      <c r="PUX8" s="35"/>
      <c r="PUY8" s="35"/>
      <c r="PUZ8" s="35"/>
      <c r="PVA8" s="35"/>
      <c r="PVB8" s="35"/>
      <c r="PVC8" s="35"/>
      <c r="PVD8" s="35"/>
      <c r="PVE8" s="35"/>
      <c r="PVF8" s="35"/>
      <c r="PVG8" s="35"/>
      <c r="PVH8" s="35"/>
      <c r="PVI8" s="35"/>
      <c r="PVJ8" s="35"/>
      <c r="PVK8" s="35"/>
      <c r="PVL8" s="35"/>
      <c r="PVM8" s="35"/>
      <c r="PVN8" s="35"/>
      <c r="PVO8" s="35"/>
      <c r="PVP8" s="35"/>
      <c r="PVQ8" s="35"/>
      <c r="PVR8" s="35"/>
      <c r="PVS8" s="35"/>
      <c r="PVT8" s="35"/>
      <c r="PVU8" s="35"/>
      <c r="PVV8" s="35"/>
      <c r="PVW8" s="35"/>
      <c r="PVX8" s="35"/>
      <c r="PVY8" s="35"/>
      <c r="PVZ8" s="35"/>
      <c r="PWA8" s="35"/>
      <c r="PWB8" s="35"/>
      <c r="PWC8" s="35"/>
      <c r="PWD8" s="35"/>
      <c r="PWE8" s="35"/>
      <c r="PWF8" s="35"/>
      <c r="PWG8" s="35"/>
      <c r="PWH8" s="35"/>
      <c r="PWI8" s="35"/>
      <c r="PWJ8" s="35"/>
      <c r="PWK8" s="35"/>
      <c r="PWL8" s="35"/>
      <c r="PWM8" s="35"/>
      <c r="PWN8" s="35"/>
      <c r="PWO8" s="35"/>
      <c r="PWP8" s="35"/>
      <c r="PWQ8" s="35"/>
      <c r="PWR8" s="35"/>
      <c r="PWS8" s="35"/>
      <c r="PWT8" s="35"/>
      <c r="PWU8" s="35"/>
      <c r="PWV8" s="35"/>
      <c r="PWW8" s="35"/>
      <c r="PWX8" s="35"/>
      <c r="PWY8" s="35"/>
      <c r="PWZ8" s="35"/>
      <c r="PXA8" s="35"/>
      <c r="PXB8" s="35"/>
      <c r="PXC8" s="35"/>
      <c r="PXD8" s="35"/>
      <c r="PXE8" s="35"/>
      <c r="PXF8" s="35"/>
      <c r="PXG8" s="35"/>
      <c r="PXH8" s="35"/>
      <c r="PXI8" s="35"/>
      <c r="PXJ8" s="35"/>
      <c r="PXK8" s="35"/>
      <c r="PXL8" s="35"/>
      <c r="PXM8" s="35"/>
      <c r="PXN8" s="35"/>
      <c r="PXO8" s="35"/>
      <c r="PXP8" s="35"/>
      <c r="PXQ8" s="35"/>
      <c r="PXR8" s="35"/>
      <c r="PXS8" s="35"/>
      <c r="PXT8" s="35"/>
      <c r="PXU8" s="35"/>
      <c r="PXV8" s="35"/>
      <c r="PXW8" s="35"/>
      <c r="PXX8" s="35"/>
      <c r="PXY8" s="35"/>
      <c r="PXZ8" s="35"/>
      <c r="PYA8" s="35"/>
      <c r="PYB8" s="35"/>
      <c r="PYC8" s="35"/>
      <c r="PYD8" s="35"/>
      <c r="PYE8" s="35"/>
      <c r="PYF8" s="35"/>
      <c r="PYG8" s="35"/>
      <c r="PYH8" s="35"/>
      <c r="PYI8" s="35"/>
      <c r="PYJ8" s="35"/>
      <c r="PYK8" s="35"/>
      <c r="PYL8" s="35"/>
      <c r="PYM8" s="35"/>
      <c r="PYN8" s="35"/>
      <c r="PYO8" s="35"/>
      <c r="PYP8" s="35"/>
      <c r="PYQ8" s="35"/>
      <c r="PYR8" s="35"/>
      <c r="PYS8" s="35"/>
      <c r="PYT8" s="35"/>
      <c r="PYU8" s="35"/>
      <c r="PYV8" s="35"/>
      <c r="PYW8" s="35"/>
      <c r="PYX8" s="35"/>
      <c r="PYY8" s="35"/>
      <c r="PYZ8" s="35"/>
      <c r="PZA8" s="35"/>
      <c r="PZB8" s="35"/>
      <c r="PZC8" s="35"/>
      <c r="PZD8" s="35"/>
      <c r="PZE8" s="35"/>
      <c r="PZF8" s="35"/>
      <c r="PZG8" s="35"/>
      <c r="PZH8" s="35"/>
      <c r="PZI8" s="35"/>
      <c r="PZJ8" s="35"/>
      <c r="PZK8" s="35"/>
      <c r="PZL8" s="35"/>
      <c r="PZM8" s="35"/>
      <c r="PZN8" s="35"/>
      <c r="PZO8" s="35"/>
      <c r="PZP8" s="35"/>
      <c r="PZQ8" s="35"/>
      <c r="PZR8" s="35"/>
      <c r="PZS8" s="35"/>
      <c r="PZT8" s="35"/>
      <c r="PZU8" s="35"/>
      <c r="PZV8" s="35"/>
      <c r="PZW8" s="35"/>
      <c r="PZX8" s="35"/>
      <c r="PZY8" s="35"/>
      <c r="PZZ8" s="35"/>
      <c r="QAA8" s="35"/>
      <c r="QAB8" s="35"/>
      <c r="QAC8" s="35"/>
      <c r="QAD8" s="35"/>
      <c r="QAE8" s="35"/>
      <c r="QAF8" s="35"/>
      <c r="QAG8" s="35"/>
      <c r="QAH8" s="35"/>
      <c r="QAI8" s="35"/>
      <c r="QAJ8" s="35"/>
      <c r="QAK8" s="35"/>
      <c r="QAL8" s="35"/>
      <c r="QAM8" s="35"/>
      <c r="QAN8" s="35"/>
      <c r="QAO8" s="35"/>
      <c r="QAP8" s="35"/>
      <c r="QAQ8" s="35"/>
      <c r="QAR8" s="35"/>
      <c r="QAS8" s="35"/>
      <c r="QAT8" s="35"/>
      <c r="QAU8" s="35"/>
      <c r="QAV8" s="35"/>
      <c r="QAW8" s="35"/>
      <c r="QAX8" s="35"/>
      <c r="QAY8" s="35"/>
      <c r="QAZ8" s="35"/>
      <c r="QBA8" s="35"/>
      <c r="QBB8" s="35"/>
      <c r="QBC8" s="35"/>
      <c r="QBD8" s="35"/>
      <c r="QBE8" s="35"/>
      <c r="QBF8" s="35"/>
      <c r="QBG8" s="35"/>
      <c r="QBH8" s="35"/>
      <c r="QBI8" s="35"/>
      <c r="QBJ8" s="35"/>
      <c r="QBK8" s="35"/>
      <c r="QBL8" s="35"/>
      <c r="QBM8" s="35"/>
      <c r="QBN8" s="35"/>
      <c r="QBO8" s="35"/>
      <c r="QBP8" s="35"/>
      <c r="QBQ8" s="35"/>
      <c r="QBR8" s="35"/>
      <c r="QBS8" s="35"/>
      <c r="QBT8" s="35"/>
      <c r="QBU8" s="35"/>
      <c r="QBV8" s="35"/>
      <c r="QBW8" s="35"/>
      <c r="QBX8" s="35"/>
      <c r="QBY8" s="35"/>
      <c r="QBZ8" s="35"/>
      <c r="QCA8" s="35"/>
      <c r="QCB8" s="35"/>
      <c r="QCC8" s="35"/>
      <c r="QCD8" s="35"/>
      <c r="QCE8" s="35"/>
      <c r="QCF8" s="35"/>
      <c r="QCG8" s="35"/>
      <c r="QCH8" s="35"/>
      <c r="QCI8" s="35"/>
      <c r="QCJ8" s="35"/>
      <c r="QCK8" s="35"/>
      <c r="QCL8" s="35"/>
      <c r="QCM8" s="35"/>
      <c r="QCN8" s="35"/>
      <c r="QCO8" s="35"/>
      <c r="QCP8" s="35"/>
      <c r="QCQ8" s="35"/>
      <c r="QCR8" s="35"/>
      <c r="QCS8" s="35"/>
      <c r="QCT8" s="35"/>
      <c r="QCU8" s="35"/>
      <c r="QCV8" s="35"/>
      <c r="QCW8" s="35"/>
      <c r="QCX8" s="35"/>
      <c r="QCY8" s="35"/>
      <c r="QCZ8" s="35"/>
      <c r="QDA8" s="35"/>
      <c r="QDB8" s="35"/>
      <c r="QDC8" s="35"/>
      <c r="QDD8" s="35"/>
      <c r="QDE8" s="35"/>
      <c r="QDF8" s="35"/>
      <c r="QDG8" s="35"/>
      <c r="QDH8" s="35"/>
      <c r="QDI8" s="35"/>
      <c r="QDJ8" s="35"/>
      <c r="QDK8" s="35"/>
      <c r="QDL8" s="35"/>
      <c r="QDM8" s="35"/>
      <c r="QDN8" s="35"/>
      <c r="QDO8" s="35"/>
      <c r="QDP8" s="35"/>
      <c r="QDQ8" s="35"/>
      <c r="QDR8" s="35"/>
      <c r="QDS8" s="35"/>
      <c r="QDT8" s="35"/>
      <c r="QDU8" s="35"/>
      <c r="QDV8" s="35"/>
      <c r="QDW8" s="35"/>
      <c r="QDX8" s="35"/>
      <c r="QDY8" s="35"/>
      <c r="QDZ8" s="35"/>
      <c r="QEA8" s="35"/>
      <c r="QEB8" s="35"/>
      <c r="QEC8" s="35"/>
      <c r="QED8" s="35"/>
      <c r="QEE8" s="35"/>
      <c r="QEF8" s="35"/>
      <c r="QEG8" s="35"/>
      <c r="QEH8" s="35"/>
      <c r="QEI8" s="35"/>
      <c r="QEJ8" s="35"/>
      <c r="QEK8" s="35"/>
      <c r="QEL8" s="35"/>
      <c r="QEM8" s="35"/>
      <c r="QEN8" s="35"/>
      <c r="QEO8" s="35"/>
      <c r="QEP8" s="35"/>
      <c r="QEQ8" s="35"/>
      <c r="QER8" s="35"/>
      <c r="QES8" s="35"/>
      <c r="QET8" s="35"/>
      <c r="QEU8" s="35"/>
      <c r="QEV8" s="35"/>
      <c r="QEW8" s="35"/>
      <c r="QEX8" s="35"/>
      <c r="QEY8" s="35"/>
      <c r="QEZ8" s="35"/>
      <c r="QFA8" s="35"/>
      <c r="QFB8" s="35"/>
      <c r="QFC8" s="35"/>
      <c r="QFD8" s="35"/>
      <c r="QFE8" s="35"/>
      <c r="QFF8" s="35"/>
      <c r="QFG8" s="35"/>
      <c r="QFH8" s="35"/>
      <c r="QFI8" s="35"/>
      <c r="QFJ8" s="35"/>
      <c r="QFK8" s="35"/>
      <c r="QFL8" s="35"/>
      <c r="QFM8" s="35"/>
      <c r="QFN8" s="35"/>
      <c r="QFO8" s="35"/>
      <c r="QFP8" s="35"/>
      <c r="QFQ8" s="35"/>
      <c r="QFR8" s="35"/>
      <c r="QFS8" s="35"/>
      <c r="QFT8" s="35"/>
      <c r="QFU8" s="35"/>
      <c r="QFV8" s="35"/>
      <c r="QFW8" s="35"/>
      <c r="QFX8" s="35"/>
      <c r="QFY8" s="35"/>
      <c r="QFZ8" s="35"/>
      <c r="QGA8" s="35"/>
      <c r="QGB8" s="35"/>
      <c r="QGC8" s="35"/>
      <c r="QGD8" s="35"/>
      <c r="QGE8" s="35"/>
      <c r="QGF8" s="35"/>
      <c r="QGG8" s="35"/>
      <c r="QGH8" s="35"/>
      <c r="QGI8" s="35"/>
      <c r="QGJ8" s="35"/>
      <c r="QGK8" s="35"/>
      <c r="QGL8" s="35"/>
      <c r="QGM8" s="35"/>
      <c r="QGN8" s="35"/>
      <c r="QGO8" s="35"/>
      <c r="QGP8" s="35"/>
      <c r="QGQ8" s="35"/>
      <c r="QGR8" s="35"/>
      <c r="QGS8" s="35"/>
      <c r="QGT8" s="35"/>
      <c r="QGU8" s="35"/>
      <c r="QGV8" s="35"/>
      <c r="QGW8" s="35"/>
      <c r="QGX8" s="35"/>
      <c r="QGY8" s="35"/>
      <c r="QGZ8" s="35"/>
      <c r="QHA8" s="35"/>
      <c r="QHB8" s="35"/>
      <c r="QHC8" s="35"/>
      <c r="QHD8" s="35"/>
      <c r="QHE8" s="35"/>
      <c r="QHF8" s="35"/>
      <c r="QHG8" s="35"/>
      <c r="QHH8" s="35"/>
      <c r="QHI8" s="35"/>
      <c r="QHJ8" s="35"/>
      <c r="QHK8" s="35"/>
      <c r="QHL8" s="35"/>
      <c r="QHM8" s="35"/>
      <c r="QHN8" s="35"/>
      <c r="QHO8" s="35"/>
      <c r="QHP8" s="35"/>
      <c r="QHQ8" s="35"/>
      <c r="QHR8" s="35"/>
      <c r="QHS8" s="35"/>
      <c r="QHT8" s="35"/>
      <c r="QHU8" s="35"/>
      <c r="QHV8" s="35"/>
      <c r="QHW8" s="35"/>
      <c r="QHX8" s="35"/>
      <c r="QHY8" s="35"/>
      <c r="QHZ8" s="35"/>
      <c r="QIA8" s="35"/>
      <c r="QIB8" s="35"/>
      <c r="QIC8" s="35"/>
      <c r="QID8" s="35"/>
      <c r="QIE8" s="35"/>
      <c r="QIF8" s="35"/>
      <c r="QIG8" s="35"/>
      <c r="QIH8" s="35"/>
      <c r="QII8" s="35"/>
      <c r="QIJ8" s="35"/>
      <c r="QIK8" s="35"/>
      <c r="QIL8" s="35"/>
      <c r="QIM8" s="35"/>
      <c r="QIN8" s="35"/>
      <c r="QIO8" s="35"/>
      <c r="QIP8" s="35"/>
      <c r="QIQ8" s="35"/>
      <c r="QIR8" s="35"/>
      <c r="QIS8" s="35"/>
      <c r="QIT8" s="35"/>
      <c r="QIU8" s="35"/>
      <c r="QIV8" s="35"/>
      <c r="QIW8" s="35"/>
      <c r="QIX8" s="35"/>
      <c r="QIY8" s="35"/>
      <c r="QIZ8" s="35"/>
      <c r="QJA8" s="35"/>
      <c r="QJB8" s="35"/>
      <c r="QJC8" s="35"/>
      <c r="QJD8" s="35"/>
      <c r="QJE8" s="35"/>
      <c r="QJF8" s="35"/>
      <c r="QJG8" s="35"/>
      <c r="QJH8" s="35"/>
      <c r="QJI8" s="35"/>
      <c r="QJJ8" s="35"/>
      <c r="QJK8" s="35"/>
      <c r="QJL8" s="35"/>
      <c r="QJM8" s="35"/>
      <c r="QJN8" s="35"/>
      <c r="QJO8" s="35"/>
      <c r="QJP8" s="35"/>
      <c r="QJQ8" s="35"/>
      <c r="QJR8" s="35"/>
      <c r="QJS8" s="35"/>
      <c r="QJT8" s="35"/>
      <c r="QJU8" s="35"/>
      <c r="QJV8" s="35"/>
      <c r="QJW8" s="35"/>
      <c r="QJX8" s="35"/>
      <c r="QJY8" s="35"/>
      <c r="QJZ8" s="35"/>
      <c r="QKA8" s="35"/>
      <c r="QKB8" s="35"/>
      <c r="QKC8" s="35"/>
      <c r="QKD8" s="35"/>
      <c r="QKE8" s="35"/>
      <c r="QKF8" s="35"/>
      <c r="QKG8" s="35"/>
      <c r="QKH8" s="35"/>
      <c r="QKI8" s="35"/>
      <c r="QKJ8" s="35"/>
      <c r="QKK8" s="35"/>
      <c r="QKL8" s="35"/>
      <c r="QKM8" s="35"/>
      <c r="QKN8" s="35"/>
      <c r="QKO8" s="35"/>
      <c r="QKP8" s="35"/>
      <c r="QKQ8" s="35"/>
      <c r="QKR8" s="35"/>
      <c r="QKS8" s="35"/>
      <c r="QKT8" s="35"/>
      <c r="QKU8" s="35"/>
      <c r="QKV8" s="35"/>
      <c r="QKW8" s="35"/>
      <c r="QKX8" s="35"/>
      <c r="QKY8" s="35"/>
      <c r="QKZ8" s="35"/>
      <c r="QLA8" s="35"/>
      <c r="QLB8" s="35"/>
      <c r="QLC8" s="35"/>
      <c r="QLD8" s="35"/>
      <c r="QLE8" s="35"/>
      <c r="QLF8" s="35"/>
      <c r="QLG8" s="35"/>
      <c r="QLH8" s="35"/>
      <c r="QLI8" s="35"/>
      <c r="QLJ8" s="35"/>
      <c r="QLK8" s="35"/>
      <c r="QLL8" s="35"/>
      <c r="QLM8" s="35"/>
      <c r="QLN8" s="35"/>
      <c r="QLO8" s="35"/>
      <c r="QLP8" s="35"/>
      <c r="QLQ8" s="35"/>
      <c r="QLR8" s="35"/>
      <c r="QLS8" s="35"/>
      <c r="QLT8" s="35"/>
      <c r="QLU8" s="35"/>
      <c r="QLV8" s="35"/>
      <c r="QLW8" s="35"/>
      <c r="QLX8" s="35"/>
      <c r="QLY8" s="35"/>
      <c r="QLZ8" s="35"/>
      <c r="QMA8" s="35"/>
      <c r="QMB8" s="35"/>
      <c r="QMC8" s="35"/>
      <c r="QMD8" s="35"/>
      <c r="QME8" s="35"/>
      <c r="QMF8" s="35"/>
      <c r="QMG8" s="35"/>
      <c r="QMH8" s="35"/>
      <c r="QMI8" s="35"/>
      <c r="QMJ8" s="35"/>
      <c r="QMK8" s="35"/>
      <c r="QML8" s="35"/>
      <c r="QMM8" s="35"/>
      <c r="QMN8" s="35"/>
      <c r="QMO8" s="35"/>
      <c r="QMP8" s="35"/>
      <c r="QMQ8" s="35"/>
      <c r="QMR8" s="35"/>
      <c r="QMS8" s="35"/>
      <c r="QMT8" s="35"/>
      <c r="QMU8" s="35"/>
      <c r="QMV8" s="35"/>
      <c r="QMW8" s="35"/>
      <c r="QMX8" s="35"/>
      <c r="QMY8" s="35"/>
      <c r="QMZ8" s="35"/>
      <c r="QNA8" s="35"/>
      <c r="QNB8" s="35"/>
      <c r="QNC8" s="35"/>
      <c r="QND8" s="35"/>
      <c r="QNE8" s="35"/>
      <c r="QNF8" s="35"/>
      <c r="QNG8" s="35"/>
      <c r="QNH8" s="35"/>
      <c r="QNI8" s="35"/>
      <c r="QNJ8" s="35"/>
      <c r="QNK8" s="35"/>
      <c r="QNL8" s="35"/>
      <c r="QNM8" s="35"/>
      <c r="QNN8" s="35"/>
      <c r="QNO8" s="35"/>
      <c r="QNP8" s="35"/>
      <c r="QNQ8" s="35"/>
      <c r="QNR8" s="35"/>
      <c r="QNS8" s="35"/>
      <c r="QNT8" s="35"/>
      <c r="QNU8" s="35"/>
      <c r="QNV8" s="35"/>
      <c r="QNW8" s="35"/>
      <c r="QNX8" s="35"/>
      <c r="QNY8" s="35"/>
      <c r="QNZ8" s="35"/>
      <c r="QOA8" s="35"/>
      <c r="QOB8" s="35"/>
      <c r="QOC8" s="35"/>
      <c r="QOD8" s="35"/>
      <c r="QOE8" s="35"/>
      <c r="QOF8" s="35"/>
      <c r="QOG8" s="35"/>
      <c r="QOH8" s="35"/>
      <c r="QOI8" s="35"/>
      <c r="QOJ8" s="35"/>
      <c r="QOK8" s="35"/>
      <c r="QOL8" s="35"/>
      <c r="QOM8" s="35"/>
      <c r="QON8" s="35"/>
      <c r="QOO8" s="35"/>
      <c r="QOP8" s="35"/>
      <c r="QOQ8" s="35"/>
      <c r="QOR8" s="35"/>
      <c r="QOS8" s="35"/>
      <c r="QOT8" s="35"/>
      <c r="QOU8" s="35"/>
      <c r="QOV8" s="35"/>
      <c r="QOW8" s="35"/>
      <c r="QOX8" s="35"/>
      <c r="QOY8" s="35"/>
      <c r="QOZ8" s="35"/>
      <c r="QPA8" s="35"/>
      <c r="QPB8" s="35"/>
      <c r="QPC8" s="35"/>
      <c r="QPD8" s="35"/>
      <c r="QPE8" s="35"/>
      <c r="QPF8" s="35"/>
      <c r="QPG8" s="35"/>
      <c r="QPH8" s="35"/>
      <c r="QPI8" s="35"/>
      <c r="QPJ8" s="35"/>
      <c r="QPK8" s="35"/>
      <c r="QPL8" s="35"/>
      <c r="QPM8" s="35"/>
      <c r="QPN8" s="35"/>
      <c r="QPO8" s="35"/>
      <c r="QPP8" s="35"/>
      <c r="QPQ8" s="35"/>
      <c r="QPR8" s="35"/>
      <c r="QPS8" s="35"/>
      <c r="QPT8" s="35"/>
      <c r="QPU8" s="35"/>
      <c r="QPV8" s="35"/>
      <c r="QPW8" s="35"/>
      <c r="QPX8" s="35"/>
      <c r="QPY8" s="35"/>
      <c r="QPZ8" s="35"/>
      <c r="QQA8" s="35"/>
      <c r="QQB8" s="35"/>
      <c r="QQC8" s="35"/>
      <c r="QQD8" s="35"/>
      <c r="QQE8" s="35"/>
      <c r="QQF8" s="35"/>
      <c r="QQG8" s="35"/>
      <c r="QQH8" s="35"/>
      <c r="QQI8" s="35"/>
      <c r="QQJ8" s="35"/>
      <c r="QQK8" s="35"/>
      <c r="QQL8" s="35"/>
      <c r="QQM8" s="35"/>
      <c r="QQN8" s="35"/>
      <c r="QQO8" s="35"/>
      <c r="QQP8" s="35"/>
      <c r="QQQ8" s="35"/>
      <c r="QQR8" s="35"/>
      <c r="QQS8" s="35"/>
      <c r="QQT8" s="35"/>
      <c r="QQU8" s="35"/>
      <c r="QQV8" s="35"/>
      <c r="QQW8" s="35"/>
      <c r="QQX8" s="35"/>
      <c r="QQY8" s="35"/>
      <c r="QQZ8" s="35"/>
      <c r="QRA8" s="35"/>
      <c r="QRB8" s="35"/>
      <c r="QRC8" s="35"/>
      <c r="QRD8" s="35"/>
      <c r="QRE8" s="35"/>
      <c r="QRF8" s="35"/>
      <c r="QRG8" s="35"/>
      <c r="QRH8" s="35"/>
      <c r="QRI8" s="35"/>
      <c r="QRJ8" s="35"/>
      <c r="QRK8" s="35"/>
      <c r="QRL8" s="35"/>
      <c r="QRM8" s="35"/>
      <c r="QRN8" s="35"/>
      <c r="QRO8" s="35"/>
      <c r="QRP8" s="35"/>
      <c r="QRQ8" s="35"/>
      <c r="QRR8" s="35"/>
      <c r="QRS8" s="35"/>
      <c r="QRT8" s="35"/>
      <c r="QRU8" s="35"/>
      <c r="QRV8" s="35"/>
      <c r="QRW8" s="35"/>
      <c r="QRX8" s="35"/>
      <c r="QRY8" s="35"/>
      <c r="QRZ8" s="35"/>
      <c r="QSA8" s="35"/>
      <c r="QSB8" s="35"/>
      <c r="QSC8" s="35"/>
      <c r="QSD8" s="35"/>
      <c r="QSE8" s="35"/>
      <c r="QSF8" s="35"/>
      <c r="QSG8" s="35"/>
      <c r="QSH8" s="35"/>
      <c r="QSI8" s="35"/>
      <c r="QSJ8" s="35"/>
      <c r="QSK8" s="35"/>
      <c r="QSL8" s="35"/>
      <c r="QSM8" s="35"/>
      <c r="QSN8" s="35"/>
      <c r="QSO8" s="35"/>
      <c r="QSP8" s="35"/>
      <c r="QSQ8" s="35"/>
      <c r="QSR8" s="35"/>
      <c r="QSS8" s="35"/>
      <c r="QST8" s="35"/>
      <c r="QSU8" s="35"/>
      <c r="QSV8" s="35"/>
      <c r="QSW8" s="35"/>
      <c r="QSX8" s="35"/>
      <c r="QSY8" s="35"/>
      <c r="QSZ8" s="35"/>
      <c r="QTA8" s="35"/>
      <c r="QTB8" s="35"/>
      <c r="QTC8" s="35"/>
      <c r="QTD8" s="35"/>
      <c r="QTE8" s="35"/>
      <c r="QTF8" s="35"/>
      <c r="QTG8" s="35"/>
      <c r="QTH8" s="35"/>
      <c r="QTI8" s="35"/>
      <c r="QTJ8" s="35"/>
      <c r="QTK8" s="35"/>
      <c r="QTL8" s="35"/>
      <c r="QTM8" s="35"/>
      <c r="QTN8" s="35"/>
      <c r="QTO8" s="35"/>
      <c r="QTP8" s="35"/>
      <c r="QTQ8" s="35"/>
      <c r="QTR8" s="35"/>
      <c r="QTS8" s="35"/>
      <c r="QTT8" s="35"/>
      <c r="QTU8" s="35"/>
      <c r="QTV8" s="35"/>
      <c r="QTW8" s="35"/>
      <c r="QTX8" s="35"/>
      <c r="QTY8" s="35"/>
      <c r="QTZ8" s="35"/>
      <c r="QUA8" s="35"/>
      <c r="QUB8" s="35"/>
      <c r="QUC8" s="35"/>
      <c r="QUD8" s="35"/>
      <c r="QUE8" s="35"/>
      <c r="QUF8" s="35"/>
      <c r="QUG8" s="35"/>
      <c r="QUH8" s="35"/>
      <c r="QUI8" s="35"/>
      <c r="QUJ8" s="35"/>
      <c r="QUK8" s="35"/>
      <c r="QUL8" s="35"/>
      <c r="QUM8" s="35"/>
      <c r="QUN8" s="35"/>
      <c r="QUO8" s="35"/>
      <c r="QUP8" s="35"/>
      <c r="QUQ8" s="35"/>
      <c r="QUR8" s="35"/>
      <c r="QUS8" s="35"/>
      <c r="QUT8" s="35"/>
      <c r="QUU8" s="35"/>
      <c r="QUV8" s="35"/>
      <c r="QUW8" s="35"/>
      <c r="QUX8" s="35"/>
      <c r="QUY8" s="35"/>
      <c r="QUZ8" s="35"/>
      <c r="QVA8" s="35"/>
      <c r="QVB8" s="35"/>
      <c r="QVC8" s="35"/>
      <c r="QVD8" s="35"/>
      <c r="QVE8" s="35"/>
      <c r="QVF8" s="35"/>
      <c r="QVG8" s="35"/>
      <c r="QVH8" s="35"/>
      <c r="QVI8" s="35"/>
      <c r="QVJ8" s="35"/>
      <c r="QVK8" s="35"/>
      <c r="QVL8" s="35"/>
      <c r="QVM8" s="35"/>
      <c r="QVN8" s="35"/>
      <c r="QVO8" s="35"/>
      <c r="QVP8" s="35"/>
      <c r="QVQ8" s="35"/>
      <c r="QVR8" s="35"/>
      <c r="QVS8" s="35"/>
      <c r="QVT8" s="35"/>
      <c r="QVU8" s="35"/>
      <c r="QVV8" s="35"/>
      <c r="QVW8" s="35"/>
      <c r="QVX8" s="35"/>
      <c r="QVY8" s="35"/>
      <c r="QVZ8" s="35"/>
      <c r="QWA8" s="35"/>
      <c r="QWB8" s="35"/>
      <c r="QWC8" s="35"/>
      <c r="QWD8" s="35"/>
      <c r="QWE8" s="35"/>
      <c r="QWF8" s="35"/>
      <c r="QWG8" s="35"/>
      <c r="QWH8" s="35"/>
      <c r="QWI8" s="35"/>
      <c r="QWJ8" s="35"/>
      <c r="QWK8" s="35"/>
      <c r="QWL8" s="35"/>
      <c r="QWM8" s="35"/>
      <c r="QWN8" s="35"/>
      <c r="QWO8" s="35"/>
      <c r="QWP8" s="35"/>
      <c r="QWQ8" s="35"/>
      <c r="QWR8" s="35"/>
      <c r="QWS8" s="35"/>
      <c r="QWT8" s="35"/>
      <c r="QWU8" s="35"/>
      <c r="QWV8" s="35"/>
      <c r="QWW8" s="35"/>
      <c r="QWX8" s="35"/>
      <c r="QWY8" s="35"/>
      <c r="QWZ8" s="35"/>
      <c r="QXA8" s="35"/>
      <c r="QXB8" s="35"/>
      <c r="QXC8" s="35"/>
      <c r="QXD8" s="35"/>
      <c r="QXE8" s="35"/>
      <c r="QXF8" s="35"/>
      <c r="QXG8" s="35"/>
      <c r="QXH8" s="35"/>
      <c r="QXI8" s="35"/>
      <c r="QXJ8" s="35"/>
      <c r="QXK8" s="35"/>
      <c r="QXL8" s="35"/>
      <c r="QXM8" s="35"/>
      <c r="QXN8" s="35"/>
      <c r="QXO8" s="35"/>
      <c r="QXP8" s="35"/>
      <c r="QXQ8" s="35"/>
      <c r="QXR8" s="35"/>
      <c r="QXS8" s="35"/>
      <c r="QXT8" s="35"/>
      <c r="QXU8" s="35"/>
      <c r="QXV8" s="35"/>
      <c r="QXW8" s="35"/>
      <c r="QXX8" s="35"/>
      <c r="QXY8" s="35"/>
      <c r="QXZ8" s="35"/>
      <c r="QYA8" s="35"/>
      <c r="QYB8" s="35"/>
      <c r="QYC8" s="35"/>
      <c r="QYD8" s="35"/>
      <c r="QYE8" s="35"/>
      <c r="QYF8" s="35"/>
      <c r="QYG8" s="35"/>
      <c r="QYH8" s="35"/>
      <c r="QYI8" s="35"/>
      <c r="QYJ8" s="35"/>
      <c r="QYK8" s="35"/>
      <c r="QYL8" s="35"/>
      <c r="QYM8" s="35"/>
      <c r="QYN8" s="35"/>
      <c r="QYO8" s="35"/>
      <c r="QYP8" s="35"/>
      <c r="QYQ8" s="35"/>
      <c r="QYR8" s="35"/>
      <c r="QYS8" s="35"/>
      <c r="QYT8" s="35"/>
      <c r="QYU8" s="35"/>
      <c r="QYV8" s="35"/>
      <c r="QYW8" s="35"/>
      <c r="QYX8" s="35"/>
      <c r="QYY8" s="35"/>
      <c r="QYZ8" s="35"/>
      <c r="QZA8" s="35"/>
      <c r="QZB8" s="35"/>
      <c r="QZC8" s="35"/>
      <c r="QZD8" s="35"/>
      <c r="QZE8" s="35"/>
      <c r="QZF8" s="35"/>
      <c r="QZG8" s="35"/>
      <c r="QZH8" s="35"/>
      <c r="QZI8" s="35"/>
      <c r="QZJ8" s="35"/>
      <c r="QZK8" s="35"/>
      <c r="QZL8" s="35"/>
      <c r="QZM8" s="35"/>
      <c r="QZN8" s="35"/>
      <c r="QZO8" s="35"/>
      <c r="QZP8" s="35"/>
      <c r="QZQ8" s="35"/>
      <c r="QZR8" s="35"/>
      <c r="QZS8" s="35"/>
      <c r="QZT8" s="35"/>
      <c r="QZU8" s="35"/>
      <c r="QZV8" s="35"/>
      <c r="QZW8" s="35"/>
      <c r="QZX8" s="35"/>
      <c r="QZY8" s="35"/>
      <c r="QZZ8" s="35"/>
      <c r="RAA8" s="35"/>
      <c r="RAB8" s="35"/>
      <c r="RAC8" s="35"/>
      <c r="RAD8" s="35"/>
      <c r="RAE8" s="35"/>
      <c r="RAF8" s="35"/>
      <c r="RAG8" s="35"/>
      <c r="RAH8" s="35"/>
      <c r="RAI8" s="35"/>
      <c r="RAJ8" s="35"/>
      <c r="RAK8" s="35"/>
      <c r="RAL8" s="35"/>
      <c r="RAM8" s="35"/>
      <c r="RAN8" s="35"/>
      <c r="RAO8" s="35"/>
      <c r="RAP8" s="35"/>
      <c r="RAQ8" s="35"/>
      <c r="RAR8" s="35"/>
      <c r="RAS8" s="35"/>
      <c r="RAT8" s="35"/>
      <c r="RAU8" s="35"/>
      <c r="RAV8" s="35"/>
      <c r="RAW8" s="35"/>
      <c r="RAX8" s="35"/>
      <c r="RAY8" s="35"/>
      <c r="RAZ8" s="35"/>
      <c r="RBA8" s="35"/>
      <c r="RBB8" s="35"/>
      <c r="RBC8" s="35"/>
      <c r="RBD8" s="35"/>
      <c r="RBE8" s="35"/>
      <c r="RBF8" s="35"/>
      <c r="RBG8" s="35"/>
      <c r="RBH8" s="35"/>
      <c r="RBI8" s="35"/>
      <c r="RBJ8" s="35"/>
      <c r="RBK8" s="35"/>
      <c r="RBL8" s="35"/>
      <c r="RBM8" s="35"/>
      <c r="RBN8" s="35"/>
      <c r="RBO8" s="35"/>
      <c r="RBP8" s="35"/>
      <c r="RBQ8" s="35"/>
      <c r="RBR8" s="35"/>
      <c r="RBS8" s="35"/>
      <c r="RBT8" s="35"/>
      <c r="RBU8" s="35"/>
      <c r="RBV8" s="35"/>
      <c r="RBW8" s="35"/>
      <c r="RBX8" s="35"/>
      <c r="RBY8" s="35"/>
      <c r="RBZ8" s="35"/>
      <c r="RCA8" s="35"/>
      <c r="RCB8" s="35"/>
      <c r="RCC8" s="35"/>
      <c r="RCD8" s="35"/>
      <c r="RCE8" s="35"/>
      <c r="RCF8" s="35"/>
      <c r="RCG8" s="35"/>
      <c r="RCH8" s="35"/>
      <c r="RCI8" s="35"/>
      <c r="RCJ8" s="35"/>
      <c r="RCK8" s="35"/>
      <c r="RCL8" s="35"/>
      <c r="RCM8" s="35"/>
      <c r="RCN8" s="35"/>
      <c r="RCO8" s="35"/>
      <c r="RCP8" s="35"/>
      <c r="RCQ8" s="35"/>
      <c r="RCR8" s="35"/>
      <c r="RCS8" s="35"/>
      <c r="RCT8" s="35"/>
      <c r="RCU8" s="35"/>
      <c r="RCV8" s="35"/>
      <c r="RCW8" s="35"/>
      <c r="RCX8" s="35"/>
      <c r="RCY8" s="35"/>
      <c r="RCZ8" s="35"/>
      <c r="RDA8" s="35"/>
      <c r="RDB8" s="35"/>
      <c r="RDC8" s="35"/>
      <c r="RDD8" s="35"/>
      <c r="RDE8" s="35"/>
      <c r="RDF8" s="35"/>
      <c r="RDG8" s="35"/>
      <c r="RDH8" s="35"/>
      <c r="RDI8" s="35"/>
      <c r="RDJ8" s="35"/>
      <c r="RDK8" s="35"/>
      <c r="RDL8" s="35"/>
      <c r="RDM8" s="35"/>
      <c r="RDN8" s="35"/>
      <c r="RDO8" s="35"/>
      <c r="RDP8" s="35"/>
      <c r="RDQ8" s="35"/>
      <c r="RDR8" s="35"/>
      <c r="RDS8" s="35"/>
      <c r="RDT8" s="35"/>
      <c r="RDU8" s="35"/>
      <c r="RDV8" s="35"/>
      <c r="RDW8" s="35"/>
      <c r="RDX8" s="35"/>
      <c r="RDY8" s="35"/>
      <c r="RDZ8" s="35"/>
      <c r="REA8" s="35"/>
      <c r="REB8" s="35"/>
      <c r="REC8" s="35"/>
      <c r="RED8" s="35"/>
      <c r="REE8" s="35"/>
      <c r="REF8" s="35"/>
      <c r="REG8" s="35"/>
      <c r="REH8" s="35"/>
      <c r="REI8" s="35"/>
      <c r="REJ8" s="35"/>
      <c r="REK8" s="35"/>
      <c r="REL8" s="35"/>
      <c r="REM8" s="35"/>
      <c r="REN8" s="35"/>
      <c r="REO8" s="35"/>
      <c r="REP8" s="35"/>
      <c r="REQ8" s="35"/>
      <c r="RER8" s="35"/>
      <c r="RES8" s="35"/>
      <c r="RET8" s="35"/>
      <c r="REU8" s="35"/>
      <c r="REV8" s="35"/>
      <c r="REW8" s="35"/>
      <c r="REX8" s="35"/>
      <c r="REY8" s="35"/>
      <c r="REZ8" s="35"/>
      <c r="RFA8" s="35"/>
      <c r="RFB8" s="35"/>
      <c r="RFC8" s="35"/>
      <c r="RFD8" s="35"/>
      <c r="RFE8" s="35"/>
      <c r="RFF8" s="35"/>
      <c r="RFG8" s="35"/>
      <c r="RFH8" s="35"/>
      <c r="RFI8" s="35"/>
      <c r="RFJ8" s="35"/>
      <c r="RFK8" s="35"/>
      <c r="RFL8" s="35"/>
      <c r="RFM8" s="35"/>
      <c r="RFN8" s="35"/>
      <c r="RFO8" s="35"/>
      <c r="RFP8" s="35"/>
      <c r="RFQ8" s="35"/>
      <c r="RFR8" s="35"/>
      <c r="RFS8" s="35"/>
      <c r="RFT8" s="35"/>
      <c r="RFU8" s="35"/>
      <c r="RFV8" s="35"/>
      <c r="RFW8" s="35"/>
      <c r="RFX8" s="35"/>
      <c r="RFY8" s="35"/>
      <c r="RFZ8" s="35"/>
      <c r="RGA8" s="35"/>
      <c r="RGB8" s="35"/>
      <c r="RGC8" s="35"/>
      <c r="RGD8" s="35"/>
      <c r="RGE8" s="35"/>
      <c r="RGF8" s="35"/>
      <c r="RGG8" s="35"/>
      <c r="RGH8" s="35"/>
      <c r="RGI8" s="35"/>
      <c r="RGJ8" s="35"/>
      <c r="RGK8" s="35"/>
      <c r="RGL8" s="35"/>
      <c r="RGM8" s="35"/>
      <c r="RGN8" s="35"/>
      <c r="RGO8" s="35"/>
      <c r="RGP8" s="35"/>
      <c r="RGQ8" s="35"/>
      <c r="RGR8" s="35"/>
      <c r="RGS8" s="35"/>
      <c r="RGT8" s="35"/>
      <c r="RGU8" s="35"/>
      <c r="RGV8" s="35"/>
      <c r="RGW8" s="35"/>
      <c r="RGX8" s="35"/>
      <c r="RGY8" s="35"/>
      <c r="RGZ8" s="35"/>
      <c r="RHA8" s="35"/>
      <c r="RHB8" s="35"/>
      <c r="RHC8" s="35"/>
      <c r="RHD8" s="35"/>
      <c r="RHE8" s="35"/>
      <c r="RHF8" s="35"/>
      <c r="RHG8" s="35"/>
      <c r="RHH8" s="35"/>
      <c r="RHI8" s="35"/>
      <c r="RHJ8" s="35"/>
      <c r="RHK8" s="35"/>
      <c r="RHL8" s="35"/>
      <c r="RHM8" s="35"/>
      <c r="RHN8" s="35"/>
      <c r="RHO8" s="35"/>
      <c r="RHP8" s="35"/>
      <c r="RHQ8" s="35"/>
      <c r="RHR8" s="35"/>
      <c r="RHS8" s="35"/>
      <c r="RHT8" s="35"/>
      <c r="RHU8" s="35"/>
      <c r="RHV8" s="35"/>
      <c r="RHW8" s="35"/>
      <c r="RHX8" s="35"/>
      <c r="RHY8" s="35"/>
      <c r="RHZ8" s="35"/>
      <c r="RIA8" s="35"/>
      <c r="RIB8" s="35"/>
      <c r="RIC8" s="35"/>
      <c r="RID8" s="35"/>
      <c r="RIE8" s="35"/>
      <c r="RIF8" s="35"/>
      <c r="RIG8" s="35"/>
      <c r="RIH8" s="35"/>
      <c r="RII8" s="35"/>
      <c r="RIJ8" s="35"/>
      <c r="RIK8" s="35"/>
      <c r="RIL8" s="35"/>
      <c r="RIM8" s="35"/>
      <c r="RIN8" s="35"/>
      <c r="RIO8" s="35"/>
      <c r="RIP8" s="35"/>
      <c r="RIQ8" s="35"/>
      <c r="RIR8" s="35"/>
      <c r="RIS8" s="35"/>
      <c r="RIT8" s="35"/>
      <c r="RIU8" s="35"/>
      <c r="RIV8" s="35"/>
      <c r="RIW8" s="35"/>
      <c r="RIX8" s="35"/>
      <c r="RIY8" s="35"/>
      <c r="RIZ8" s="35"/>
      <c r="RJA8" s="35"/>
      <c r="RJB8" s="35"/>
      <c r="RJC8" s="35"/>
      <c r="RJD8" s="35"/>
      <c r="RJE8" s="35"/>
      <c r="RJF8" s="35"/>
      <c r="RJG8" s="35"/>
      <c r="RJH8" s="35"/>
      <c r="RJI8" s="35"/>
      <c r="RJJ8" s="35"/>
      <c r="RJK8" s="35"/>
      <c r="RJL8" s="35"/>
      <c r="RJM8" s="35"/>
      <c r="RJN8" s="35"/>
      <c r="RJO8" s="35"/>
      <c r="RJP8" s="35"/>
      <c r="RJQ8" s="35"/>
      <c r="RJR8" s="35"/>
      <c r="RJS8" s="35"/>
      <c r="RJT8" s="35"/>
      <c r="RJU8" s="35"/>
      <c r="RJV8" s="35"/>
      <c r="RJW8" s="35"/>
      <c r="RJX8" s="35"/>
      <c r="RJY8" s="35"/>
      <c r="RJZ8" s="35"/>
      <c r="RKA8" s="35"/>
      <c r="RKB8" s="35"/>
      <c r="RKC8" s="35"/>
      <c r="RKD8" s="35"/>
      <c r="RKE8" s="35"/>
      <c r="RKF8" s="35"/>
      <c r="RKG8" s="35"/>
      <c r="RKH8" s="35"/>
      <c r="RKI8" s="35"/>
      <c r="RKJ8" s="35"/>
      <c r="RKK8" s="35"/>
      <c r="RKL8" s="35"/>
      <c r="RKM8" s="35"/>
      <c r="RKN8" s="35"/>
      <c r="RKO8" s="35"/>
      <c r="RKP8" s="35"/>
      <c r="RKQ8" s="35"/>
      <c r="RKR8" s="35"/>
      <c r="RKS8" s="35"/>
      <c r="RKT8" s="35"/>
      <c r="RKU8" s="35"/>
      <c r="RKV8" s="35"/>
      <c r="RKW8" s="35"/>
      <c r="RKX8" s="35"/>
      <c r="RKY8" s="35"/>
      <c r="RKZ8" s="35"/>
      <c r="RLA8" s="35"/>
      <c r="RLB8" s="35"/>
      <c r="RLC8" s="35"/>
      <c r="RLD8" s="35"/>
      <c r="RLE8" s="35"/>
      <c r="RLF8" s="35"/>
      <c r="RLG8" s="35"/>
      <c r="RLH8" s="35"/>
      <c r="RLI8" s="35"/>
      <c r="RLJ8" s="35"/>
      <c r="RLK8" s="35"/>
      <c r="RLL8" s="35"/>
      <c r="RLM8" s="35"/>
      <c r="RLN8" s="35"/>
      <c r="RLO8" s="35"/>
      <c r="RLP8" s="35"/>
      <c r="RLQ8" s="35"/>
      <c r="RLR8" s="35"/>
      <c r="RLS8" s="35"/>
      <c r="RLT8" s="35"/>
      <c r="RLU8" s="35"/>
      <c r="RLV8" s="35"/>
      <c r="RLW8" s="35"/>
      <c r="RLX8" s="35"/>
      <c r="RLY8" s="35"/>
      <c r="RLZ8" s="35"/>
      <c r="RMA8" s="35"/>
      <c r="RMB8" s="35"/>
      <c r="RMC8" s="35"/>
      <c r="RMD8" s="35"/>
      <c r="RME8" s="35"/>
      <c r="RMF8" s="35"/>
      <c r="RMG8" s="35"/>
      <c r="RMH8" s="35"/>
      <c r="RMI8" s="35"/>
      <c r="RMJ8" s="35"/>
      <c r="RMK8" s="35"/>
      <c r="RML8" s="35"/>
      <c r="RMM8" s="35"/>
      <c r="RMN8" s="35"/>
      <c r="RMO8" s="35"/>
      <c r="RMP8" s="35"/>
      <c r="RMQ8" s="35"/>
      <c r="RMR8" s="35"/>
      <c r="RMS8" s="35"/>
      <c r="RMT8" s="35"/>
      <c r="RMU8" s="35"/>
      <c r="RMV8" s="35"/>
      <c r="RMW8" s="35"/>
      <c r="RMX8" s="35"/>
      <c r="RMY8" s="35"/>
      <c r="RMZ8" s="35"/>
      <c r="RNA8" s="35"/>
      <c r="RNB8" s="35"/>
      <c r="RNC8" s="35"/>
      <c r="RND8" s="35"/>
      <c r="RNE8" s="35"/>
      <c r="RNF8" s="35"/>
      <c r="RNG8" s="35"/>
      <c r="RNH8" s="35"/>
      <c r="RNI8" s="35"/>
      <c r="RNJ8" s="35"/>
      <c r="RNK8" s="35"/>
      <c r="RNL8" s="35"/>
      <c r="RNM8" s="35"/>
      <c r="RNN8" s="35"/>
      <c r="RNO8" s="35"/>
      <c r="RNP8" s="35"/>
      <c r="RNQ8" s="35"/>
      <c r="RNR8" s="35"/>
      <c r="RNS8" s="35"/>
      <c r="RNT8" s="35"/>
      <c r="RNU8" s="35"/>
      <c r="RNV8" s="35"/>
      <c r="RNW8" s="35"/>
      <c r="RNX8" s="35"/>
      <c r="RNY8" s="35"/>
      <c r="RNZ8" s="35"/>
      <c r="ROA8" s="35"/>
      <c r="ROB8" s="35"/>
      <c r="ROC8" s="35"/>
      <c r="ROD8" s="35"/>
      <c r="ROE8" s="35"/>
      <c r="ROF8" s="35"/>
      <c r="ROG8" s="35"/>
      <c r="ROH8" s="35"/>
      <c r="ROI8" s="35"/>
      <c r="ROJ8" s="35"/>
      <c r="ROK8" s="35"/>
      <c r="ROL8" s="35"/>
      <c r="ROM8" s="35"/>
      <c r="RON8" s="35"/>
      <c r="ROO8" s="35"/>
      <c r="ROP8" s="35"/>
      <c r="ROQ8" s="35"/>
      <c r="ROR8" s="35"/>
      <c r="ROS8" s="35"/>
      <c r="ROT8" s="35"/>
      <c r="ROU8" s="35"/>
      <c r="ROV8" s="35"/>
      <c r="ROW8" s="35"/>
      <c r="ROX8" s="35"/>
      <c r="ROY8" s="35"/>
      <c r="ROZ8" s="35"/>
      <c r="RPA8" s="35"/>
      <c r="RPB8" s="35"/>
      <c r="RPC8" s="35"/>
      <c r="RPD8" s="35"/>
      <c r="RPE8" s="35"/>
      <c r="RPF8" s="35"/>
      <c r="RPG8" s="35"/>
      <c r="RPH8" s="35"/>
      <c r="RPI8" s="35"/>
      <c r="RPJ8" s="35"/>
      <c r="RPK8" s="35"/>
      <c r="RPL8" s="35"/>
      <c r="RPM8" s="35"/>
      <c r="RPN8" s="35"/>
      <c r="RPO8" s="35"/>
      <c r="RPP8" s="35"/>
      <c r="RPQ8" s="35"/>
      <c r="RPR8" s="35"/>
      <c r="RPS8" s="35"/>
      <c r="RPT8" s="35"/>
      <c r="RPU8" s="35"/>
      <c r="RPV8" s="35"/>
      <c r="RPW8" s="35"/>
      <c r="RPX8" s="35"/>
      <c r="RPY8" s="35"/>
      <c r="RPZ8" s="35"/>
      <c r="RQA8" s="35"/>
      <c r="RQB8" s="35"/>
      <c r="RQC8" s="35"/>
      <c r="RQD8" s="35"/>
      <c r="RQE8" s="35"/>
      <c r="RQF8" s="35"/>
      <c r="RQG8" s="35"/>
      <c r="RQH8" s="35"/>
      <c r="RQI8" s="35"/>
      <c r="RQJ8" s="35"/>
      <c r="RQK8" s="35"/>
      <c r="RQL8" s="35"/>
      <c r="RQM8" s="35"/>
      <c r="RQN8" s="35"/>
      <c r="RQO8" s="35"/>
      <c r="RQP8" s="35"/>
      <c r="RQQ8" s="35"/>
      <c r="RQR8" s="35"/>
      <c r="RQS8" s="35"/>
      <c r="RQT8" s="35"/>
      <c r="RQU8" s="35"/>
      <c r="RQV8" s="35"/>
      <c r="RQW8" s="35"/>
      <c r="RQX8" s="35"/>
      <c r="RQY8" s="35"/>
      <c r="RQZ8" s="35"/>
      <c r="RRA8" s="35"/>
      <c r="RRB8" s="35"/>
      <c r="RRC8" s="35"/>
      <c r="RRD8" s="35"/>
      <c r="RRE8" s="35"/>
      <c r="RRF8" s="35"/>
      <c r="RRG8" s="35"/>
      <c r="RRH8" s="35"/>
      <c r="RRI8" s="35"/>
      <c r="RRJ8" s="35"/>
      <c r="RRK8" s="35"/>
      <c r="RRL8" s="35"/>
      <c r="RRM8" s="35"/>
      <c r="RRN8" s="35"/>
      <c r="RRO8" s="35"/>
      <c r="RRP8" s="35"/>
      <c r="RRQ8" s="35"/>
      <c r="RRR8" s="35"/>
      <c r="RRS8" s="35"/>
      <c r="RRT8" s="35"/>
      <c r="RRU8" s="35"/>
      <c r="RRV8" s="35"/>
      <c r="RRW8" s="35"/>
      <c r="RRX8" s="35"/>
      <c r="RRY8" s="35"/>
      <c r="RRZ8" s="35"/>
      <c r="RSA8" s="35"/>
      <c r="RSB8" s="35"/>
      <c r="RSC8" s="35"/>
      <c r="RSD8" s="35"/>
      <c r="RSE8" s="35"/>
      <c r="RSF8" s="35"/>
      <c r="RSG8" s="35"/>
      <c r="RSH8" s="35"/>
      <c r="RSI8" s="35"/>
      <c r="RSJ8" s="35"/>
      <c r="RSK8" s="35"/>
      <c r="RSL8" s="35"/>
      <c r="RSM8" s="35"/>
      <c r="RSN8" s="35"/>
      <c r="RSO8" s="35"/>
      <c r="RSP8" s="35"/>
      <c r="RSQ8" s="35"/>
      <c r="RSR8" s="35"/>
      <c r="RSS8" s="35"/>
      <c r="RST8" s="35"/>
      <c r="RSU8" s="35"/>
      <c r="RSV8" s="35"/>
      <c r="RSW8" s="35"/>
      <c r="RSX8" s="35"/>
      <c r="RSY8" s="35"/>
      <c r="RSZ8" s="35"/>
      <c r="RTA8" s="35"/>
      <c r="RTB8" s="35"/>
      <c r="RTC8" s="35"/>
      <c r="RTD8" s="35"/>
      <c r="RTE8" s="35"/>
      <c r="RTF8" s="35"/>
      <c r="RTG8" s="35"/>
      <c r="RTH8" s="35"/>
      <c r="RTI8" s="35"/>
      <c r="RTJ8" s="35"/>
      <c r="RTK8" s="35"/>
      <c r="RTL8" s="35"/>
      <c r="RTM8" s="35"/>
      <c r="RTN8" s="35"/>
      <c r="RTO8" s="35"/>
      <c r="RTP8" s="35"/>
      <c r="RTQ8" s="35"/>
      <c r="RTR8" s="35"/>
      <c r="RTS8" s="35"/>
      <c r="RTT8" s="35"/>
      <c r="RTU8" s="35"/>
      <c r="RTV8" s="35"/>
      <c r="RTW8" s="35"/>
      <c r="RTX8" s="35"/>
      <c r="RTY8" s="35"/>
      <c r="RTZ8" s="35"/>
      <c r="RUA8" s="35"/>
      <c r="RUB8" s="35"/>
      <c r="RUC8" s="35"/>
      <c r="RUD8" s="35"/>
      <c r="RUE8" s="35"/>
      <c r="RUF8" s="35"/>
      <c r="RUG8" s="35"/>
      <c r="RUH8" s="35"/>
      <c r="RUI8" s="35"/>
      <c r="RUJ8" s="35"/>
      <c r="RUK8" s="35"/>
      <c r="RUL8" s="35"/>
      <c r="RUM8" s="35"/>
      <c r="RUN8" s="35"/>
      <c r="RUO8" s="35"/>
      <c r="RUP8" s="35"/>
      <c r="RUQ8" s="35"/>
      <c r="RUR8" s="35"/>
      <c r="RUS8" s="35"/>
      <c r="RUT8" s="35"/>
      <c r="RUU8" s="35"/>
      <c r="RUV8" s="35"/>
      <c r="RUW8" s="35"/>
      <c r="RUX8" s="35"/>
      <c r="RUY8" s="35"/>
      <c r="RUZ8" s="35"/>
      <c r="RVA8" s="35"/>
      <c r="RVB8" s="35"/>
      <c r="RVC8" s="35"/>
      <c r="RVD8" s="35"/>
      <c r="RVE8" s="35"/>
      <c r="RVF8" s="35"/>
      <c r="RVG8" s="35"/>
      <c r="RVH8" s="35"/>
      <c r="RVI8" s="35"/>
      <c r="RVJ8" s="35"/>
      <c r="RVK8" s="35"/>
      <c r="RVL8" s="35"/>
      <c r="RVM8" s="35"/>
      <c r="RVN8" s="35"/>
      <c r="RVO8" s="35"/>
      <c r="RVP8" s="35"/>
      <c r="RVQ8" s="35"/>
      <c r="RVR8" s="35"/>
      <c r="RVS8" s="35"/>
      <c r="RVT8" s="35"/>
      <c r="RVU8" s="35"/>
      <c r="RVV8" s="35"/>
      <c r="RVW8" s="35"/>
      <c r="RVX8" s="35"/>
      <c r="RVY8" s="35"/>
      <c r="RVZ8" s="35"/>
      <c r="RWA8" s="35"/>
      <c r="RWB8" s="35"/>
      <c r="RWC8" s="35"/>
      <c r="RWD8" s="35"/>
      <c r="RWE8" s="35"/>
      <c r="RWF8" s="35"/>
      <c r="RWG8" s="35"/>
      <c r="RWH8" s="35"/>
      <c r="RWI8" s="35"/>
      <c r="RWJ8" s="35"/>
      <c r="RWK8" s="35"/>
      <c r="RWL8" s="35"/>
      <c r="RWM8" s="35"/>
      <c r="RWN8" s="35"/>
      <c r="RWO8" s="35"/>
      <c r="RWP8" s="35"/>
      <c r="RWQ8" s="35"/>
      <c r="RWR8" s="35"/>
      <c r="RWS8" s="35"/>
      <c r="RWT8" s="35"/>
      <c r="RWU8" s="35"/>
      <c r="RWV8" s="35"/>
      <c r="RWW8" s="35"/>
      <c r="RWX8" s="35"/>
      <c r="RWY8" s="35"/>
      <c r="RWZ8" s="35"/>
      <c r="RXA8" s="35"/>
      <c r="RXB8" s="35"/>
      <c r="RXC8" s="35"/>
      <c r="RXD8" s="35"/>
      <c r="RXE8" s="35"/>
      <c r="RXF8" s="35"/>
      <c r="RXG8" s="35"/>
      <c r="RXH8" s="35"/>
      <c r="RXI8" s="35"/>
      <c r="RXJ8" s="35"/>
      <c r="RXK8" s="35"/>
      <c r="RXL8" s="35"/>
      <c r="RXM8" s="35"/>
      <c r="RXN8" s="35"/>
      <c r="RXO8" s="35"/>
      <c r="RXP8" s="35"/>
      <c r="RXQ8" s="35"/>
      <c r="RXR8" s="35"/>
      <c r="RXS8" s="35"/>
      <c r="RXT8" s="35"/>
      <c r="RXU8" s="35"/>
      <c r="RXV8" s="35"/>
      <c r="RXW8" s="35"/>
      <c r="RXX8" s="35"/>
      <c r="RXY8" s="35"/>
      <c r="RXZ8" s="35"/>
      <c r="RYA8" s="35"/>
      <c r="RYB8" s="35"/>
      <c r="RYC8" s="35"/>
      <c r="RYD8" s="35"/>
      <c r="RYE8" s="35"/>
      <c r="RYF8" s="35"/>
      <c r="RYG8" s="35"/>
      <c r="RYH8" s="35"/>
      <c r="RYI8" s="35"/>
      <c r="RYJ8" s="35"/>
      <c r="RYK8" s="35"/>
      <c r="RYL8" s="35"/>
      <c r="RYM8" s="35"/>
      <c r="RYN8" s="35"/>
      <c r="RYO8" s="35"/>
      <c r="RYP8" s="35"/>
      <c r="RYQ8" s="35"/>
      <c r="RYR8" s="35"/>
      <c r="RYS8" s="35"/>
      <c r="RYT8" s="35"/>
      <c r="RYU8" s="35"/>
      <c r="RYV8" s="35"/>
      <c r="RYW8" s="35"/>
      <c r="RYX8" s="35"/>
      <c r="RYY8" s="35"/>
      <c r="RYZ8" s="35"/>
      <c r="RZA8" s="35"/>
      <c r="RZB8" s="35"/>
      <c r="RZC8" s="35"/>
      <c r="RZD8" s="35"/>
      <c r="RZE8" s="35"/>
      <c r="RZF8" s="35"/>
      <c r="RZG8" s="35"/>
      <c r="RZH8" s="35"/>
      <c r="RZI8" s="35"/>
      <c r="RZJ8" s="35"/>
      <c r="RZK8" s="35"/>
      <c r="RZL8" s="35"/>
      <c r="RZM8" s="35"/>
      <c r="RZN8" s="35"/>
      <c r="RZO8" s="35"/>
      <c r="RZP8" s="35"/>
      <c r="RZQ8" s="35"/>
      <c r="RZR8" s="35"/>
      <c r="RZS8" s="35"/>
      <c r="RZT8" s="35"/>
      <c r="RZU8" s="35"/>
      <c r="RZV8" s="35"/>
      <c r="RZW8" s="35"/>
      <c r="RZX8" s="35"/>
      <c r="RZY8" s="35"/>
      <c r="RZZ8" s="35"/>
      <c r="SAA8" s="35"/>
      <c r="SAB8" s="35"/>
      <c r="SAC8" s="35"/>
      <c r="SAD8" s="35"/>
      <c r="SAE8" s="35"/>
      <c r="SAF8" s="35"/>
      <c r="SAG8" s="35"/>
      <c r="SAH8" s="35"/>
      <c r="SAI8" s="35"/>
      <c r="SAJ8" s="35"/>
      <c r="SAK8" s="35"/>
      <c r="SAL8" s="35"/>
      <c r="SAM8" s="35"/>
      <c r="SAN8" s="35"/>
      <c r="SAO8" s="35"/>
      <c r="SAP8" s="35"/>
      <c r="SAQ8" s="35"/>
      <c r="SAR8" s="35"/>
      <c r="SAS8" s="35"/>
      <c r="SAT8" s="35"/>
      <c r="SAU8" s="35"/>
      <c r="SAV8" s="35"/>
      <c r="SAW8" s="35"/>
      <c r="SAX8" s="35"/>
      <c r="SAY8" s="35"/>
      <c r="SAZ8" s="35"/>
      <c r="SBA8" s="35"/>
      <c r="SBB8" s="35"/>
      <c r="SBC8" s="35"/>
      <c r="SBD8" s="35"/>
      <c r="SBE8" s="35"/>
      <c r="SBF8" s="35"/>
      <c r="SBG8" s="35"/>
      <c r="SBH8" s="35"/>
      <c r="SBI8" s="35"/>
      <c r="SBJ8" s="35"/>
      <c r="SBK8" s="35"/>
      <c r="SBL8" s="35"/>
      <c r="SBM8" s="35"/>
      <c r="SBN8" s="35"/>
      <c r="SBO8" s="35"/>
      <c r="SBP8" s="35"/>
      <c r="SBQ8" s="35"/>
      <c r="SBR8" s="35"/>
      <c r="SBS8" s="35"/>
      <c r="SBT8" s="35"/>
      <c r="SBU8" s="35"/>
      <c r="SBV8" s="35"/>
      <c r="SBW8" s="35"/>
      <c r="SBX8" s="35"/>
      <c r="SBY8" s="35"/>
      <c r="SBZ8" s="35"/>
      <c r="SCA8" s="35"/>
      <c r="SCB8" s="35"/>
      <c r="SCC8" s="35"/>
      <c r="SCD8" s="35"/>
      <c r="SCE8" s="35"/>
      <c r="SCF8" s="35"/>
      <c r="SCG8" s="35"/>
      <c r="SCH8" s="35"/>
      <c r="SCI8" s="35"/>
      <c r="SCJ8" s="35"/>
      <c r="SCK8" s="35"/>
      <c r="SCL8" s="35"/>
      <c r="SCM8" s="35"/>
      <c r="SCN8" s="35"/>
      <c r="SCO8" s="35"/>
      <c r="SCP8" s="35"/>
      <c r="SCQ8" s="35"/>
      <c r="SCR8" s="35"/>
      <c r="SCS8" s="35"/>
      <c r="SCT8" s="35"/>
      <c r="SCU8" s="35"/>
      <c r="SCV8" s="35"/>
      <c r="SCW8" s="35"/>
      <c r="SCX8" s="35"/>
      <c r="SCY8" s="35"/>
      <c r="SCZ8" s="35"/>
      <c r="SDA8" s="35"/>
      <c r="SDB8" s="35"/>
      <c r="SDC8" s="35"/>
      <c r="SDD8" s="35"/>
      <c r="SDE8" s="35"/>
      <c r="SDF8" s="35"/>
      <c r="SDG8" s="35"/>
      <c r="SDH8" s="35"/>
      <c r="SDI8" s="35"/>
      <c r="SDJ8" s="35"/>
      <c r="SDK8" s="35"/>
      <c r="SDL8" s="35"/>
      <c r="SDM8" s="35"/>
      <c r="SDN8" s="35"/>
      <c r="SDO8" s="35"/>
      <c r="SDP8" s="35"/>
      <c r="SDQ8" s="35"/>
      <c r="SDR8" s="35"/>
      <c r="SDS8" s="35"/>
      <c r="SDT8" s="35"/>
      <c r="SDU8" s="35"/>
      <c r="SDV8" s="35"/>
      <c r="SDW8" s="35"/>
      <c r="SDX8" s="35"/>
      <c r="SDY8" s="35"/>
      <c r="SDZ8" s="35"/>
      <c r="SEA8" s="35"/>
      <c r="SEB8" s="35"/>
      <c r="SEC8" s="35"/>
      <c r="SED8" s="35"/>
      <c r="SEE8" s="35"/>
      <c r="SEF8" s="35"/>
      <c r="SEG8" s="35"/>
      <c r="SEH8" s="35"/>
      <c r="SEI8" s="35"/>
      <c r="SEJ8" s="35"/>
      <c r="SEK8" s="35"/>
      <c r="SEL8" s="35"/>
      <c r="SEM8" s="35"/>
      <c r="SEN8" s="35"/>
      <c r="SEO8" s="35"/>
      <c r="SEP8" s="35"/>
      <c r="SEQ8" s="35"/>
      <c r="SER8" s="35"/>
      <c r="SES8" s="35"/>
      <c r="SET8" s="35"/>
      <c r="SEU8" s="35"/>
      <c r="SEV8" s="35"/>
      <c r="SEW8" s="35"/>
      <c r="SEX8" s="35"/>
      <c r="SEY8" s="35"/>
      <c r="SEZ8" s="35"/>
      <c r="SFA8" s="35"/>
      <c r="SFB8" s="35"/>
      <c r="SFC8" s="35"/>
      <c r="SFD8" s="35"/>
      <c r="SFE8" s="35"/>
      <c r="SFF8" s="35"/>
      <c r="SFG8" s="35"/>
      <c r="SFH8" s="35"/>
      <c r="SFI8" s="35"/>
      <c r="SFJ8" s="35"/>
      <c r="SFK8" s="35"/>
      <c r="SFL8" s="35"/>
      <c r="SFM8" s="35"/>
      <c r="SFN8" s="35"/>
      <c r="SFO8" s="35"/>
      <c r="SFP8" s="35"/>
      <c r="SFQ8" s="35"/>
      <c r="SFR8" s="35"/>
      <c r="SFS8" s="35"/>
      <c r="SFT8" s="35"/>
      <c r="SFU8" s="35"/>
      <c r="SFV8" s="35"/>
      <c r="SFW8" s="35"/>
      <c r="SFX8" s="35"/>
      <c r="SFY8" s="35"/>
      <c r="SFZ8" s="35"/>
      <c r="SGA8" s="35"/>
      <c r="SGB8" s="35"/>
      <c r="SGC8" s="35"/>
      <c r="SGD8" s="35"/>
      <c r="SGE8" s="35"/>
      <c r="SGF8" s="35"/>
      <c r="SGG8" s="35"/>
      <c r="SGH8" s="35"/>
      <c r="SGI8" s="35"/>
      <c r="SGJ8" s="35"/>
      <c r="SGK8" s="35"/>
      <c r="SGL8" s="35"/>
      <c r="SGM8" s="35"/>
      <c r="SGN8" s="35"/>
      <c r="SGO8" s="35"/>
      <c r="SGP8" s="35"/>
      <c r="SGQ8" s="35"/>
      <c r="SGR8" s="35"/>
      <c r="SGS8" s="35"/>
      <c r="SGT8" s="35"/>
      <c r="SGU8" s="35"/>
      <c r="SGV8" s="35"/>
      <c r="SGW8" s="35"/>
      <c r="SGX8" s="35"/>
      <c r="SGY8" s="35"/>
      <c r="SGZ8" s="35"/>
      <c r="SHA8" s="35"/>
      <c r="SHB8" s="35"/>
      <c r="SHC8" s="35"/>
      <c r="SHD8" s="35"/>
      <c r="SHE8" s="35"/>
      <c r="SHF8" s="35"/>
      <c r="SHG8" s="35"/>
      <c r="SHH8" s="35"/>
      <c r="SHI8" s="35"/>
      <c r="SHJ8" s="35"/>
      <c r="SHK8" s="35"/>
      <c r="SHL8" s="35"/>
      <c r="SHM8" s="35"/>
      <c r="SHN8" s="35"/>
      <c r="SHO8" s="35"/>
      <c r="SHP8" s="35"/>
      <c r="SHQ8" s="35"/>
      <c r="SHR8" s="35"/>
      <c r="SHS8" s="35"/>
      <c r="SHT8" s="35"/>
      <c r="SHU8" s="35"/>
      <c r="SHV8" s="35"/>
      <c r="SHW8" s="35"/>
      <c r="SHX8" s="35"/>
      <c r="SHY8" s="35"/>
      <c r="SHZ8" s="35"/>
      <c r="SIA8" s="35"/>
      <c r="SIB8" s="35"/>
      <c r="SIC8" s="35"/>
      <c r="SID8" s="35"/>
      <c r="SIE8" s="35"/>
      <c r="SIF8" s="35"/>
      <c r="SIG8" s="35"/>
      <c r="SIH8" s="35"/>
      <c r="SII8" s="35"/>
      <c r="SIJ8" s="35"/>
      <c r="SIK8" s="35"/>
      <c r="SIL8" s="35"/>
      <c r="SIM8" s="35"/>
      <c r="SIN8" s="35"/>
      <c r="SIO8" s="35"/>
      <c r="SIP8" s="35"/>
      <c r="SIQ8" s="35"/>
      <c r="SIR8" s="35"/>
      <c r="SIS8" s="35"/>
      <c r="SIT8" s="35"/>
      <c r="SIU8" s="35"/>
      <c r="SIV8" s="35"/>
      <c r="SIW8" s="35"/>
      <c r="SIX8" s="35"/>
      <c r="SIY8" s="35"/>
      <c r="SIZ8" s="35"/>
      <c r="SJA8" s="35"/>
      <c r="SJB8" s="35"/>
      <c r="SJC8" s="35"/>
      <c r="SJD8" s="35"/>
      <c r="SJE8" s="35"/>
      <c r="SJF8" s="35"/>
      <c r="SJG8" s="35"/>
      <c r="SJH8" s="35"/>
      <c r="SJI8" s="35"/>
      <c r="SJJ8" s="35"/>
      <c r="SJK8" s="35"/>
      <c r="SJL8" s="35"/>
      <c r="SJM8" s="35"/>
      <c r="SJN8" s="35"/>
      <c r="SJO8" s="35"/>
      <c r="SJP8" s="35"/>
      <c r="SJQ8" s="35"/>
      <c r="SJR8" s="35"/>
      <c r="SJS8" s="35"/>
      <c r="SJT8" s="35"/>
      <c r="SJU8" s="35"/>
      <c r="SJV8" s="35"/>
      <c r="SJW8" s="35"/>
      <c r="SJX8" s="35"/>
      <c r="SJY8" s="35"/>
      <c r="SJZ8" s="35"/>
      <c r="SKA8" s="35"/>
      <c r="SKB8" s="35"/>
      <c r="SKC8" s="35"/>
      <c r="SKD8" s="35"/>
      <c r="SKE8" s="35"/>
      <c r="SKF8" s="35"/>
      <c r="SKG8" s="35"/>
      <c r="SKH8" s="35"/>
      <c r="SKI8" s="35"/>
      <c r="SKJ8" s="35"/>
      <c r="SKK8" s="35"/>
      <c r="SKL8" s="35"/>
      <c r="SKM8" s="35"/>
      <c r="SKN8" s="35"/>
      <c r="SKO8" s="35"/>
      <c r="SKP8" s="35"/>
      <c r="SKQ8" s="35"/>
      <c r="SKR8" s="35"/>
      <c r="SKS8" s="35"/>
      <c r="SKT8" s="35"/>
      <c r="SKU8" s="35"/>
      <c r="SKV8" s="35"/>
      <c r="SKW8" s="35"/>
      <c r="SKX8" s="35"/>
      <c r="SKY8" s="35"/>
      <c r="SKZ8" s="35"/>
      <c r="SLA8" s="35"/>
      <c r="SLB8" s="35"/>
      <c r="SLC8" s="35"/>
      <c r="SLD8" s="35"/>
      <c r="SLE8" s="35"/>
      <c r="SLF8" s="35"/>
      <c r="SLG8" s="35"/>
      <c r="SLH8" s="35"/>
      <c r="SLI8" s="35"/>
      <c r="SLJ8" s="35"/>
      <c r="SLK8" s="35"/>
      <c r="SLL8" s="35"/>
      <c r="SLM8" s="35"/>
      <c r="SLN8" s="35"/>
      <c r="SLO8" s="35"/>
      <c r="SLP8" s="35"/>
      <c r="SLQ8" s="35"/>
      <c r="SLR8" s="35"/>
      <c r="SLS8" s="35"/>
      <c r="SLT8" s="35"/>
      <c r="SLU8" s="35"/>
      <c r="SLV8" s="35"/>
      <c r="SLW8" s="35"/>
      <c r="SLX8" s="35"/>
      <c r="SLY8" s="35"/>
      <c r="SLZ8" s="35"/>
      <c r="SMA8" s="35"/>
      <c r="SMB8" s="35"/>
      <c r="SMC8" s="35"/>
      <c r="SMD8" s="35"/>
      <c r="SME8" s="35"/>
      <c r="SMF8" s="35"/>
      <c r="SMG8" s="35"/>
      <c r="SMH8" s="35"/>
      <c r="SMI8" s="35"/>
      <c r="SMJ8" s="35"/>
      <c r="SMK8" s="35"/>
      <c r="SML8" s="35"/>
      <c r="SMM8" s="35"/>
      <c r="SMN8" s="35"/>
      <c r="SMO8" s="35"/>
      <c r="SMP8" s="35"/>
      <c r="SMQ8" s="35"/>
      <c r="SMR8" s="35"/>
      <c r="SMS8" s="35"/>
      <c r="SMT8" s="35"/>
      <c r="SMU8" s="35"/>
      <c r="SMV8" s="35"/>
      <c r="SMW8" s="35"/>
      <c r="SMX8" s="35"/>
      <c r="SMY8" s="35"/>
      <c r="SMZ8" s="35"/>
      <c r="SNA8" s="35"/>
      <c r="SNB8" s="35"/>
      <c r="SNC8" s="35"/>
      <c r="SND8" s="35"/>
      <c r="SNE8" s="35"/>
      <c r="SNF8" s="35"/>
      <c r="SNG8" s="35"/>
      <c r="SNH8" s="35"/>
      <c r="SNI8" s="35"/>
      <c r="SNJ8" s="35"/>
      <c r="SNK8" s="35"/>
      <c r="SNL8" s="35"/>
      <c r="SNM8" s="35"/>
      <c r="SNN8" s="35"/>
      <c r="SNO8" s="35"/>
      <c r="SNP8" s="35"/>
      <c r="SNQ8" s="35"/>
      <c r="SNR8" s="35"/>
      <c r="SNS8" s="35"/>
      <c r="SNT8" s="35"/>
      <c r="SNU8" s="35"/>
      <c r="SNV8" s="35"/>
      <c r="SNW8" s="35"/>
      <c r="SNX8" s="35"/>
      <c r="SNY8" s="35"/>
      <c r="SNZ8" s="35"/>
      <c r="SOA8" s="35"/>
      <c r="SOB8" s="35"/>
      <c r="SOC8" s="35"/>
      <c r="SOD8" s="35"/>
      <c r="SOE8" s="35"/>
      <c r="SOF8" s="35"/>
      <c r="SOG8" s="35"/>
      <c r="SOH8" s="35"/>
      <c r="SOI8" s="35"/>
      <c r="SOJ8" s="35"/>
      <c r="SOK8" s="35"/>
      <c r="SOL8" s="35"/>
      <c r="SOM8" s="35"/>
      <c r="SON8" s="35"/>
      <c r="SOO8" s="35"/>
      <c r="SOP8" s="35"/>
      <c r="SOQ8" s="35"/>
      <c r="SOR8" s="35"/>
      <c r="SOS8" s="35"/>
      <c r="SOT8" s="35"/>
      <c r="SOU8" s="35"/>
      <c r="SOV8" s="35"/>
      <c r="SOW8" s="35"/>
      <c r="SOX8" s="35"/>
      <c r="SOY8" s="35"/>
      <c r="SOZ8" s="35"/>
      <c r="SPA8" s="35"/>
      <c r="SPB8" s="35"/>
      <c r="SPC8" s="35"/>
      <c r="SPD8" s="35"/>
      <c r="SPE8" s="35"/>
      <c r="SPF8" s="35"/>
      <c r="SPG8" s="35"/>
      <c r="SPH8" s="35"/>
      <c r="SPI8" s="35"/>
      <c r="SPJ8" s="35"/>
      <c r="SPK8" s="35"/>
      <c r="SPL8" s="35"/>
      <c r="SPM8" s="35"/>
      <c r="SPN8" s="35"/>
      <c r="SPO8" s="35"/>
      <c r="SPP8" s="35"/>
      <c r="SPQ8" s="35"/>
      <c r="SPR8" s="35"/>
      <c r="SPS8" s="35"/>
      <c r="SPT8" s="35"/>
      <c r="SPU8" s="35"/>
      <c r="SPV8" s="35"/>
      <c r="SPW8" s="35"/>
      <c r="SPX8" s="35"/>
      <c r="SPY8" s="35"/>
      <c r="SPZ8" s="35"/>
      <c r="SQA8" s="35"/>
      <c r="SQB8" s="35"/>
      <c r="SQC8" s="35"/>
      <c r="SQD8" s="35"/>
      <c r="SQE8" s="35"/>
      <c r="SQF8" s="35"/>
      <c r="SQG8" s="35"/>
      <c r="SQH8" s="35"/>
      <c r="SQI8" s="35"/>
      <c r="SQJ8" s="35"/>
      <c r="SQK8" s="35"/>
      <c r="SQL8" s="35"/>
      <c r="SQM8" s="35"/>
      <c r="SQN8" s="35"/>
      <c r="SQO8" s="35"/>
      <c r="SQP8" s="35"/>
      <c r="SQQ8" s="35"/>
      <c r="SQR8" s="35"/>
      <c r="SQS8" s="35"/>
      <c r="SQT8" s="35"/>
      <c r="SQU8" s="35"/>
      <c r="SQV8" s="35"/>
      <c r="SQW8" s="35"/>
      <c r="SQX8" s="35"/>
      <c r="SQY8" s="35"/>
      <c r="SQZ8" s="35"/>
      <c r="SRA8" s="35"/>
      <c r="SRB8" s="35"/>
      <c r="SRC8" s="35"/>
      <c r="SRD8" s="35"/>
      <c r="SRE8" s="35"/>
      <c r="SRF8" s="35"/>
      <c r="SRG8" s="35"/>
      <c r="SRH8" s="35"/>
      <c r="SRI8" s="35"/>
      <c r="SRJ8" s="35"/>
      <c r="SRK8" s="35"/>
      <c r="SRL8" s="35"/>
      <c r="SRM8" s="35"/>
      <c r="SRN8" s="35"/>
      <c r="SRO8" s="35"/>
      <c r="SRP8" s="35"/>
      <c r="SRQ8" s="35"/>
      <c r="SRR8" s="35"/>
      <c r="SRS8" s="35"/>
      <c r="SRT8" s="35"/>
      <c r="SRU8" s="35"/>
      <c r="SRV8" s="35"/>
      <c r="SRW8" s="35"/>
      <c r="SRX8" s="35"/>
      <c r="SRY8" s="35"/>
      <c r="SRZ8" s="35"/>
      <c r="SSA8" s="35"/>
      <c r="SSB8" s="35"/>
      <c r="SSC8" s="35"/>
      <c r="SSD8" s="35"/>
      <c r="SSE8" s="35"/>
      <c r="SSF8" s="35"/>
      <c r="SSG8" s="35"/>
      <c r="SSH8" s="35"/>
      <c r="SSI8" s="35"/>
      <c r="SSJ8" s="35"/>
      <c r="SSK8" s="35"/>
      <c r="SSL8" s="35"/>
      <c r="SSM8" s="35"/>
      <c r="SSN8" s="35"/>
      <c r="SSO8" s="35"/>
      <c r="SSP8" s="35"/>
      <c r="SSQ8" s="35"/>
      <c r="SSR8" s="35"/>
      <c r="SSS8" s="35"/>
      <c r="SST8" s="35"/>
      <c r="SSU8" s="35"/>
      <c r="SSV8" s="35"/>
      <c r="SSW8" s="35"/>
      <c r="SSX8" s="35"/>
      <c r="SSY8" s="35"/>
      <c r="SSZ8" s="35"/>
      <c r="STA8" s="35"/>
      <c r="STB8" s="35"/>
      <c r="STC8" s="35"/>
      <c r="STD8" s="35"/>
      <c r="STE8" s="35"/>
      <c r="STF8" s="35"/>
      <c r="STG8" s="35"/>
      <c r="STH8" s="35"/>
      <c r="STI8" s="35"/>
      <c r="STJ8" s="35"/>
      <c r="STK8" s="35"/>
      <c r="STL8" s="35"/>
      <c r="STM8" s="35"/>
      <c r="STN8" s="35"/>
      <c r="STO8" s="35"/>
      <c r="STP8" s="35"/>
      <c r="STQ8" s="35"/>
      <c r="STR8" s="35"/>
      <c r="STS8" s="35"/>
      <c r="STT8" s="35"/>
      <c r="STU8" s="35"/>
      <c r="STV8" s="35"/>
      <c r="STW8" s="35"/>
      <c r="STX8" s="35"/>
      <c r="STY8" s="35"/>
      <c r="STZ8" s="35"/>
      <c r="SUA8" s="35"/>
      <c r="SUB8" s="35"/>
      <c r="SUC8" s="35"/>
      <c r="SUD8" s="35"/>
      <c r="SUE8" s="35"/>
      <c r="SUF8" s="35"/>
      <c r="SUG8" s="35"/>
      <c r="SUH8" s="35"/>
      <c r="SUI8" s="35"/>
      <c r="SUJ8" s="35"/>
      <c r="SUK8" s="35"/>
      <c r="SUL8" s="35"/>
      <c r="SUM8" s="35"/>
      <c r="SUN8" s="35"/>
      <c r="SUO8" s="35"/>
      <c r="SUP8" s="35"/>
      <c r="SUQ8" s="35"/>
      <c r="SUR8" s="35"/>
      <c r="SUS8" s="35"/>
      <c r="SUT8" s="35"/>
      <c r="SUU8" s="35"/>
      <c r="SUV8" s="35"/>
      <c r="SUW8" s="35"/>
      <c r="SUX8" s="35"/>
      <c r="SUY8" s="35"/>
      <c r="SUZ8" s="35"/>
      <c r="SVA8" s="35"/>
      <c r="SVB8" s="35"/>
      <c r="SVC8" s="35"/>
      <c r="SVD8" s="35"/>
      <c r="SVE8" s="35"/>
      <c r="SVF8" s="35"/>
      <c r="SVG8" s="35"/>
      <c r="SVH8" s="35"/>
      <c r="SVI8" s="35"/>
      <c r="SVJ8" s="35"/>
      <c r="SVK8" s="35"/>
      <c r="SVL8" s="35"/>
      <c r="SVM8" s="35"/>
      <c r="SVN8" s="35"/>
      <c r="SVO8" s="35"/>
      <c r="SVP8" s="35"/>
      <c r="SVQ8" s="35"/>
      <c r="SVR8" s="35"/>
      <c r="SVS8" s="35"/>
      <c r="SVT8" s="35"/>
      <c r="SVU8" s="35"/>
      <c r="SVV8" s="35"/>
      <c r="SVW8" s="35"/>
      <c r="SVX8" s="35"/>
      <c r="SVY8" s="35"/>
      <c r="SVZ8" s="35"/>
      <c r="SWA8" s="35"/>
      <c r="SWB8" s="35"/>
      <c r="SWC8" s="35"/>
      <c r="SWD8" s="35"/>
      <c r="SWE8" s="35"/>
      <c r="SWF8" s="35"/>
      <c r="SWG8" s="35"/>
      <c r="SWH8" s="35"/>
      <c r="SWI8" s="35"/>
      <c r="SWJ8" s="35"/>
      <c r="SWK8" s="35"/>
      <c r="SWL8" s="35"/>
      <c r="SWM8" s="35"/>
      <c r="SWN8" s="35"/>
      <c r="SWO8" s="35"/>
      <c r="SWP8" s="35"/>
      <c r="SWQ8" s="35"/>
      <c r="SWR8" s="35"/>
      <c r="SWS8" s="35"/>
      <c r="SWT8" s="35"/>
      <c r="SWU8" s="35"/>
      <c r="SWV8" s="35"/>
      <c r="SWW8" s="35"/>
      <c r="SWX8" s="35"/>
      <c r="SWY8" s="35"/>
      <c r="SWZ8" s="35"/>
      <c r="SXA8" s="35"/>
      <c r="SXB8" s="35"/>
      <c r="SXC8" s="35"/>
      <c r="SXD8" s="35"/>
      <c r="SXE8" s="35"/>
      <c r="SXF8" s="35"/>
      <c r="SXG8" s="35"/>
      <c r="SXH8" s="35"/>
      <c r="SXI8" s="35"/>
      <c r="SXJ8" s="35"/>
      <c r="SXK8" s="35"/>
      <c r="SXL8" s="35"/>
      <c r="SXM8" s="35"/>
      <c r="SXN8" s="35"/>
      <c r="SXO8" s="35"/>
      <c r="SXP8" s="35"/>
      <c r="SXQ8" s="35"/>
      <c r="SXR8" s="35"/>
      <c r="SXS8" s="35"/>
      <c r="SXT8" s="35"/>
      <c r="SXU8" s="35"/>
      <c r="SXV8" s="35"/>
      <c r="SXW8" s="35"/>
      <c r="SXX8" s="35"/>
      <c r="SXY8" s="35"/>
      <c r="SXZ8" s="35"/>
      <c r="SYA8" s="35"/>
      <c r="SYB8" s="35"/>
      <c r="SYC8" s="35"/>
      <c r="SYD8" s="35"/>
      <c r="SYE8" s="35"/>
      <c r="SYF8" s="35"/>
      <c r="SYG8" s="35"/>
      <c r="SYH8" s="35"/>
      <c r="SYI8" s="35"/>
      <c r="SYJ8" s="35"/>
      <c r="SYK8" s="35"/>
      <c r="SYL8" s="35"/>
      <c r="SYM8" s="35"/>
      <c r="SYN8" s="35"/>
      <c r="SYO8" s="35"/>
      <c r="SYP8" s="35"/>
      <c r="SYQ8" s="35"/>
      <c r="SYR8" s="35"/>
      <c r="SYS8" s="35"/>
      <c r="SYT8" s="35"/>
      <c r="SYU8" s="35"/>
      <c r="SYV8" s="35"/>
      <c r="SYW8" s="35"/>
      <c r="SYX8" s="35"/>
      <c r="SYY8" s="35"/>
      <c r="SYZ8" s="35"/>
      <c r="SZA8" s="35"/>
      <c r="SZB8" s="35"/>
      <c r="SZC8" s="35"/>
      <c r="SZD8" s="35"/>
      <c r="SZE8" s="35"/>
      <c r="SZF8" s="35"/>
      <c r="SZG8" s="35"/>
      <c r="SZH8" s="35"/>
      <c r="SZI8" s="35"/>
      <c r="SZJ8" s="35"/>
      <c r="SZK8" s="35"/>
      <c r="SZL8" s="35"/>
      <c r="SZM8" s="35"/>
      <c r="SZN8" s="35"/>
      <c r="SZO8" s="35"/>
      <c r="SZP8" s="35"/>
      <c r="SZQ8" s="35"/>
      <c r="SZR8" s="35"/>
      <c r="SZS8" s="35"/>
      <c r="SZT8" s="35"/>
      <c r="SZU8" s="35"/>
      <c r="SZV8" s="35"/>
      <c r="SZW8" s="35"/>
      <c r="SZX8" s="35"/>
      <c r="SZY8" s="35"/>
      <c r="SZZ8" s="35"/>
      <c r="TAA8" s="35"/>
      <c r="TAB8" s="35"/>
      <c r="TAC8" s="35"/>
      <c r="TAD8" s="35"/>
      <c r="TAE8" s="35"/>
      <c r="TAF8" s="35"/>
      <c r="TAG8" s="35"/>
      <c r="TAH8" s="35"/>
      <c r="TAI8" s="35"/>
      <c r="TAJ8" s="35"/>
      <c r="TAK8" s="35"/>
      <c r="TAL8" s="35"/>
      <c r="TAM8" s="35"/>
      <c r="TAN8" s="35"/>
      <c r="TAO8" s="35"/>
      <c r="TAP8" s="35"/>
      <c r="TAQ8" s="35"/>
      <c r="TAR8" s="35"/>
      <c r="TAS8" s="35"/>
      <c r="TAT8" s="35"/>
      <c r="TAU8" s="35"/>
      <c r="TAV8" s="35"/>
      <c r="TAW8" s="35"/>
      <c r="TAX8" s="35"/>
      <c r="TAY8" s="35"/>
      <c r="TAZ8" s="35"/>
      <c r="TBA8" s="35"/>
      <c r="TBB8" s="35"/>
      <c r="TBC8" s="35"/>
      <c r="TBD8" s="35"/>
      <c r="TBE8" s="35"/>
      <c r="TBF8" s="35"/>
      <c r="TBG8" s="35"/>
      <c r="TBH8" s="35"/>
      <c r="TBI8" s="35"/>
      <c r="TBJ8" s="35"/>
      <c r="TBK8" s="35"/>
      <c r="TBL8" s="35"/>
      <c r="TBM8" s="35"/>
      <c r="TBN8" s="35"/>
      <c r="TBO8" s="35"/>
      <c r="TBP8" s="35"/>
      <c r="TBQ8" s="35"/>
      <c r="TBR8" s="35"/>
      <c r="TBS8" s="35"/>
      <c r="TBT8" s="35"/>
      <c r="TBU8" s="35"/>
      <c r="TBV8" s="35"/>
      <c r="TBW8" s="35"/>
      <c r="TBX8" s="35"/>
      <c r="TBY8" s="35"/>
      <c r="TBZ8" s="35"/>
      <c r="TCA8" s="35"/>
      <c r="TCB8" s="35"/>
      <c r="TCC8" s="35"/>
      <c r="TCD8" s="35"/>
      <c r="TCE8" s="35"/>
      <c r="TCF8" s="35"/>
      <c r="TCG8" s="35"/>
      <c r="TCH8" s="35"/>
      <c r="TCI8" s="35"/>
      <c r="TCJ8" s="35"/>
      <c r="TCK8" s="35"/>
      <c r="TCL8" s="35"/>
      <c r="TCM8" s="35"/>
      <c r="TCN8" s="35"/>
      <c r="TCO8" s="35"/>
      <c r="TCP8" s="35"/>
      <c r="TCQ8" s="35"/>
      <c r="TCR8" s="35"/>
      <c r="TCS8" s="35"/>
      <c r="TCT8" s="35"/>
      <c r="TCU8" s="35"/>
      <c r="TCV8" s="35"/>
      <c r="TCW8" s="35"/>
      <c r="TCX8" s="35"/>
      <c r="TCY8" s="35"/>
      <c r="TCZ8" s="35"/>
      <c r="TDA8" s="35"/>
      <c r="TDB8" s="35"/>
      <c r="TDC8" s="35"/>
      <c r="TDD8" s="35"/>
      <c r="TDE8" s="35"/>
      <c r="TDF8" s="35"/>
      <c r="TDG8" s="35"/>
      <c r="TDH8" s="35"/>
      <c r="TDI8" s="35"/>
      <c r="TDJ8" s="35"/>
      <c r="TDK8" s="35"/>
      <c r="TDL8" s="35"/>
      <c r="TDM8" s="35"/>
      <c r="TDN8" s="35"/>
      <c r="TDO8" s="35"/>
      <c r="TDP8" s="35"/>
      <c r="TDQ8" s="35"/>
      <c r="TDR8" s="35"/>
      <c r="TDS8" s="35"/>
      <c r="TDT8" s="35"/>
      <c r="TDU8" s="35"/>
      <c r="TDV8" s="35"/>
      <c r="TDW8" s="35"/>
      <c r="TDX8" s="35"/>
      <c r="TDY8" s="35"/>
      <c r="TDZ8" s="35"/>
      <c r="TEA8" s="35"/>
      <c r="TEB8" s="35"/>
      <c r="TEC8" s="35"/>
      <c r="TED8" s="35"/>
      <c r="TEE8" s="35"/>
      <c r="TEF8" s="35"/>
      <c r="TEG8" s="35"/>
      <c r="TEH8" s="35"/>
      <c r="TEI8" s="35"/>
      <c r="TEJ8" s="35"/>
      <c r="TEK8" s="35"/>
      <c r="TEL8" s="35"/>
      <c r="TEM8" s="35"/>
      <c r="TEN8" s="35"/>
      <c r="TEO8" s="35"/>
      <c r="TEP8" s="35"/>
      <c r="TEQ8" s="35"/>
      <c r="TER8" s="35"/>
      <c r="TES8" s="35"/>
      <c r="TET8" s="35"/>
      <c r="TEU8" s="35"/>
      <c r="TEV8" s="35"/>
      <c r="TEW8" s="35"/>
      <c r="TEX8" s="35"/>
      <c r="TEY8" s="35"/>
      <c r="TEZ8" s="35"/>
      <c r="TFA8" s="35"/>
      <c r="TFB8" s="35"/>
      <c r="TFC8" s="35"/>
      <c r="TFD8" s="35"/>
      <c r="TFE8" s="35"/>
      <c r="TFF8" s="35"/>
      <c r="TFG8" s="35"/>
      <c r="TFH8" s="35"/>
      <c r="TFI8" s="35"/>
      <c r="TFJ8" s="35"/>
      <c r="TFK8" s="35"/>
      <c r="TFL8" s="35"/>
      <c r="TFM8" s="35"/>
      <c r="TFN8" s="35"/>
      <c r="TFO8" s="35"/>
      <c r="TFP8" s="35"/>
      <c r="TFQ8" s="35"/>
      <c r="TFR8" s="35"/>
      <c r="TFS8" s="35"/>
      <c r="TFT8" s="35"/>
      <c r="TFU8" s="35"/>
      <c r="TFV8" s="35"/>
      <c r="TFW8" s="35"/>
      <c r="TFX8" s="35"/>
      <c r="TFY8" s="35"/>
      <c r="TFZ8" s="35"/>
      <c r="TGA8" s="35"/>
      <c r="TGB8" s="35"/>
      <c r="TGC8" s="35"/>
      <c r="TGD8" s="35"/>
      <c r="TGE8" s="35"/>
      <c r="TGF8" s="35"/>
      <c r="TGG8" s="35"/>
      <c r="TGH8" s="35"/>
      <c r="TGI8" s="35"/>
      <c r="TGJ8" s="35"/>
      <c r="TGK8" s="35"/>
      <c r="TGL8" s="35"/>
      <c r="TGM8" s="35"/>
      <c r="TGN8" s="35"/>
      <c r="TGO8" s="35"/>
      <c r="TGP8" s="35"/>
      <c r="TGQ8" s="35"/>
      <c r="TGR8" s="35"/>
      <c r="TGS8" s="35"/>
      <c r="TGT8" s="35"/>
      <c r="TGU8" s="35"/>
      <c r="TGV8" s="35"/>
      <c r="TGW8" s="35"/>
      <c r="TGX8" s="35"/>
      <c r="TGY8" s="35"/>
      <c r="TGZ8" s="35"/>
      <c r="THA8" s="35"/>
      <c r="THB8" s="35"/>
      <c r="THC8" s="35"/>
      <c r="THD8" s="35"/>
      <c r="THE8" s="35"/>
      <c r="THF8" s="35"/>
      <c r="THG8" s="35"/>
      <c r="THH8" s="35"/>
      <c r="THI8" s="35"/>
      <c r="THJ8" s="35"/>
      <c r="THK8" s="35"/>
      <c r="THL8" s="35"/>
      <c r="THM8" s="35"/>
      <c r="THN8" s="35"/>
      <c r="THO8" s="35"/>
      <c r="THP8" s="35"/>
      <c r="THQ8" s="35"/>
      <c r="THR8" s="35"/>
      <c r="THS8" s="35"/>
      <c r="THT8" s="35"/>
      <c r="THU8" s="35"/>
      <c r="THV8" s="35"/>
      <c r="THW8" s="35"/>
      <c r="THX8" s="35"/>
      <c r="THY8" s="35"/>
      <c r="THZ8" s="35"/>
      <c r="TIA8" s="35"/>
      <c r="TIB8" s="35"/>
      <c r="TIC8" s="35"/>
      <c r="TID8" s="35"/>
      <c r="TIE8" s="35"/>
      <c r="TIF8" s="35"/>
      <c r="TIG8" s="35"/>
      <c r="TIH8" s="35"/>
      <c r="TII8" s="35"/>
      <c r="TIJ8" s="35"/>
      <c r="TIK8" s="35"/>
      <c r="TIL8" s="35"/>
      <c r="TIM8" s="35"/>
      <c r="TIN8" s="35"/>
      <c r="TIO8" s="35"/>
      <c r="TIP8" s="35"/>
      <c r="TIQ8" s="35"/>
      <c r="TIR8" s="35"/>
      <c r="TIS8" s="35"/>
      <c r="TIT8" s="35"/>
      <c r="TIU8" s="35"/>
      <c r="TIV8" s="35"/>
      <c r="TIW8" s="35"/>
      <c r="TIX8" s="35"/>
      <c r="TIY8" s="35"/>
      <c r="TIZ8" s="35"/>
      <c r="TJA8" s="35"/>
      <c r="TJB8" s="35"/>
      <c r="TJC8" s="35"/>
      <c r="TJD8" s="35"/>
      <c r="TJE8" s="35"/>
      <c r="TJF8" s="35"/>
      <c r="TJG8" s="35"/>
      <c r="TJH8" s="35"/>
      <c r="TJI8" s="35"/>
      <c r="TJJ8" s="35"/>
      <c r="TJK8" s="35"/>
      <c r="TJL8" s="35"/>
      <c r="TJM8" s="35"/>
      <c r="TJN8" s="35"/>
      <c r="TJO8" s="35"/>
      <c r="TJP8" s="35"/>
      <c r="TJQ8" s="35"/>
      <c r="TJR8" s="35"/>
      <c r="TJS8" s="35"/>
      <c r="TJT8" s="35"/>
      <c r="TJU8" s="35"/>
      <c r="TJV8" s="35"/>
      <c r="TJW8" s="35"/>
      <c r="TJX8" s="35"/>
      <c r="TJY8" s="35"/>
      <c r="TJZ8" s="35"/>
      <c r="TKA8" s="35"/>
      <c r="TKB8" s="35"/>
      <c r="TKC8" s="35"/>
      <c r="TKD8" s="35"/>
      <c r="TKE8" s="35"/>
      <c r="TKF8" s="35"/>
      <c r="TKG8" s="35"/>
      <c r="TKH8" s="35"/>
      <c r="TKI8" s="35"/>
      <c r="TKJ8" s="35"/>
      <c r="TKK8" s="35"/>
      <c r="TKL8" s="35"/>
      <c r="TKM8" s="35"/>
      <c r="TKN8" s="35"/>
      <c r="TKO8" s="35"/>
      <c r="TKP8" s="35"/>
      <c r="TKQ8" s="35"/>
      <c r="TKR8" s="35"/>
      <c r="TKS8" s="35"/>
      <c r="TKT8" s="35"/>
      <c r="TKU8" s="35"/>
      <c r="TKV8" s="35"/>
      <c r="TKW8" s="35"/>
      <c r="TKX8" s="35"/>
      <c r="TKY8" s="35"/>
      <c r="TKZ8" s="35"/>
      <c r="TLA8" s="35"/>
      <c r="TLB8" s="35"/>
      <c r="TLC8" s="35"/>
      <c r="TLD8" s="35"/>
      <c r="TLE8" s="35"/>
      <c r="TLF8" s="35"/>
      <c r="TLG8" s="35"/>
      <c r="TLH8" s="35"/>
      <c r="TLI8" s="35"/>
      <c r="TLJ8" s="35"/>
      <c r="TLK8" s="35"/>
      <c r="TLL8" s="35"/>
      <c r="TLM8" s="35"/>
      <c r="TLN8" s="35"/>
      <c r="TLO8" s="35"/>
      <c r="TLP8" s="35"/>
      <c r="TLQ8" s="35"/>
      <c r="TLR8" s="35"/>
      <c r="TLS8" s="35"/>
      <c r="TLT8" s="35"/>
      <c r="TLU8" s="35"/>
      <c r="TLV8" s="35"/>
      <c r="TLW8" s="35"/>
      <c r="TLX8" s="35"/>
      <c r="TLY8" s="35"/>
      <c r="TLZ8" s="35"/>
      <c r="TMA8" s="35"/>
      <c r="TMB8" s="35"/>
      <c r="TMC8" s="35"/>
      <c r="TMD8" s="35"/>
      <c r="TME8" s="35"/>
      <c r="TMF8" s="35"/>
      <c r="TMG8" s="35"/>
      <c r="TMH8" s="35"/>
      <c r="TMI8" s="35"/>
      <c r="TMJ8" s="35"/>
      <c r="TMK8" s="35"/>
      <c r="TML8" s="35"/>
      <c r="TMM8" s="35"/>
      <c r="TMN8" s="35"/>
      <c r="TMO8" s="35"/>
      <c r="TMP8" s="35"/>
      <c r="TMQ8" s="35"/>
      <c r="TMR8" s="35"/>
      <c r="TMS8" s="35"/>
      <c r="TMT8" s="35"/>
      <c r="TMU8" s="35"/>
      <c r="TMV8" s="35"/>
      <c r="TMW8" s="35"/>
      <c r="TMX8" s="35"/>
      <c r="TMY8" s="35"/>
      <c r="TMZ8" s="35"/>
      <c r="TNA8" s="35"/>
      <c r="TNB8" s="35"/>
      <c r="TNC8" s="35"/>
      <c r="TND8" s="35"/>
      <c r="TNE8" s="35"/>
      <c r="TNF8" s="35"/>
      <c r="TNG8" s="35"/>
      <c r="TNH8" s="35"/>
      <c r="TNI8" s="35"/>
      <c r="TNJ8" s="35"/>
      <c r="TNK8" s="35"/>
      <c r="TNL8" s="35"/>
      <c r="TNM8" s="35"/>
      <c r="TNN8" s="35"/>
      <c r="TNO8" s="35"/>
      <c r="TNP8" s="35"/>
      <c r="TNQ8" s="35"/>
      <c r="TNR8" s="35"/>
      <c r="TNS8" s="35"/>
      <c r="TNT8" s="35"/>
      <c r="TNU8" s="35"/>
      <c r="TNV8" s="35"/>
      <c r="TNW8" s="35"/>
      <c r="TNX8" s="35"/>
      <c r="TNY8" s="35"/>
      <c r="TNZ8" s="35"/>
      <c r="TOA8" s="35"/>
      <c r="TOB8" s="35"/>
      <c r="TOC8" s="35"/>
      <c r="TOD8" s="35"/>
      <c r="TOE8" s="35"/>
      <c r="TOF8" s="35"/>
      <c r="TOG8" s="35"/>
      <c r="TOH8" s="35"/>
      <c r="TOI8" s="35"/>
      <c r="TOJ8" s="35"/>
      <c r="TOK8" s="35"/>
      <c r="TOL8" s="35"/>
      <c r="TOM8" s="35"/>
      <c r="TON8" s="35"/>
      <c r="TOO8" s="35"/>
      <c r="TOP8" s="35"/>
      <c r="TOQ8" s="35"/>
      <c r="TOR8" s="35"/>
      <c r="TOS8" s="35"/>
      <c r="TOT8" s="35"/>
      <c r="TOU8" s="35"/>
      <c r="TOV8" s="35"/>
      <c r="TOW8" s="35"/>
      <c r="TOX8" s="35"/>
      <c r="TOY8" s="35"/>
      <c r="TOZ8" s="35"/>
      <c r="TPA8" s="35"/>
      <c r="TPB8" s="35"/>
      <c r="TPC8" s="35"/>
      <c r="TPD8" s="35"/>
      <c r="TPE8" s="35"/>
      <c r="TPF8" s="35"/>
      <c r="TPG8" s="35"/>
      <c r="TPH8" s="35"/>
      <c r="TPI8" s="35"/>
      <c r="TPJ8" s="35"/>
      <c r="TPK8" s="35"/>
      <c r="TPL8" s="35"/>
      <c r="TPM8" s="35"/>
      <c r="TPN8" s="35"/>
      <c r="TPO8" s="35"/>
      <c r="TPP8" s="35"/>
      <c r="TPQ8" s="35"/>
      <c r="TPR8" s="35"/>
      <c r="TPS8" s="35"/>
      <c r="TPT8" s="35"/>
      <c r="TPU8" s="35"/>
      <c r="TPV8" s="35"/>
      <c r="TPW8" s="35"/>
      <c r="TPX8" s="35"/>
      <c r="TPY8" s="35"/>
      <c r="TPZ8" s="35"/>
      <c r="TQA8" s="35"/>
      <c r="TQB8" s="35"/>
      <c r="TQC8" s="35"/>
      <c r="TQD8" s="35"/>
      <c r="TQE8" s="35"/>
      <c r="TQF8" s="35"/>
      <c r="TQG8" s="35"/>
      <c r="TQH8" s="35"/>
      <c r="TQI8" s="35"/>
      <c r="TQJ8" s="35"/>
      <c r="TQK8" s="35"/>
      <c r="TQL8" s="35"/>
      <c r="TQM8" s="35"/>
      <c r="TQN8" s="35"/>
      <c r="TQO8" s="35"/>
      <c r="TQP8" s="35"/>
      <c r="TQQ8" s="35"/>
      <c r="TQR8" s="35"/>
      <c r="TQS8" s="35"/>
      <c r="TQT8" s="35"/>
      <c r="TQU8" s="35"/>
      <c r="TQV8" s="35"/>
      <c r="TQW8" s="35"/>
      <c r="TQX8" s="35"/>
      <c r="TQY8" s="35"/>
      <c r="TQZ8" s="35"/>
      <c r="TRA8" s="35"/>
      <c r="TRB8" s="35"/>
      <c r="TRC8" s="35"/>
      <c r="TRD8" s="35"/>
      <c r="TRE8" s="35"/>
      <c r="TRF8" s="35"/>
      <c r="TRG8" s="35"/>
      <c r="TRH8" s="35"/>
      <c r="TRI8" s="35"/>
      <c r="TRJ8" s="35"/>
      <c r="TRK8" s="35"/>
      <c r="TRL8" s="35"/>
      <c r="TRM8" s="35"/>
      <c r="TRN8" s="35"/>
      <c r="TRO8" s="35"/>
      <c r="TRP8" s="35"/>
      <c r="TRQ8" s="35"/>
      <c r="TRR8" s="35"/>
      <c r="TRS8" s="35"/>
      <c r="TRT8" s="35"/>
      <c r="TRU8" s="35"/>
      <c r="TRV8" s="35"/>
      <c r="TRW8" s="35"/>
      <c r="TRX8" s="35"/>
      <c r="TRY8" s="35"/>
      <c r="TRZ8" s="35"/>
      <c r="TSA8" s="35"/>
      <c r="TSB8" s="35"/>
      <c r="TSC8" s="35"/>
      <c r="TSD8" s="35"/>
      <c r="TSE8" s="35"/>
      <c r="TSF8" s="35"/>
      <c r="TSG8" s="35"/>
      <c r="TSH8" s="35"/>
      <c r="TSI8" s="35"/>
      <c r="TSJ8" s="35"/>
      <c r="TSK8" s="35"/>
      <c r="TSL8" s="35"/>
      <c r="TSM8" s="35"/>
      <c r="TSN8" s="35"/>
      <c r="TSO8" s="35"/>
      <c r="TSP8" s="35"/>
      <c r="TSQ8" s="35"/>
      <c r="TSR8" s="35"/>
      <c r="TSS8" s="35"/>
      <c r="TST8" s="35"/>
      <c r="TSU8" s="35"/>
      <c r="TSV8" s="35"/>
      <c r="TSW8" s="35"/>
      <c r="TSX8" s="35"/>
      <c r="TSY8" s="35"/>
      <c r="TSZ8" s="35"/>
      <c r="TTA8" s="35"/>
      <c r="TTB8" s="35"/>
      <c r="TTC8" s="35"/>
      <c r="TTD8" s="35"/>
      <c r="TTE8" s="35"/>
      <c r="TTF8" s="35"/>
      <c r="TTG8" s="35"/>
      <c r="TTH8" s="35"/>
      <c r="TTI8" s="35"/>
      <c r="TTJ8" s="35"/>
      <c r="TTK8" s="35"/>
      <c r="TTL8" s="35"/>
      <c r="TTM8" s="35"/>
      <c r="TTN8" s="35"/>
      <c r="TTO8" s="35"/>
      <c r="TTP8" s="35"/>
      <c r="TTQ8" s="35"/>
      <c r="TTR8" s="35"/>
      <c r="TTS8" s="35"/>
      <c r="TTT8" s="35"/>
      <c r="TTU8" s="35"/>
      <c r="TTV8" s="35"/>
      <c r="TTW8" s="35"/>
      <c r="TTX8" s="35"/>
      <c r="TTY8" s="35"/>
      <c r="TTZ8" s="35"/>
      <c r="TUA8" s="35"/>
      <c r="TUB8" s="35"/>
      <c r="TUC8" s="35"/>
      <c r="TUD8" s="35"/>
      <c r="TUE8" s="35"/>
      <c r="TUF8" s="35"/>
      <c r="TUG8" s="35"/>
      <c r="TUH8" s="35"/>
      <c r="TUI8" s="35"/>
      <c r="TUJ8" s="35"/>
      <c r="TUK8" s="35"/>
      <c r="TUL8" s="35"/>
      <c r="TUM8" s="35"/>
      <c r="TUN8" s="35"/>
      <c r="TUO8" s="35"/>
      <c r="TUP8" s="35"/>
      <c r="TUQ8" s="35"/>
      <c r="TUR8" s="35"/>
      <c r="TUS8" s="35"/>
      <c r="TUT8" s="35"/>
      <c r="TUU8" s="35"/>
      <c r="TUV8" s="35"/>
      <c r="TUW8" s="35"/>
      <c r="TUX8" s="35"/>
      <c r="TUY8" s="35"/>
      <c r="TUZ8" s="35"/>
      <c r="TVA8" s="35"/>
      <c r="TVB8" s="35"/>
      <c r="TVC8" s="35"/>
      <c r="TVD8" s="35"/>
      <c r="TVE8" s="35"/>
      <c r="TVF8" s="35"/>
      <c r="TVG8" s="35"/>
      <c r="TVH8" s="35"/>
      <c r="TVI8" s="35"/>
      <c r="TVJ8" s="35"/>
      <c r="TVK8" s="35"/>
      <c r="TVL8" s="35"/>
      <c r="TVM8" s="35"/>
      <c r="TVN8" s="35"/>
      <c r="TVO8" s="35"/>
      <c r="TVP8" s="35"/>
      <c r="TVQ8" s="35"/>
      <c r="TVR8" s="35"/>
      <c r="TVS8" s="35"/>
      <c r="TVT8" s="35"/>
      <c r="TVU8" s="35"/>
      <c r="TVV8" s="35"/>
      <c r="TVW8" s="35"/>
      <c r="TVX8" s="35"/>
      <c r="TVY8" s="35"/>
      <c r="TVZ8" s="35"/>
      <c r="TWA8" s="35"/>
      <c r="TWB8" s="35"/>
      <c r="TWC8" s="35"/>
      <c r="TWD8" s="35"/>
      <c r="TWE8" s="35"/>
      <c r="TWF8" s="35"/>
      <c r="TWG8" s="35"/>
      <c r="TWH8" s="35"/>
      <c r="TWI8" s="35"/>
      <c r="TWJ8" s="35"/>
      <c r="TWK8" s="35"/>
      <c r="TWL8" s="35"/>
      <c r="TWM8" s="35"/>
      <c r="TWN8" s="35"/>
      <c r="TWO8" s="35"/>
      <c r="TWP8" s="35"/>
      <c r="TWQ8" s="35"/>
      <c r="TWR8" s="35"/>
      <c r="TWS8" s="35"/>
      <c r="TWT8" s="35"/>
      <c r="TWU8" s="35"/>
      <c r="TWV8" s="35"/>
      <c r="TWW8" s="35"/>
      <c r="TWX8" s="35"/>
      <c r="TWY8" s="35"/>
      <c r="TWZ8" s="35"/>
      <c r="TXA8" s="35"/>
      <c r="TXB8" s="35"/>
      <c r="TXC8" s="35"/>
      <c r="TXD8" s="35"/>
      <c r="TXE8" s="35"/>
      <c r="TXF8" s="35"/>
      <c r="TXG8" s="35"/>
      <c r="TXH8" s="35"/>
      <c r="TXI8" s="35"/>
      <c r="TXJ8" s="35"/>
      <c r="TXK8" s="35"/>
      <c r="TXL8" s="35"/>
      <c r="TXM8" s="35"/>
      <c r="TXN8" s="35"/>
      <c r="TXO8" s="35"/>
      <c r="TXP8" s="35"/>
      <c r="TXQ8" s="35"/>
      <c r="TXR8" s="35"/>
      <c r="TXS8" s="35"/>
      <c r="TXT8" s="35"/>
      <c r="TXU8" s="35"/>
      <c r="TXV8" s="35"/>
      <c r="TXW8" s="35"/>
      <c r="TXX8" s="35"/>
      <c r="TXY8" s="35"/>
      <c r="TXZ8" s="35"/>
      <c r="TYA8" s="35"/>
      <c r="TYB8" s="35"/>
      <c r="TYC8" s="35"/>
      <c r="TYD8" s="35"/>
      <c r="TYE8" s="35"/>
      <c r="TYF8" s="35"/>
      <c r="TYG8" s="35"/>
      <c r="TYH8" s="35"/>
      <c r="TYI8" s="35"/>
      <c r="TYJ8" s="35"/>
      <c r="TYK8" s="35"/>
      <c r="TYL8" s="35"/>
      <c r="TYM8" s="35"/>
      <c r="TYN8" s="35"/>
      <c r="TYO8" s="35"/>
      <c r="TYP8" s="35"/>
      <c r="TYQ8" s="35"/>
      <c r="TYR8" s="35"/>
      <c r="TYS8" s="35"/>
      <c r="TYT8" s="35"/>
      <c r="TYU8" s="35"/>
      <c r="TYV8" s="35"/>
      <c r="TYW8" s="35"/>
      <c r="TYX8" s="35"/>
      <c r="TYY8" s="35"/>
      <c r="TYZ8" s="35"/>
      <c r="TZA8" s="35"/>
      <c r="TZB8" s="35"/>
      <c r="TZC8" s="35"/>
      <c r="TZD8" s="35"/>
      <c r="TZE8" s="35"/>
      <c r="TZF8" s="35"/>
      <c r="TZG8" s="35"/>
      <c r="TZH8" s="35"/>
      <c r="TZI8" s="35"/>
      <c r="TZJ8" s="35"/>
      <c r="TZK8" s="35"/>
      <c r="TZL8" s="35"/>
      <c r="TZM8" s="35"/>
      <c r="TZN8" s="35"/>
      <c r="TZO8" s="35"/>
      <c r="TZP8" s="35"/>
      <c r="TZQ8" s="35"/>
      <c r="TZR8" s="35"/>
      <c r="TZS8" s="35"/>
      <c r="TZT8" s="35"/>
      <c r="TZU8" s="35"/>
      <c r="TZV8" s="35"/>
      <c r="TZW8" s="35"/>
      <c r="TZX8" s="35"/>
      <c r="TZY8" s="35"/>
      <c r="TZZ8" s="35"/>
      <c r="UAA8" s="35"/>
      <c r="UAB8" s="35"/>
      <c r="UAC8" s="35"/>
      <c r="UAD8" s="35"/>
      <c r="UAE8" s="35"/>
      <c r="UAF8" s="35"/>
      <c r="UAG8" s="35"/>
      <c r="UAH8" s="35"/>
      <c r="UAI8" s="35"/>
      <c r="UAJ8" s="35"/>
      <c r="UAK8" s="35"/>
      <c r="UAL8" s="35"/>
      <c r="UAM8" s="35"/>
      <c r="UAN8" s="35"/>
      <c r="UAO8" s="35"/>
      <c r="UAP8" s="35"/>
      <c r="UAQ8" s="35"/>
      <c r="UAR8" s="35"/>
      <c r="UAS8" s="35"/>
      <c r="UAT8" s="35"/>
      <c r="UAU8" s="35"/>
      <c r="UAV8" s="35"/>
      <c r="UAW8" s="35"/>
      <c r="UAX8" s="35"/>
      <c r="UAY8" s="35"/>
      <c r="UAZ8" s="35"/>
      <c r="UBA8" s="35"/>
      <c r="UBB8" s="35"/>
      <c r="UBC8" s="35"/>
      <c r="UBD8" s="35"/>
      <c r="UBE8" s="35"/>
      <c r="UBF8" s="35"/>
      <c r="UBG8" s="35"/>
      <c r="UBH8" s="35"/>
      <c r="UBI8" s="35"/>
      <c r="UBJ8" s="35"/>
      <c r="UBK8" s="35"/>
      <c r="UBL8" s="35"/>
      <c r="UBM8" s="35"/>
      <c r="UBN8" s="35"/>
      <c r="UBO8" s="35"/>
      <c r="UBP8" s="35"/>
      <c r="UBQ8" s="35"/>
      <c r="UBR8" s="35"/>
      <c r="UBS8" s="35"/>
      <c r="UBT8" s="35"/>
      <c r="UBU8" s="35"/>
      <c r="UBV8" s="35"/>
      <c r="UBW8" s="35"/>
      <c r="UBX8" s="35"/>
      <c r="UBY8" s="35"/>
      <c r="UBZ8" s="35"/>
      <c r="UCA8" s="35"/>
      <c r="UCB8" s="35"/>
      <c r="UCC8" s="35"/>
      <c r="UCD8" s="35"/>
      <c r="UCE8" s="35"/>
      <c r="UCF8" s="35"/>
      <c r="UCG8" s="35"/>
      <c r="UCH8" s="35"/>
      <c r="UCI8" s="35"/>
      <c r="UCJ8" s="35"/>
      <c r="UCK8" s="35"/>
      <c r="UCL8" s="35"/>
      <c r="UCM8" s="35"/>
      <c r="UCN8" s="35"/>
      <c r="UCO8" s="35"/>
      <c r="UCP8" s="35"/>
      <c r="UCQ8" s="35"/>
      <c r="UCR8" s="35"/>
      <c r="UCS8" s="35"/>
      <c r="UCT8" s="35"/>
      <c r="UCU8" s="35"/>
      <c r="UCV8" s="35"/>
      <c r="UCW8" s="35"/>
      <c r="UCX8" s="35"/>
      <c r="UCY8" s="35"/>
      <c r="UCZ8" s="35"/>
      <c r="UDA8" s="35"/>
      <c r="UDB8" s="35"/>
      <c r="UDC8" s="35"/>
      <c r="UDD8" s="35"/>
      <c r="UDE8" s="35"/>
      <c r="UDF8" s="35"/>
      <c r="UDG8" s="35"/>
      <c r="UDH8" s="35"/>
      <c r="UDI8" s="35"/>
      <c r="UDJ8" s="35"/>
      <c r="UDK8" s="35"/>
      <c r="UDL8" s="35"/>
      <c r="UDM8" s="35"/>
      <c r="UDN8" s="35"/>
      <c r="UDO8" s="35"/>
      <c r="UDP8" s="35"/>
      <c r="UDQ8" s="35"/>
      <c r="UDR8" s="35"/>
      <c r="UDS8" s="35"/>
      <c r="UDT8" s="35"/>
      <c r="UDU8" s="35"/>
      <c r="UDV8" s="35"/>
      <c r="UDW8" s="35"/>
      <c r="UDX8" s="35"/>
      <c r="UDY8" s="35"/>
      <c r="UDZ8" s="35"/>
      <c r="UEA8" s="35"/>
      <c r="UEB8" s="35"/>
      <c r="UEC8" s="35"/>
      <c r="UED8" s="35"/>
      <c r="UEE8" s="35"/>
      <c r="UEF8" s="35"/>
      <c r="UEG8" s="35"/>
      <c r="UEH8" s="35"/>
      <c r="UEI8" s="35"/>
      <c r="UEJ8" s="35"/>
      <c r="UEK8" s="35"/>
      <c r="UEL8" s="35"/>
      <c r="UEM8" s="35"/>
      <c r="UEN8" s="35"/>
      <c r="UEO8" s="35"/>
      <c r="UEP8" s="35"/>
      <c r="UEQ8" s="35"/>
      <c r="UER8" s="35"/>
      <c r="UES8" s="35"/>
      <c r="UET8" s="35"/>
      <c r="UEU8" s="35"/>
      <c r="UEV8" s="35"/>
      <c r="UEW8" s="35"/>
      <c r="UEX8" s="35"/>
      <c r="UEY8" s="35"/>
      <c r="UEZ8" s="35"/>
      <c r="UFA8" s="35"/>
      <c r="UFB8" s="35"/>
      <c r="UFC8" s="35"/>
      <c r="UFD8" s="35"/>
      <c r="UFE8" s="35"/>
      <c r="UFF8" s="35"/>
      <c r="UFG8" s="35"/>
      <c r="UFH8" s="35"/>
      <c r="UFI8" s="35"/>
      <c r="UFJ8" s="35"/>
      <c r="UFK8" s="35"/>
      <c r="UFL8" s="35"/>
      <c r="UFM8" s="35"/>
      <c r="UFN8" s="35"/>
      <c r="UFO8" s="35"/>
      <c r="UFP8" s="35"/>
      <c r="UFQ8" s="35"/>
      <c r="UFR8" s="35"/>
      <c r="UFS8" s="35"/>
      <c r="UFT8" s="35"/>
      <c r="UFU8" s="35"/>
      <c r="UFV8" s="35"/>
      <c r="UFW8" s="35"/>
      <c r="UFX8" s="35"/>
      <c r="UFY8" s="35"/>
      <c r="UFZ8" s="35"/>
      <c r="UGA8" s="35"/>
      <c r="UGB8" s="35"/>
      <c r="UGC8" s="35"/>
      <c r="UGD8" s="35"/>
      <c r="UGE8" s="35"/>
      <c r="UGF8" s="35"/>
      <c r="UGG8" s="35"/>
      <c r="UGH8" s="35"/>
      <c r="UGI8" s="35"/>
      <c r="UGJ8" s="35"/>
      <c r="UGK8" s="35"/>
      <c r="UGL8" s="35"/>
      <c r="UGM8" s="35"/>
      <c r="UGN8" s="35"/>
      <c r="UGO8" s="35"/>
      <c r="UGP8" s="35"/>
      <c r="UGQ8" s="35"/>
      <c r="UGR8" s="35"/>
      <c r="UGS8" s="35"/>
      <c r="UGT8" s="35"/>
      <c r="UGU8" s="35"/>
      <c r="UGV8" s="35"/>
      <c r="UGW8" s="35"/>
      <c r="UGX8" s="35"/>
      <c r="UGY8" s="35"/>
      <c r="UGZ8" s="35"/>
      <c r="UHA8" s="35"/>
      <c r="UHB8" s="35"/>
      <c r="UHC8" s="35"/>
      <c r="UHD8" s="35"/>
      <c r="UHE8" s="35"/>
      <c r="UHF8" s="35"/>
      <c r="UHG8" s="35"/>
      <c r="UHH8" s="35"/>
      <c r="UHI8" s="35"/>
      <c r="UHJ8" s="35"/>
      <c r="UHK8" s="35"/>
      <c r="UHL8" s="35"/>
      <c r="UHM8" s="35"/>
      <c r="UHN8" s="35"/>
      <c r="UHO8" s="35"/>
      <c r="UHP8" s="35"/>
      <c r="UHQ8" s="35"/>
      <c r="UHR8" s="35"/>
      <c r="UHS8" s="35"/>
      <c r="UHT8" s="35"/>
      <c r="UHU8" s="35"/>
      <c r="UHV8" s="35"/>
      <c r="UHW8" s="35"/>
      <c r="UHX8" s="35"/>
      <c r="UHY8" s="35"/>
      <c r="UHZ8" s="35"/>
      <c r="UIA8" s="35"/>
      <c r="UIB8" s="35"/>
      <c r="UIC8" s="35"/>
      <c r="UID8" s="35"/>
      <c r="UIE8" s="35"/>
      <c r="UIF8" s="35"/>
      <c r="UIG8" s="35"/>
      <c r="UIH8" s="35"/>
      <c r="UII8" s="35"/>
      <c r="UIJ8" s="35"/>
      <c r="UIK8" s="35"/>
      <c r="UIL8" s="35"/>
      <c r="UIM8" s="35"/>
      <c r="UIN8" s="35"/>
      <c r="UIO8" s="35"/>
      <c r="UIP8" s="35"/>
      <c r="UIQ8" s="35"/>
      <c r="UIR8" s="35"/>
      <c r="UIS8" s="35"/>
      <c r="UIT8" s="35"/>
      <c r="UIU8" s="35"/>
      <c r="UIV8" s="35"/>
      <c r="UIW8" s="35"/>
      <c r="UIX8" s="35"/>
      <c r="UIY8" s="35"/>
      <c r="UIZ8" s="35"/>
      <c r="UJA8" s="35"/>
      <c r="UJB8" s="35"/>
      <c r="UJC8" s="35"/>
      <c r="UJD8" s="35"/>
      <c r="UJE8" s="35"/>
      <c r="UJF8" s="35"/>
      <c r="UJG8" s="35"/>
      <c r="UJH8" s="35"/>
      <c r="UJI8" s="35"/>
      <c r="UJJ8" s="35"/>
      <c r="UJK8" s="35"/>
      <c r="UJL8" s="35"/>
      <c r="UJM8" s="35"/>
      <c r="UJN8" s="35"/>
      <c r="UJO8" s="35"/>
      <c r="UJP8" s="35"/>
      <c r="UJQ8" s="35"/>
      <c r="UJR8" s="35"/>
      <c r="UJS8" s="35"/>
      <c r="UJT8" s="35"/>
      <c r="UJU8" s="35"/>
      <c r="UJV8" s="35"/>
      <c r="UJW8" s="35"/>
      <c r="UJX8" s="35"/>
      <c r="UJY8" s="35"/>
      <c r="UJZ8" s="35"/>
      <c r="UKA8" s="35"/>
      <c r="UKB8" s="35"/>
      <c r="UKC8" s="35"/>
      <c r="UKD8" s="35"/>
      <c r="UKE8" s="35"/>
      <c r="UKF8" s="35"/>
      <c r="UKG8" s="35"/>
      <c r="UKH8" s="35"/>
      <c r="UKI8" s="35"/>
      <c r="UKJ8" s="35"/>
      <c r="UKK8" s="35"/>
      <c r="UKL8" s="35"/>
      <c r="UKM8" s="35"/>
      <c r="UKN8" s="35"/>
      <c r="UKO8" s="35"/>
      <c r="UKP8" s="35"/>
      <c r="UKQ8" s="35"/>
      <c r="UKR8" s="35"/>
      <c r="UKS8" s="35"/>
      <c r="UKT8" s="35"/>
      <c r="UKU8" s="35"/>
      <c r="UKV8" s="35"/>
      <c r="UKW8" s="35"/>
      <c r="UKX8" s="35"/>
      <c r="UKY8" s="35"/>
      <c r="UKZ8" s="35"/>
      <c r="ULA8" s="35"/>
      <c r="ULB8" s="35"/>
      <c r="ULC8" s="35"/>
      <c r="ULD8" s="35"/>
      <c r="ULE8" s="35"/>
      <c r="ULF8" s="35"/>
      <c r="ULG8" s="35"/>
      <c r="ULH8" s="35"/>
      <c r="ULI8" s="35"/>
      <c r="ULJ8" s="35"/>
      <c r="ULK8" s="35"/>
      <c r="ULL8" s="35"/>
      <c r="ULM8" s="35"/>
      <c r="ULN8" s="35"/>
      <c r="ULO8" s="35"/>
      <c r="ULP8" s="35"/>
      <c r="ULQ8" s="35"/>
      <c r="ULR8" s="35"/>
      <c r="ULS8" s="35"/>
      <c r="ULT8" s="35"/>
      <c r="ULU8" s="35"/>
      <c r="ULV8" s="35"/>
      <c r="ULW8" s="35"/>
      <c r="ULX8" s="35"/>
      <c r="ULY8" s="35"/>
      <c r="ULZ8" s="35"/>
      <c r="UMA8" s="35"/>
      <c r="UMB8" s="35"/>
      <c r="UMC8" s="35"/>
      <c r="UMD8" s="35"/>
      <c r="UME8" s="35"/>
      <c r="UMF8" s="35"/>
      <c r="UMG8" s="35"/>
      <c r="UMH8" s="35"/>
      <c r="UMI8" s="35"/>
      <c r="UMJ8" s="35"/>
      <c r="UMK8" s="35"/>
      <c r="UML8" s="35"/>
      <c r="UMM8" s="35"/>
      <c r="UMN8" s="35"/>
      <c r="UMO8" s="35"/>
      <c r="UMP8" s="35"/>
      <c r="UMQ8" s="35"/>
      <c r="UMR8" s="35"/>
      <c r="UMS8" s="35"/>
      <c r="UMT8" s="35"/>
      <c r="UMU8" s="35"/>
      <c r="UMV8" s="35"/>
      <c r="UMW8" s="35"/>
      <c r="UMX8" s="35"/>
      <c r="UMY8" s="35"/>
      <c r="UMZ8" s="35"/>
      <c r="UNA8" s="35"/>
      <c r="UNB8" s="35"/>
      <c r="UNC8" s="35"/>
      <c r="UND8" s="35"/>
      <c r="UNE8" s="35"/>
      <c r="UNF8" s="35"/>
      <c r="UNG8" s="35"/>
      <c r="UNH8" s="35"/>
      <c r="UNI8" s="35"/>
      <c r="UNJ8" s="35"/>
      <c r="UNK8" s="35"/>
      <c r="UNL8" s="35"/>
      <c r="UNM8" s="35"/>
      <c r="UNN8" s="35"/>
      <c r="UNO8" s="35"/>
      <c r="UNP8" s="35"/>
      <c r="UNQ8" s="35"/>
      <c r="UNR8" s="35"/>
      <c r="UNS8" s="35"/>
      <c r="UNT8" s="35"/>
      <c r="UNU8" s="35"/>
      <c r="UNV8" s="35"/>
      <c r="UNW8" s="35"/>
      <c r="UNX8" s="35"/>
      <c r="UNY8" s="35"/>
      <c r="UNZ8" s="35"/>
      <c r="UOA8" s="35"/>
      <c r="UOB8" s="35"/>
      <c r="UOC8" s="35"/>
      <c r="UOD8" s="35"/>
      <c r="UOE8" s="35"/>
      <c r="UOF8" s="35"/>
      <c r="UOG8" s="35"/>
      <c r="UOH8" s="35"/>
      <c r="UOI8" s="35"/>
      <c r="UOJ8" s="35"/>
      <c r="UOK8" s="35"/>
      <c r="UOL8" s="35"/>
      <c r="UOM8" s="35"/>
      <c r="UON8" s="35"/>
      <c r="UOO8" s="35"/>
      <c r="UOP8" s="35"/>
      <c r="UOQ8" s="35"/>
      <c r="UOR8" s="35"/>
      <c r="UOS8" s="35"/>
      <c r="UOT8" s="35"/>
      <c r="UOU8" s="35"/>
      <c r="UOV8" s="35"/>
      <c r="UOW8" s="35"/>
      <c r="UOX8" s="35"/>
      <c r="UOY8" s="35"/>
      <c r="UOZ8" s="35"/>
      <c r="UPA8" s="35"/>
      <c r="UPB8" s="35"/>
      <c r="UPC8" s="35"/>
      <c r="UPD8" s="35"/>
      <c r="UPE8" s="35"/>
      <c r="UPF8" s="35"/>
      <c r="UPG8" s="35"/>
      <c r="UPH8" s="35"/>
      <c r="UPI8" s="35"/>
      <c r="UPJ8" s="35"/>
      <c r="UPK8" s="35"/>
      <c r="UPL8" s="35"/>
      <c r="UPM8" s="35"/>
      <c r="UPN8" s="35"/>
      <c r="UPO8" s="35"/>
      <c r="UPP8" s="35"/>
      <c r="UPQ8" s="35"/>
      <c r="UPR8" s="35"/>
      <c r="UPS8" s="35"/>
      <c r="UPT8" s="35"/>
      <c r="UPU8" s="35"/>
      <c r="UPV8" s="35"/>
      <c r="UPW8" s="35"/>
      <c r="UPX8" s="35"/>
      <c r="UPY8" s="35"/>
      <c r="UPZ8" s="35"/>
      <c r="UQA8" s="35"/>
      <c r="UQB8" s="35"/>
      <c r="UQC8" s="35"/>
      <c r="UQD8" s="35"/>
      <c r="UQE8" s="35"/>
      <c r="UQF8" s="35"/>
      <c r="UQG8" s="35"/>
      <c r="UQH8" s="35"/>
      <c r="UQI8" s="35"/>
      <c r="UQJ8" s="35"/>
      <c r="UQK8" s="35"/>
      <c r="UQL8" s="35"/>
      <c r="UQM8" s="35"/>
      <c r="UQN8" s="35"/>
      <c r="UQO8" s="35"/>
      <c r="UQP8" s="35"/>
      <c r="UQQ8" s="35"/>
      <c r="UQR8" s="35"/>
      <c r="UQS8" s="35"/>
      <c r="UQT8" s="35"/>
      <c r="UQU8" s="35"/>
      <c r="UQV8" s="35"/>
      <c r="UQW8" s="35"/>
      <c r="UQX8" s="35"/>
      <c r="UQY8" s="35"/>
      <c r="UQZ8" s="35"/>
      <c r="URA8" s="35"/>
      <c r="URB8" s="35"/>
      <c r="URC8" s="35"/>
      <c r="URD8" s="35"/>
      <c r="URE8" s="35"/>
      <c r="URF8" s="35"/>
      <c r="URG8" s="35"/>
      <c r="URH8" s="35"/>
      <c r="URI8" s="35"/>
      <c r="URJ8" s="35"/>
      <c r="URK8" s="35"/>
      <c r="URL8" s="35"/>
      <c r="URM8" s="35"/>
      <c r="URN8" s="35"/>
      <c r="URO8" s="35"/>
      <c r="URP8" s="35"/>
      <c r="URQ8" s="35"/>
      <c r="URR8" s="35"/>
      <c r="URS8" s="35"/>
      <c r="URT8" s="35"/>
      <c r="URU8" s="35"/>
      <c r="URV8" s="35"/>
      <c r="URW8" s="35"/>
      <c r="URX8" s="35"/>
      <c r="URY8" s="35"/>
      <c r="URZ8" s="35"/>
      <c r="USA8" s="35"/>
      <c r="USB8" s="35"/>
      <c r="USC8" s="35"/>
      <c r="USD8" s="35"/>
      <c r="USE8" s="35"/>
      <c r="USF8" s="35"/>
      <c r="USG8" s="35"/>
      <c r="USH8" s="35"/>
      <c r="USI8" s="35"/>
      <c r="USJ8" s="35"/>
      <c r="USK8" s="35"/>
      <c r="USL8" s="35"/>
      <c r="USM8" s="35"/>
      <c r="USN8" s="35"/>
      <c r="USO8" s="35"/>
      <c r="USP8" s="35"/>
      <c r="USQ8" s="35"/>
      <c r="USR8" s="35"/>
      <c r="USS8" s="35"/>
      <c r="UST8" s="35"/>
      <c r="USU8" s="35"/>
      <c r="USV8" s="35"/>
      <c r="USW8" s="35"/>
      <c r="USX8" s="35"/>
      <c r="USY8" s="35"/>
      <c r="USZ8" s="35"/>
      <c r="UTA8" s="35"/>
      <c r="UTB8" s="35"/>
      <c r="UTC8" s="35"/>
      <c r="UTD8" s="35"/>
      <c r="UTE8" s="35"/>
      <c r="UTF8" s="35"/>
      <c r="UTG8" s="35"/>
      <c r="UTH8" s="35"/>
      <c r="UTI8" s="35"/>
      <c r="UTJ8" s="35"/>
      <c r="UTK8" s="35"/>
      <c r="UTL8" s="35"/>
      <c r="UTM8" s="35"/>
      <c r="UTN8" s="35"/>
      <c r="UTO8" s="35"/>
      <c r="UTP8" s="35"/>
      <c r="UTQ8" s="35"/>
      <c r="UTR8" s="35"/>
      <c r="UTS8" s="35"/>
      <c r="UTT8" s="35"/>
      <c r="UTU8" s="35"/>
      <c r="UTV8" s="35"/>
      <c r="UTW8" s="35"/>
      <c r="UTX8" s="35"/>
      <c r="UTY8" s="35"/>
      <c r="UTZ8" s="35"/>
      <c r="UUA8" s="35"/>
      <c r="UUB8" s="35"/>
      <c r="UUC8" s="35"/>
      <c r="UUD8" s="35"/>
      <c r="UUE8" s="35"/>
      <c r="UUF8" s="35"/>
      <c r="UUG8" s="35"/>
      <c r="UUH8" s="35"/>
      <c r="UUI8" s="35"/>
      <c r="UUJ8" s="35"/>
      <c r="UUK8" s="35"/>
      <c r="UUL8" s="35"/>
      <c r="UUM8" s="35"/>
      <c r="UUN8" s="35"/>
      <c r="UUO8" s="35"/>
      <c r="UUP8" s="35"/>
      <c r="UUQ8" s="35"/>
      <c r="UUR8" s="35"/>
      <c r="UUS8" s="35"/>
      <c r="UUT8" s="35"/>
      <c r="UUU8" s="35"/>
      <c r="UUV8" s="35"/>
      <c r="UUW8" s="35"/>
      <c r="UUX8" s="35"/>
      <c r="UUY8" s="35"/>
      <c r="UUZ8" s="35"/>
      <c r="UVA8" s="35"/>
      <c r="UVB8" s="35"/>
      <c r="UVC8" s="35"/>
      <c r="UVD8" s="35"/>
      <c r="UVE8" s="35"/>
      <c r="UVF8" s="35"/>
      <c r="UVG8" s="35"/>
      <c r="UVH8" s="35"/>
      <c r="UVI8" s="35"/>
      <c r="UVJ8" s="35"/>
      <c r="UVK8" s="35"/>
      <c r="UVL8" s="35"/>
      <c r="UVM8" s="35"/>
      <c r="UVN8" s="35"/>
      <c r="UVO8" s="35"/>
      <c r="UVP8" s="35"/>
      <c r="UVQ8" s="35"/>
      <c r="UVR8" s="35"/>
      <c r="UVS8" s="35"/>
      <c r="UVT8" s="35"/>
      <c r="UVU8" s="35"/>
      <c r="UVV8" s="35"/>
      <c r="UVW8" s="35"/>
      <c r="UVX8" s="35"/>
      <c r="UVY8" s="35"/>
      <c r="UVZ8" s="35"/>
      <c r="UWA8" s="35"/>
      <c r="UWB8" s="35"/>
      <c r="UWC8" s="35"/>
      <c r="UWD8" s="35"/>
      <c r="UWE8" s="35"/>
      <c r="UWF8" s="35"/>
      <c r="UWG8" s="35"/>
      <c r="UWH8" s="35"/>
      <c r="UWI8" s="35"/>
      <c r="UWJ8" s="35"/>
      <c r="UWK8" s="35"/>
      <c r="UWL8" s="35"/>
      <c r="UWM8" s="35"/>
      <c r="UWN8" s="35"/>
      <c r="UWO8" s="35"/>
      <c r="UWP8" s="35"/>
      <c r="UWQ8" s="35"/>
      <c r="UWR8" s="35"/>
      <c r="UWS8" s="35"/>
      <c r="UWT8" s="35"/>
      <c r="UWU8" s="35"/>
      <c r="UWV8" s="35"/>
      <c r="UWW8" s="35"/>
      <c r="UWX8" s="35"/>
      <c r="UWY8" s="35"/>
      <c r="UWZ8" s="35"/>
      <c r="UXA8" s="35"/>
      <c r="UXB8" s="35"/>
      <c r="UXC8" s="35"/>
      <c r="UXD8" s="35"/>
      <c r="UXE8" s="35"/>
      <c r="UXF8" s="35"/>
      <c r="UXG8" s="35"/>
      <c r="UXH8" s="35"/>
      <c r="UXI8" s="35"/>
      <c r="UXJ8" s="35"/>
      <c r="UXK8" s="35"/>
      <c r="UXL8" s="35"/>
      <c r="UXM8" s="35"/>
      <c r="UXN8" s="35"/>
      <c r="UXO8" s="35"/>
      <c r="UXP8" s="35"/>
      <c r="UXQ8" s="35"/>
      <c r="UXR8" s="35"/>
      <c r="UXS8" s="35"/>
      <c r="UXT8" s="35"/>
      <c r="UXU8" s="35"/>
      <c r="UXV8" s="35"/>
      <c r="UXW8" s="35"/>
      <c r="UXX8" s="35"/>
      <c r="UXY8" s="35"/>
      <c r="UXZ8" s="35"/>
      <c r="UYA8" s="35"/>
      <c r="UYB8" s="35"/>
      <c r="UYC8" s="35"/>
      <c r="UYD8" s="35"/>
      <c r="UYE8" s="35"/>
      <c r="UYF8" s="35"/>
      <c r="UYG8" s="35"/>
      <c r="UYH8" s="35"/>
      <c r="UYI8" s="35"/>
      <c r="UYJ8" s="35"/>
      <c r="UYK8" s="35"/>
      <c r="UYL8" s="35"/>
      <c r="UYM8" s="35"/>
      <c r="UYN8" s="35"/>
      <c r="UYO8" s="35"/>
      <c r="UYP8" s="35"/>
      <c r="UYQ8" s="35"/>
      <c r="UYR8" s="35"/>
      <c r="UYS8" s="35"/>
      <c r="UYT8" s="35"/>
      <c r="UYU8" s="35"/>
      <c r="UYV8" s="35"/>
      <c r="UYW8" s="35"/>
      <c r="UYX8" s="35"/>
      <c r="UYY8" s="35"/>
      <c r="UYZ8" s="35"/>
      <c r="UZA8" s="35"/>
      <c r="UZB8" s="35"/>
      <c r="UZC8" s="35"/>
      <c r="UZD8" s="35"/>
      <c r="UZE8" s="35"/>
      <c r="UZF8" s="35"/>
      <c r="UZG8" s="35"/>
      <c r="UZH8" s="35"/>
      <c r="UZI8" s="35"/>
      <c r="UZJ8" s="35"/>
      <c r="UZK8" s="35"/>
      <c r="UZL8" s="35"/>
      <c r="UZM8" s="35"/>
      <c r="UZN8" s="35"/>
      <c r="UZO8" s="35"/>
      <c r="UZP8" s="35"/>
      <c r="UZQ8" s="35"/>
      <c r="UZR8" s="35"/>
      <c r="UZS8" s="35"/>
      <c r="UZT8" s="35"/>
      <c r="UZU8" s="35"/>
      <c r="UZV8" s="35"/>
      <c r="UZW8" s="35"/>
      <c r="UZX8" s="35"/>
      <c r="UZY8" s="35"/>
      <c r="UZZ8" s="35"/>
      <c r="VAA8" s="35"/>
      <c r="VAB8" s="35"/>
      <c r="VAC8" s="35"/>
      <c r="VAD8" s="35"/>
      <c r="VAE8" s="35"/>
      <c r="VAF8" s="35"/>
      <c r="VAG8" s="35"/>
      <c r="VAH8" s="35"/>
      <c r="VAI8" s="35"/>
      <c r="VAJ8" s="35"/>
      <c r="VAK8" s="35"/>
      <c r="VAL8" s="35"/>
      <c r="VAM8" s="35"/>
      <c r="VAN8" s="35"/>
      <c r="VAO8" s="35"/>
      <c r="VAP8" s="35"/>
      <c r="VAQ8" s="35"/>
      <c r="VAR8" s="35"/>
      <c r="VAS8" s="35"/>
      <c r="VAT8" s="35"/>
      <c r="VAU8" s="35"/>
      <c r="VAV8" s="35"/>
      <c r="VAW8" s="35"/>
      <c r="VAX8" s="35"/>
      <c r="VAY8" s="35"/>
      <c r="VAZ8" s="35"/>
      <c r="VBA8" s="35"/>
      <c r="VBB8" s="35"/>
      <c r="VBC8" s="35"/>
      <c r="VBD8" s="35"/>
      <c r="VBE8" s="35"/>
      <c r="VBF8" s="35"/>
      <c r="VBG8" s="35"/>
      <c r="VBH8" s="35"/>
      <c r="VBI8" s="35"/>
      <c r="VBJ8" s="35"/>
      <c r="VBK8" s="35"/>
      <c r="VBL8" s="35"/>
      <c r="VBM8" s="35"/>
      <c r="VBN8" s="35"/>
      <c r="VBO8" s="35"/>
      <c r="VBP8" s="35"/>
      <c r="VBQ8" s="35"/>
      <c r="VBR8" s="35"/>
      <c r="VBS8" s="35"/>
      <c r="VBT8" s="35"/>
      <c r="VBU8" s="35"/>
      <c r="VBV8" s="35"/>
      <c r="VBW8" s="35"/>
      <c r="VBX8" s="35"/>
      <c r="VBY8" s="35"/>
      <c r="VBZ8" s="35"/>
      <c r="VCA8" s="35"/>
      <c r="VCB8" s="35"/>
      <c r="VCC8" s="35"/>
      <c r="VCD8" s="35"/>
      <c r="VCE8" s="35"/>
      <c r="VCF8" s="35"/>
      <c r="VCG8" s="35"/>
      <c r="VCH8" s="35"/>
      <c r="VCI8" s="35"/>
      <c r="VCJ8" s="35"/>
      <c r="VCK8" s="35"/>
      <c r="VCL8" s="35"/>
      <c r="VCM8" s="35"/>
      <c r="VCN8" s="35"/>
      <c r="VCO8" s="35"/>
      <c r="VCP8" s="35"/>
      <c r="VCQ8" s="35"/>
      <c r="VCR8" s="35"/>
      <c r="VCS8" s="35"/>
      <c r="VCT8" s="35"/>
      <c r="VCU8" s="35"/>
      <c r="VCV8" s="35"/>
      <c r="VCW8" s="35"/>
      <c r="VCX8" s="35"/>
      <c r="VCY8" s="35"/>
      <c r="VCZ8" s="35"/>
      <c r="VDA8" s="35"/>
      <c r="VDB8" s="35"/>
      <c r="VDC8" s="35"/>
      <c r="VDD8" s="35"/>
      <c r="VDE8" s="35"/>
      <c r="VDF8" s="35"/>
      <c r="VDG8" s="35"/>
      <c r="VDH8" s="35"/>
      <c r="VDI8" s="35"/>
      <c r="VDJ8" s="35"/>
      <c r="VDK8" s="35"/>
      <c r="VDL8" s="35"/>
      <c r="VDM8" s="35"/>
      <c r="VDN8" s="35"/>
      <c r="VDO8" s="35"/>
      <c r="VDP8" s="35"/>
      <c r="VDQ8" s="35"/>
      <c r="VDR8" s="35"/>
      <c r="VDS8" s="35"/>
      <c r="VDT8" s="35"/>
      <c r="VDU8" s="35"/>
      <c r="VDV8" s="35"/>
      <c r="VDW8" s="35"/>
      <c r="VDX8" s="35"/>
      <c r="VDY8" s="35"/>
      <c r="VDZ8" s="35"/>
      <c r="VEA8" s="35"/>
      <c r="VEB8" s="35"/>
      <c r="VEC8" s="35"/>
      <c r="VED8" s="35"/>
      <c r="VEE8" s="35"/>
      <c r="VEF8" s="35"/>
      <c r="VEG8" s="35"/>
      <c r="VEH8" s="35"/>
      <c r="VEI8" s="35"/>
      <c r="VEJ8" s="35"/>
      <c r="VEK8" s="35"/>
      <c r="VEL8" s="35"/>
      <c r="VEM8" s="35"/>
      <c r="VEN8" s="35"/>
      <c r="VEO8" s="35"/>
      <c r="VEP8" s="35"/>
      <c r="VEQ8" s="35"/>
      <c r="VER8" s="35"/>
      <c r="VES8" s="35"/>
      <c r="VET8" s="35"/>
      <c r="VEU8" s="35"/>
      <c r="VEV8" s="35"/>
      <c r="VEW8" s="35"/>
      <c r="VEX8" s="35"/>
      <c r="VEY8" s="35"/>
      <c r="VEZ8" s="35"/>
      <c r="VFA8" s="35"/>
      <c r="VFB8" s="35"/>
      <c r="VFC8" s="35"/>
      <c r="VFD8" s="35"/>
      <c r="VFE8" s="35"/>
      <c r="VFF8" s="35"/>
      <c r="VFG8" s="35"/>
      <c r="VFH8" s="35"/>
      <c r="VFI8" s="35"/>
      <c r="VFJ8" s="35"/>
      <c r="VFK8" s="35"/>
      <c r="VFL8" s="35"/>
      <c r="VFM8" s="35"/>
      <c r="VFN8" s="35"/>
      <c r="VFO8" s="35"/>
      <c r="VFP8" s="35"/>
      <c r="VFQ8" s="35"/>
      <c r="VFR8" s="35"/>
      <c r="VFS8" s="35"/>
      <c r="VFT8" s="35"/>
      <c r="VFU8" s="35"/>
      <c r="VFV8" s="35"/>
      <c r="VFW8" s="35"/>
      <c r="VFX8" s="35"/>
      <c r="VFY8" s="35"/>
      <c r="VFZ8" s="35"/>
      <c r="VGA8" s="35"/>
      <c r="VGB8" s="35"/>
      <c r="VGC8" s="35"/>
      <c r="VGD8" s="35"/>
      <c r="VGE8" s="35"/>
      <c r="VGF8" s="35"/>
      <c r="VGG8" s="35"/>
      <c r="VGH8" s="35"/>
      <c r="VGI8" s="35"/>
      <c r="VGJ8" s="35"/>
      <c r="VGK8" s="35"/>
      <c r="VGL8" s="35"/>
      <c r="VGM8" s="35"/>
      <c r="VGN8" s="35"/>
      <c r="VGO8" s="35"/>
      <c r="VGP8" s="35"/>
      <c r="VGQ8" s="35"/>
      <c r="VGR8" s="35"/>
      <c r="VGS8" s="35"/>
      <c r="VGT8" s="35"/>
      <c r="VGU8" s="35"/>
      <c r="VGV8" s="35"/>
      <c r="VGW8" s="35"/>
      <c r="VGX8" s="35"/>
      <c r="VGY8" s="35"/>
      <c r="VGZ8" s="35"/>
      <c r="VHA8" s="35"/>
      <c r="VHB8" s="35"/>
      <c r="VHC8" s="35"/>
      <c r="VHD8" s="35"/>
      <c r="VHE8" s="35"/>
      <c r="VHF8" s="35"/>
      <c r="VHG8" s="35"/>
      <c r="VHH8" s="35"/>
      <c r="VHI8" s="35"/>
      <c r="VHJ8" s="35"/>
      <c r="VHK8" s="35"/>
      <c r="VHL8" s="35"/>
      <c r="VHM8" s="35"/>
      <c r="VHN8" s="35"/>
      <c r="VHO8" s="35"/>
      <c r="VHP8" s="35"/>
      <c r="VHQ8" s="35"/>
      <c r="VHR8" s="35"/>
      <c r="VHS8" s="35"/>
      <c r="VHT8" s="35"/>
      <c r="VHU8" s="35"/>
      <c r="VHV8" s="35"/>
      <c r="VHW8" s="35"/>
      <c r="VHX8" s="35"/>
      <c r="VHY8" s="35"/>
      <c r="VHZ8" s="35"/>
      <c r="VIA8" s="35"/>
      <c r="VIB8" s="35"/>
      <c r="VIC8" s="35"/>
      <c r="VID8" s="35"/>
      <c r="VIE8" s="35"/>
      <c r="VIF8" s="35"/>
      <c r="VIG8" s="35"/>
      <c r="VIH8" s="35"/>
      <c r="VII8" s="35"/>
      <c r="VIJ8" s="35"/>
      <c r="VIK8" s="35"/>
      <c r="VIL8" s="35"/>
      <c r="VIM8" s="35"/>
      <c r="VIN8" s="35"/>
      <c r="VIO8" s="35"/>
      <c r="VIP8" s="35"/>
      <c r="VIQ8" s="35"/>
      <c r="VIR8" s="35"/>
      <c r="VIS8" s="35"/>
      <c r="VIT8" s="35"/>
      <c r="VIU8" s="35"/>
      <c r="VIV8" s="35"/>
      <c r="VIW8" s="35"/>
      <c r="VIX8" s="35"/>
      <c r="VIY8" s="35"/>
      <c r="VIZ8" s="35"/>
      <c r="VJA8" s="35"/>
      <c r="VJB8" s="35"/>
      <c r="VJC8" s="35"/>
      <c r="VJD8" s="35"/>
      <c r="VJE8" s="35"/>
      <c r="VJF8" s="35"/>
      <c r="VJG8" s="35"/>
      <c r="VJH8" s="35"/>
      <c r="VJI8" s="35"/>
      <c r="VJJ8" s="35"/>
      <c r="VJK8" s="35"/>
      <c r="VJL8" s="35"/>
      <c r="VJM8" s="35"/>
      <c r="VJN8" s="35"/>
      <c r="VJO8" s="35"/>
      <c r="VJP8" s="35"/>
      <c r="VJQ8" s="35"/>
      <c r="VJR8" s="35"/>
      <c r="VJS8" s="35"/>
      <c r="VJT8" s="35"/>
      <c r="VJU8" s="35"/>
      <c r="VJV8" s="35"/>
      <c r="VJW8" s="35"/>
      <c r="VJX8" s="35"/>
      <c r="VJY8" s="35"/>
      <c r="VJZ8" s="35"/>
      <c r="VKA8" s="35"/>
      <c r="VKB8" s="35"/>
      <c r="VKC8" s="35"/>
      <c r="VKD8" s="35"/>
      <c r="VKE8" s="35"/>
      <c r="VKF8" s="35"/>
      <c r="VKG8" s="35"/>
      <c r="VKH8" s="35"/>
      <c r="VKI8" s="35"/>
      <c r="VKJ8" s="35"/>
      <c r="VKK8" s="35"/>
      <c r="VKL8" s="35"/>
      <c r="VKM8" s="35"/>
      <c r="VKN8" s="35"/>
      <c r="VKO8" s="35"/>
      <c r="VKP8" s="35"/>
      <c r="VKQ8" s="35"/>
      <c r="VKR8" s="35"/>
      <c r="VKS8" s="35"/>
      <c r="VKT8" s="35"/>
      <c r="VKU8" s="35"/>
      <c r="VKV8" s="35"/>
      <c r="VKW8" s="35"/>
      <c r="VKX8" s="35"/>
      <c r="VKY8" s="35"/>
      <c r="VKZ8" s="35"/>
      <c r="VLA8" s="35"/>
      <c r="VLB8" s="35"/>
      <c r="VLC8" s="35"/>
      <c r="VLD8" s="35"/>
      <c r="VLE8" s="35"/>
      <c r="VLF8" s="35"/>
      <c r="VLG8" s="35"/>
      <c r="VLH8" s="35"/>
      <c r="VLI8" s="35"/>
      <c r="VLJ8" s="35"/>
      <c r="VLK8" s="35"/>
      <c r="VLL8" s="35"/>
      <c r="VLM8" s="35"/>
      <c r="VLN8" s="35"/>
      <c r="VLO8" s="35"/>
      <c r="VLP8" s="35"/>
      <c r="VLQ8" s="35"/>
      <c r="VLR8" s="35"/>
      <c r="VLS8" s="35"/>
      <c r="VLT8" s="35"/>
      <c r="VLU8" s="35"/>
      <c r="VLV8" s="35"/>
      <c r="VLW8" s="35"/>
      <c r="VLX8" s="35"/>
      <c r="VLY8" s="35"/>
      <c r="VLZ8" s="35"/>
      <c r="VMA8" s="35"/>
      <c r="VMB8" s="35"/>
      <c r="VMC8" s="35"/>
      <c r="VMD8" s="35"/>
      <c r="VME8" s="35"/>
      <c r="VMF8" s="35"/>
      <c r="VMG8" s="35"/>
      <c r="VMH8" s="35"/>
      <c r="VMI8" s="35"/>
      <c r="VMJ8" s="35"/>
      <c r="VMK8" s="35"/>
      <c r="VML8" s="35"/>
      <c r="VMM8" s="35"/>
      <c r="VMN8" s="35"/>
      <c r="VMO8" s="35"/>
      <c r="VMP8" s="35"/>
      <c r="VMQ8" s="35"/>
      <c r="VMR8" s="35"/>
      <c r="VMS8" s="35"/>
      <c r="VMT8" s="35"/>
      <c r="VMU8" s="35"/>
      <c r="VMV8" s="35"/>
      <c r="VMW8" s="35"/>
      <c r="VMX8" s="35"/>
      <c r="VMY8" s="35"/>
      <c r="VMZ8" s="35"/>
      <c r="VNA8" s="35"/>
      <c r="VNB8" s="35"/>
      <c r="VNC8" s="35"/>
      <c r="VND8" s="35"/>
      <c r="VNE8" s="35"/>
      <c r="VNF8" s="35"/>
      <c r="VNG8" s="35"/>
      <c r="VNH8" s="35"/>
      <c r="VNI8" s="35"/>
      <c r="VNJ8" s="35"/>
      <c r="VNK8" s="35"/>
      <c r="VNL8" s="35"/>
      <c r="VNM8" s="35"/>
      <c r="VNN8" s="35"/>
      <c r="VNO8" s="35"/>
      <c r="VNP8" s="35"/>
      <c r="VNQ8" s="35"/>
      <c r="VNR8" s="35"/>
      <c r="VNS8" s="35"/>
      <c r="VNT8" s="35"/>
      <c r="VNU8" s="35"/>
      <c r="VNV8" s="35"/>
      <c r="VNW8" s="35"/>
      <c r="VNX8" s="35"/>
      <c r="VNY8" s="35"/>
      <c r="VNZ8" s="35"/>
      <c r="VOA8" s="35"/>
      <c r="VOB8" s="35"/>
      <c r="VOC8" s="35"/>
      <c r="VOD8" s="35"/>
      <c r="VOE8" s="35"/>
      <c r="VOF8" s="35"/>
      <c r="VOG8" s="35"/>
      <c r="VOH8" s="35"/>
      <c r="VOI8" s="35"/>
      <c r="VOJ8" s="35"/>
      <c r="VOK8" s="35"/>
      <c r="VOL8" s="35"/>
      <c r="VOM8" s="35"/>
      <c r="VON8" s="35"/>
      <c r="VOO8" s="35"/>
      <c r="VOP8" s="35"/>
      <c r="VOQ8" s="35"/>
      <c r="VOR8" s="35"/>
      <c r="VOS8" s="35"/>
      <c r="VOT8" s="35"/>
      <c r="VOU8" s="35"/>
      <c r="VOV8" s="35"/>
      <c r="VOW8" s="35"/>
      <c r="VOX8" s="35"/>
      <c r="VOY8" s="35"/>
      <c r="VOZ8" s="35"/>
      <c r="VPA8" s="35"/>
      <c r="VPB8" s="35"/>
      <c r="VPC8" s="35"/>
      <c r="VPD8" s="35"/>
      <c r="VPE8" s="35"/>
      <c r="VPF8" s="35"/>
      <c r="VPG8" s="35"/>
      <c r="VPH8" s="35"/>
      <c r="VPI8" s="35"/>
      <c r="VPJ8" s="35"/>
      <c r="VPK8" s="35"/>
      <c r="VPL8" s="35"/>
      <c r="VPM8" s="35"/>
      <c r="VPN8" s="35"/>
      <c r="VPO8" s="35"/>
      <c r="VPP8" s="35"/>
      <c r="VPQ8" s="35"/>
      <c r="VPR8" s="35"/>
      <c r="VPS8" s="35"/>
      <c r="VPT8" s="35"/>
      <c r="VPU8" s="35"/>
      <c r="VPV8" s="35"/>
      <c r="VPW8" s="35"/>
      <c r="VPX8" s="35"/>
      <c r="VPY8" s="35"/>
      <c r="VPZ8" s="35"/>
      <c r="VQA8" s="35"/>
      <c r="VQB8" s="35"/>
      <c r="VQC8" s="35"/>
      <c r="VQD8" s="35"/>
      <c r="VQE8" s="35"/>
      <c r="VQF8" s="35"/>
      <c r="VQG8" s="35"/>
      <c r="VQH8" s="35"/>
      <c r="VQI8" s="35"/>
      <c r="VQJ8" s="35"/>
      <c r="VQK8" s="35"/>
      <c r="VQL8" s="35"/>
      <c r="VQM8" s="35"/>
      <c r="VQN8" s="35"/>
      <c r="VQO8" s="35"/>
      <c r="VQP8" s="35"/>
      <c r="VQQ8" s="35"/>
      <c r="VQR8" s="35"/>
      <c r="VQS8" s="35"/>
      <c r="VQT8" s="35"/>
      <c r="VQU8" s="35"/>
      <c r="VQV8" s="35"/>
      <c r="VQW8" s="35"/>
      <c r="VQX8" s="35"/>
      <c r="VQY8" s="35"/>
      <c r="VQZ8" s="35"/>
      <c r="VRA8" s="35"/>
      <c r="VRB8" s="35"/>
      <c r="VRC8" s="35"/>
      <c r="VRD8" s="35"/>
      <c r="VRE8" s="35"/>
      <c r="VRF8" s="35"/>
      <c r="VRG8" s="35"/>
      <c r="VRH8" s="35"/>
      <c r="VRI8" s="35"/>
      <c r="VRJ8" s="35"/>
      <c r="VRK8" s="35"/>
      <c r="VRL8" s="35"/>
      <c r="VRM8" s="35"/>
      <c r="VRN8" s="35"/>
      <c r="VRO8" s="35"/>
      <c r="VRP8" s="35"/>
      <c r="VRQ8" s="35"/>
      <c r="VRR8" s="35"/>
      <c r="VRS8" s="35"/>
      <c r="VRT8" s="35"/>
      <c r="VRU8" s="35"/>
      <c r="VRV8" s="35"/>
      <c r="VRW8" s="35"/>
      <c r="VRX8" s="35"/>
      <c r="VRY8" s="35"/>
      <c r="VRZ8" s="35"/>
      <c r="VSA8" s="35"/>
      <c r="VSB8" s="35"/>
      <c r="VSC8" s="35"/>
      <c r="VSD8" s="35"/>
      <c r="VSE8" s="35"/>
      <c r="VSF8" s="35"/>
      <c r="VSG8" s="35"/>
      <c r="VSH8" s="35"/>
      <c r="VSI8" s="35"/>
      <c r="VSJ8" s="35"/>
      <c r="VSK8" s="35"/>
      <c r="VSL8" s="35"/>
      <c r="VSM8" s="35"/>
      <c r="VSN8" s="35"/>
      <c r="VSO8" s="35"/>
      <c r="VSP8" s="35"/>
      <c r="VSQ8" s="35"/>
      <c r="VSR8" s="35"/>
      <c r="VSS8" s="35"/>
      <c r="VST8" s="35"/>
      <c r="VSU8" s="35"/>
      <c r="VSV8" s="35"/>
      <c r="VSW8" s="35"/>
      <c r="VSX8" s="35"/>
      <c r="VSY8" s="35"/>
      <c r="VSZ8" s="35"/>
      <c r="VTA8" s="35"/>
      <c r="VTB8" s="35"/>
      <c r="VTC8" s="35"/>
      <c r="VTD8" s="35"/>
      <c r="VTE8" s="35"/>
      <c r="VTF8" s="35"/>
      <c r="VTG8" s="35"/>
      <c r="VTH8" s="35"/>
      <c r="VTI8" s="35"/>
      <c r="VTJ8" s="35"/>
      <c r="VTK8" s="35"/>
      <c r="VTL8" s="35"/>
      <c r="VTM8" s="35"/>
      <c r="VTN8" s="35"/>
      <c r="VTO8" s="35"/>
      <c r="VTP8" s="35"/>
      <c r="VTQ8" s="35"/>
      <c r="VTR8" s="35"/>
      <c r="VTS8" s="35"/>
      <c r="VTT8" s="35"/>
      <c r="VTU8" s="35"/>
      <c r="VTV8" s="35"/>
      <c r="VTW8" s="35"/>
      <c r="VTX8" s="35"/>
      <c r="VTY8" s="35"/>
      <c r="VTZ8" s="35"/>
      <c r="VUA8" s="35"/>
      <c r="VUB8" s="35"/>
      <c r="VUC8" s="35"/>
      <c r="VUD8" s="35"/>
      <c r="VUE8" s="35"/>
      <c r="VUF8" s="35"/>
      <c r="VUG8" s="35"/>
      <c r="VUH8" s="35"/>
      <c r="VUI8" s="35"/>
      <c r="VUJ8" s="35"/>
      <c r="VUK8" s="35"/>
      <c r="VUL8" s="35"/>
      <c r="VUM8" s="35"/>
      <c r="VUN8" s="35"/>
      <c r="VUO8" s="35"/>
      <c r="VUP8" s="35"/>
      <c r="VUQ8" s="35"/>
      <c r="VUR8" s="35"/>
      <c r="VUS8" s="35"/>
      <c r="VUT8" s="35"/>
      <c r="VUU8" s="35"/>
      <c r="VUV8" s="35"/>
      <c r="VUW8" s="35"/>
      <c r="VUX8" s="35"/>
      <c r="VUY8" s="35"/>
      <c r="VUZ8" s="35"/>
      <c r="VVA8" s="35"/>
      <c r="VVB8" s="35"/>
      <c r="VVC8" s="35"/>
      <c r="VVD8" s="35"/>
      <c r="VVE8" s="35"/>
      <c r="VVF8" s="35"/>
      <c r="VVG8" s="35"/>
      <c r="VVH8" s="35"/>
      <c r="VVI8" s="35"/>
      <c r="VVJ8" s="35"/>
      <c r="VVK8" s="35"/>
      <c r="VVL8" s="35"/>
      <c r="VVM8" s="35"/>
      <c r="VVN8" s="35"/>
      <c r="VVO8" s="35"/>
      <c r="VVP8" s="35"/>
      <c r="VVQ8" s="35"/>
      <c r="VVR8" s="35"/>
      <c r="VVS8" s="35"/>
      <c r="VVT8" s="35"/>
      <c r="VVU8" s="35"/>
      <c r="VVV8" s="35"/>
      <c r="VVW8" s="35"/>
      <c r="VVX8" s="35"/>
      <c r="VVY8" s="35"/>
      <c r="VVZ8" s="35"/>
      <c r="VWA8" s="35"/>
      <c r="VWB8" s="35"/>
      <c r="VWC8" s="35"/>
      <c r="VWD8" s="35"/>
      <c r="VWE8" s="35"/>
      <c r="VWF8" s="35"/>
      <c r="VWG8" s="35"/>
      <c r="VWH8" s="35"/>
      <c r="VWI8" s="35"/>
      <c r="VWJ8" s="35"/>
      <c r="VWK8" s="35"/>
      <c r="VWL8" s="35"/>
      <c r="VWM8" s="35"/>
      <c r="VWN8" s="35"/>
      <c r="VWO8" s="35"/>
      <c r="VWP8" s="35"/>
      <c r="VWQ8" s="35"/>
      <c r="VWR8" s="35"/>
      <c r="VWS8" s="35"/>
      <c r="VWT8" s="35"/>
      <c r="VWU8" s="35"/>
      <c r="VWV8" s="35"/>
      <c r="VWW8" s="35"/>
      <c r="VWX8" s="35"/>
      <c r="VWY8" s="35"/>
      <c r="VWZ8" s="35"/>
      <c r="VXA8" s="35"/>
      <c r="VXB8" s="35"/>
      <c r="VXC8" s="35"/>
      <c r="VXD8" s="35"/>
      <c r="VXE8" s="35"/>
      <c r="VXF8" s="35"/>
      <c r="VXG8" s="35"/>
      <c r="VXH8" s="35"/>
      <c r="VXI8" s="35"/>
      <c r="VXJ8" s="35"/>
      <c r="VXK8" s="35"/>
      <c r="VXL8" s="35"/>
      <c r="VXM8" s="35"/>
      <c r="VXN8" s="35"/>
      <c r="VXO8" s="35"/>
      <c r="VXP8" s="35"/>
      <c r="VXQ8" s="35"/>
      <c r="VXR8" s="35"/>
      <c r="VXS8" s="35"/>
      <c r="VXT8" s="35"/>
      <c r="VXU8" s="35"/>
      <c r="VXV8" s="35"/>
      <c r="VXW8" s="35"/>
      <c r="VXX8" s="35"/>
      <c r="VXY8" s="35"/>
      <c r="VXZ8" s="35"/>
      <c r="VYA8" s="35"/>
      <c r="VYB8" s="35"/>
      <c r="VYC8" s="35"/>
      <c r="VYD8" s="35"/>
      <c r="VYE8" s="35"/>
      <c r="VYF8" s="35"/>
      <c r="VYG8" s="35"/>
      <c r="VYH8" s="35"/>
      <c r="VYI8" s="35"/>
      <c r="VYJ8" s="35"/>
      <c r="VYK8" s="35"/>
      <c r="VYL8" s="35"/>
      <c r="VYM8" s="35"/>
      <c r="VYN8" s="35"/>
      <c r="VYO8" s="35"/>
      <c r="VYP8" s="35"/>
      <c r="VYQ8" s="35"/>
      <c r="VYR8" s="35"/>
      <c r="VYS8" s="35"/>
      <c r="VYT8" s="35"/>
      <c r="VYU8" s="35"/>
      <c r="VYV8" s="35"/>
      <c r="VYW8" s="35"/>
      <c r="VYX8" s="35"/>
      <c r="VYY8" s="35"/>
      <c r="VYZ8" s="35"/>
      <c r="VZA8" s="35"/>
      <c r="VZB8" s="35"/>
      <c r="VZC8" s="35"/>
      <c r="VZD8" s="35"/>
      <c r="VZE8" s="35"/>
      <c r="VZF8" s="35"/>
      <c r="VZG8" s="35"/>
      <c r="VZH8" s="35"/>
      <c r="VZI8" s="35"/>
      <c r="VZJ8" s="35"/>
      <c r="VZK8" s="35"/>
      <c r="VZL8" s="35"/>
      <c r="VZM8" s="35"/>
      <c r="VZN8" s="35"/>
      <c r="VZO8" s="35"/>
      <c r="VZP8" s="35"/>
      <c r="VZQ8" s="35"/>
      <c r="VZR8" s="35"/>
      <c r="VZS8" s="35"/>
      <c r="VZT8" s="35"/>
      <c r="VZU8" s="35"/>
      <c r="VZV8" s="35"/>
      <c r="VZW8" s="35"/>
      <c r="VZX8" s="35"/>
      <c r="VZY8" s="35"/>
      <c r="VZZ8" s="35"/>
      <c r="WAA8" s="35"/>
      <c r="WAB8" s="35"/>
      <c r="WAC8" s="35"/>
      <c r="WAD8" s="35"/>
      <c r="WAE8" s="35"/>
      <c r="WAF8" s="35"/>
      <c r="WAG8" s="35"/>
      <c r="WAH8" s="35"/>
      <c r="WAI8" s="35"/>
      <c r="WAJ8" s="35"/>
      <c r="WAK8" s="35"/>
      <c r="WAL8" s="35"/>
      <c r="WAM8" s="35"/>
      <c r="WAN8" s="35"/>
      <c r="WAO8" s="35"/>
      <c r="WAP8" s="35"/>
      <c r="WAQ8" s="35"/>
      <c r="WAR8" s="35"/>
      <c r="WAS8" s="35"/>
      <c r="WAT8" s="35"/>
      <c r="WAU8" s="35"/>
      <c r="WAV8" s="35"/>
      <c r="WAW8" s="35"/>
      <c r="WAX8" s="35"/>
      <c r="WAY8" s="35"/>
      <c r="WAZ8" s="35"/>
      <c r="WBA8" s="35"/>
      <c r="WBB8" s="35"/>
      <c r="WBC8" s="35"/>
      <c r="WBD8" s="35"/>
      <c r="WBE8" s="35"/>
      <c r="WBF8" s="35"/>
      <c r="WBG8" s="35"/>
      <c r="WBH8" s="35"/>
      <c r="WBI8" s="35"/>
      <c r="WBJ8" s="35"/>
      <c r="WBK8" s="35"/>
      <c r="WBL8" s="35"/>
      <c r="WBM8" s="35"/>
      <c r="WBN8" s="35"/>
      <c r="WBO8" s="35"/>
      <c r="WBP8" s="35"/>
      <c r="WBQ8" s="35"/>
      <c r="WBR8" s="35"/>
      <c r="WBS8" s="35"/>
      <c r="WBT8" s="35"/>
      <c r="WBU8" s="35"/>
      <c r="WBV8" s="35"/>
      <c r="WBW8" s="35"/>
      <c r="WBX8" s="35"/>
      <c r="WBY8" s="35"/>
      <c r="WBZ8" s="35"/>
      <c r="WCA8" s="35"/>
      <c r="WCB8" s="35"/>
      <c r="WCC8" s="35"/>
      <c r="WCD8" s="35"/>
      <c r="WCE8" s="35"/>
      <c r="WCF8" s="35"/>
      <c r="WCG8" s="35"/>
      <c r="WCH8" s="35"/>
      <c r="WCI8" s="35"/>
      <c r="WCJ8" s="35"/>
      <c r="WCK8" s="35"/>
      <c r="WCL8" s="35"/>
      <c r="WCM8" s="35"/>
      <c r="WCN8" s="35"/>
      <c r="WCO8" s="35"/>
      <c r="WCP8" s="35"/>
      <c r="WCQ8" s="35"/>
      <c r="WCR8" s="35"/>
      <c r="WCS8" s="35"/>
      <c r="WCT8" s="35"/>
      <c r="WCU8" s="35"/>
      <c r="WCV8" s="35"/>
      <c r="WCW8" s="35"/>
      <c r="WCX8" s="35"/>
      <c r="WCY8" s="35"/>
      <c r="WCZ8" s="35"/>
      <c r="WDA8" s="35"/>
      <c r="WDB8" s="35"/>
      <c r="WDC8" s="35"/>
      <c r="WDD8" s="35"/>
      <c r="WDE8" s="35"/>
      <c r="WDF8" s="35"/>
      <c r="WDG8" s="35"/>
      <c r="WDH8" s="35"/>
      <c r="WDI8" s="35"/>
      <c r="WDJ8" s="35"/>
      <c r="WDK8" s="35"/>
      <c r="WDL8" s="35"/>
      <c r="WDM8" s="35"/>
      <c r="WDN8" s="35"/>
      <c r="WDO8" s="35"/>
      <c r="WDP8" s="35"/>
      <c r="WDQ8" s="35"/>
      <c r="WDR8" s="35"/>
      <c r="WDS8" s="35"/>
      <c r="WDT8" s="35"/>
      <c r="WDU8" s="35"/>
      <c r="WDV8" s="35"/>
      <c r="WDW8" s="35"/>
      <c r="WDX8" s="35"/>
      <c r="WDY8" s="35"/>
      <c r="WDZ8" s="35"/>
      <c r="WEA8" s="35"/>
      <c r="WEB8" s="35"/>
      <c r="WEC8" s="35"/>
      <c r="WED8" s="35"/>
      <c r="WEE8" s="35"/>
      <c r="WEF8" s="35"/>
      <c r="WEG8" s="35"/>
      <c r="WEH8" s="35"/>
      <c r="WEI8" s="35"/>
      <c r="WEJ8" s="35"/>
      <c r="WEK8" s="35"/>
      <c r="WEL8" s="35"/>
      <c r="WEM8" s="35"/>
      <c r="WEN8" s="35"/>
      <c r="WEO8" s="35"/>
      <c r="WEP8" s="35"/>
      <c r="WEQ8" s="35"/>
      <c r="WER8" s="35"/>
      <c r="WES8" s="35"/>
      <c r="WET8" s="35"/>
      <c r="WEU8" s="35"/>
      <c r="WEV8" s="35"/>
      <c r="WEW8" s="35"/>
      <c r="WEX8" s="35"/>
      <c r="WEY8" s="35"/>
      <c r="WEZ8" s="35"/>
      <c r="WFA8" s="35"/>
      <c r="WFB8" s="35"/>
      <c r="WFC8" s="35"/>
      <c r="WFD8" s="35"/>
      <c r="WFE8" s="35"/>
      <c r="WFF8" s="35"/>
      <c r="WFG8" s="35"/>
      <c r="WFH8" s="35"/>
      <c r="WFI8" s="35"/>
      <c r="WFJ8" s="35"/>
      <c r="WFK8" s="35"/>
      <c r="WFL8" s="35"/>
      <c r="WFM8" s="35"/>
      <c r="WFN8" s="35"/>
      <c r="WFO8" s="35"/>
      <c r="WFP8" s="35"/>
      <c r="WFQ8" s="35"/>
      <c r="WFR8" s="35"/>
      <c r="WFS8" s="35"/>
      <c r="WFT8" s="35"/>
      <c r="WFU8" s="35"/>
      <c r="WFV8" s="35"/>
      <c r="WFW8" s="35"/>
      <c r="WFX8" s="35"/>
      <c r="WFY8" s="35"/>
      <c r="WFZ8" s="35"/>
      <c r="WGA8" s="35"/>
      <c r="WGB8" s="35"/>
      <c r="WGC8" s="35"/>
      <c r="WGD8" s="35"/>
      <c r="WGE8" s="35"/>
      <c r="WGF8" s="35"/>
      <c r="WGG8" s="35"/>
      <c r="WGH8" s="35"/>
      <c r="WGI8" s="35"/>
      <c r="WGJ8" s="35"/>
      <c r="WGK8" s="35"/>
      <c r="WGL8" s="35"/>
      <c r="WGM8" s="35"/>
      <c r="WGN8" s="35"/>
      <c r="WGO8" s="35"/>
      <c r="WGP8" s="35"/>
      <c r="WGQ8" s="35"/>
      <c r="WGR8" s="35"/>
      <c r="WGS8" s="35"/>
      <c r="WGT8" s="35"/>
      <c r="WGU8" s="35"/>
      <c r="WGV8" s="35"/>
      <c r="WGW8" s="35"/>
      <c r="WGX8" s="35"/>
      <c r="WGY8" s="35"/>
      <c r="WGZ8" s="35"/>
      <c r="WHA8" s="35"/>
      <c r="WHB8" s="35"/>
      <c r="WHC8" s="35"/>
      <c r="WHD8" s="35"/>
      <c r="WHE8" s="35"/>
      <c r="WHF8" s="35"/>
      <c r="WHG8" s="35"/>
      <c r="WHH8" s="35"/>
      <c r="WHI8" s="35"/>
      <c r="WHJ8" s="35"/>
      <c r="WHK8" s="35"/>
      <c r="WHL8" s="35"/>
      <c r="WHM8" s="35"/>
      <c r="WHN8" s="35"/>
      <c r="WHO8" s="35"/>
      <c r="WHP8" s="35"/>
      <c r="WHQ8" s="35"/>
      <c r="WHR8" s="35"/>
      <c r="WHS8" s="35"/>
      <c r="WHT8" s="35"/>
      <c r="WHU8" s="35"/>
      <c r="WHV8" s="35"/>
      <c r="WHW8" s="35"/>
      <c r="WHX8" s="35"/>
      <c r="WHY8" s="35"/>
      <c r="WHZ8" s="35"/>
      <c r="WIA8" s="35"/>
      <c r="WIB8" s="35"/>
      <c r="WIC8" s="35"/>
      <c r="WID8" s="35"/>
      <c r="WIE8" s="35"/>
      <c r="WIF8" s="35"/>
      <c r="WIG8" s="35"/>
      <c r="WIH8" s="35"/>
      <c r="WII8" s="35"/>
      <c r="WIJ8" s="35"/>
      <c r="WIK8" s="35"/>
      <c r="WIL8" s="35"/>
      <c r="WIM8" s="35"/>
      <c r="WIN8" s="35"/>
      <c r="WIO8" s="35"/>
      <c r="WIP8" s="35"/>
      <c r="WIQ8" s="35"/>
      <c r="WIR8" s="35"/>
      <c r="WIS8" s="35"/>
      <c r="WIT8" s="35"/>
      <c r="WIU8" s="35"/>
      <c r="WIV8" s="35"/>
      <c r="WIW8" s="35"/>
      <c r="WIX8" s="35"/>
      <c r="WIY8" s="35"/>
      <c r="WIZ8" s="35"/>
      <c r="WJA8" s="35"/>
      <c r="WJB8" s="35"/>
      <c r="WJC8" s="35"/>
      <c r="WJD8" s="35"/>
      <c r="WJE8" s="35"/>
      <c r="WJF8" s="35"/>
      <c r="WJG8" s="35"/>
      <c r="WJH8" s="35"/>
      <c r="WJI8" s="35"/>
      <c r="WJJ8" s="35"/>
      <c r="WJK8" s="35"/>
      <c r="WJL8" s="35"/>
      <c r="WJM8" s="35"/>
      <c r="WJN8" s="35"/>
      <c r="WJO8" s="35"/>
      <c r="WJP8" s="35"/>
      <c r="WJQ8" s="35"/>
      <c r="WJR8" s="35"/>
      <c r="WJS8" s="35"/>
      <c r="WJT8" s="35"/>
      <c r="WJU8" s="35"/>
      <c r="WJV8" s="35"/>
      <c r="WJW8" s="35"/>
      <c r="WJX8" s="35"/>
      <c r="WJY8" s="35"/>
      <c r="WJZ8" s="35"/>
      <c r="WKA8" s="35"/>
      <c r="WKB8" s="35"/>
      <c r="WKC8" s="35"/>
      <c r="WKD8" s="35"/>
      <c r="WKE8" s="35"/>
      <c r="WKF8" s="35"/>
      <c r="WKG8" s="35"/>
      <c r="WKH8" s="35"/>
      <c r="WKI8" s="35"/>
      <c r="WKJ8" s="35"/>
      <c r="WKK8" s="35"/>
      <c r="WKL8" s="35"/>
      <c r="WKM8" s="35"/>
      <c r="WKN8" s="35"/>
      <c r="WKO8" s="35"/>
      <c r="WKP8" s="35"/>
      <c r="WKQ8" s="35"/>
      <c r="WKR8" s="35"/>
      <c r="WKS8" s="35"/>
      <c r="WKT8" s="35"/>
      <c r="WKU8" s="35"/>
      <c r="WKV8" s="35"/>
      <c r="WKW8" s="35"/>
      <c r="WKX8" s="35"/>
      <c r="WKY8" s="35"/>
      <c r="WKZ8" s="35"/>
      <c r="WLA8" s="35"/>
      <c r="WLB8" s="35"/>
      <c r="WLC8" s="35"/>
      <c r="WLD8" s="35"/>
      <c r="WLE8" s="35"/>
      <c r="WLF8" s="35"/>
      <c r="WLG8" s="35"/>
      <c r="WLH8" s="35"/>
      <c r="WLI8" s="35"/>
      <c r="WLJ8" s="35"/>
      <c r="WLK8" s="35"/>
      <c r="WLL8" s="35"/>
      <c r="WLM8" s="35"/>
      <c r="WLN8" s="35"/>
      <c r="WLO8" s="35"/>
      <c r="WLP8" s="35"/>
      <c r="WLQ8" s="35"/>
      <c r="WLR8" s="35"/>
      <c r="WLS8" s="35"/>
      <c r="WLT8" s="35"/>
      <c r="WLU8" s="35"/>
      <c r="WLV8" s="35"/>
      <c r="WLW8" s="35"/>
      <c r="WLX8" s="35"/>
      <c r="WLY8" s="35"/>
      <c r="WLZ8" s="35"/>
      <c r="WMA8" s="35"/>
      <c r="WMB8" s="35"/>
      <c r="WMC8" s="35"/>
      <c r="WMD8" s="35"/>
      <c r="WME8" s="35"/>
      <c r="WMF8" s="35"/>
      <c r="WMG8" s="35"/>
      <c r="WMH8" s="35"/>
      <c r="WMI8" s="35"/>
      <c r="WMJ8" s="35"/>
      <c r="WMK8" s="35"/>
      <c r="WML8" s="35"/>
      <c r="WMM8" s="35"/>
      <c r="WMN8" s="35"/>
      <c r="WMO8" s="35"/>
      <c r="WMP8" s="35"/>
      <c r="WMQ8" s="35"/>
      <c r="WMR8" s="35"/>
      <c r="WMS8" s="35"/>
      <c r="WMT8" s="35"/>
      <c r="WMU8" s="35"/>
      <c r="WMV8" s="35"/>
      <c r="WMW8" s="35"/>
      <c r="WMX8" s="35"/>
      <c r="WMY8" s="35"/>
      <c r="WMZ8" s="35"/>
      <c r="WNA8" s="35"/>
      <c r="WNB8" s="35"/>
      <c r="WNC8" s="35"/>
      <c r="WND8" s="35"/>
      <c r="WNE8" s="35"/>
      <c r="WNF8" s="35"/>
      <c r="WNG8" s="35"/>
      <c r="WNH8" s="35"/>
      <c r="WNI8" s="35"/>
      <c r="WNJ8" s="35"/>
      <c r="WNK8" s="35"/>
      <c r="WNL8" s="35"/>
      <c r="WNM8" s="35"/>
      <c r="WNN8" s="35"/>
      <c r="WNO8" s="35"/>
      <c r="WNP8" s="35"/>
      <c r="WNQ8" s="35"/>
      <c r="WNR8" s="35"/>
      <c r="WNS8" s="35"/>
      <c r="WNT8" s="35"/>
      <c r="WNU8" s="35"/>
      <c r="WNV8" s="35"/>
      <c r="WNW8" s="35"/>
      <c r="WNX8" s="35"/>
      <c r="WNY8" s="35"/>
      <c r="WNZ8" s="35"/>
      <c r="WOA8" s="35"/>
      <c r="WOB8" s="35"/>
      <c r="WOC8" s="35"/>
      <c r="WOD8" s="35"/>
      <c r="WOE8" s="35"/>
      <c r="WOF8" s="35"/>
      <c r="WOG8" s="35"/>
      <c r="WOH8" s="35"/>
      <c r="WOI8" s="35"/>
      <c r="WOJ8" s="35"/>
      <c r="WOK8" s="35"/>
      <c r="WOL8" s="35"/>
      <c r="WOM8" s="35"/>
      <c r="WON8" s="35"/>
      <c r="WOO8" s="35"/>
      <c r="WOP8" s="35"/>
      <c r="WOQ8" s="35"/>
      <c r="WOR8" s="35"/>
      <c r="WOS8" s="35"/>
      <c r="WOT8" s="35"/>
      <c r="WOU8" s="35"/>
      <c r="WOV8" s="35"/>
      <c r="WOW8" s="35"/>
      <c r="WOX8" s="35"/>
      <c r="WOY8" s="35"/>
      <c r="WOZ8" s="35"/>
      <c r="WPA8" s="35"/>
      <c r="WPB8" s="35"/>
      <c r="WPC8" s="35"/>
      <c r="WPD8" s="35"/>
      <c r="WPE8" s="35"/>
      <c r="WPF8" s="35"/>
      <c r="WPG8" s="35"/>
      <c r="WPH8" s="35"/>
      <c r="WPI8" s="35"/>
      <c r="WPJ8" s="35"/>
      <c r="WPK8" s="35"/>
      <c r="WPL8" s="35"/>
      <c r="WPM8" s="35"/>
      <c r="WPN8" s="35"/>
      <c r="WPO8" s="35"/>
      <c r="WPP8" s="35"/>
      <c r="WPQ8" s="35"/>
      <c r="WPR8" s="35"/>
      <c r="WPS8" s="35"/>
      <c r="WPT8" s="35"/>
      <c r="WPU8" s="35"/>
      <c r="WPV8" s="35"/>
      <c r="WPW8" s="35"/>
      <c r="WPX8" s="35"/>
      <c r="WPY8" s="35"/>
      <c r="WPZ8" s="35"/>
      <c r="WQA8" s="35"/>
      <c r="WQB8" s="35"/>
      <c r="WQC8" s="35"/>
      <c r="WQD8" s="35"/>
      <c r="WQE8" s="35"/>
      <c r="WQF8" s="35"/>
      <c r="WQG8" s="35"/>
      <c r="WQH8" s="35"/>
      <c r="WQI8" s="35"/>
      <c r="WQJ8" s="35"/>
      <c r="WQK8" s="35"/>
      <c r="WQL8" s="35"/>
      <c r="WQM8" s="35"/>
      <c r="WQN8" s="35"/>
      <c r="WQO8" s="35"/>
      <c r="WQP8" s="35"/>
      <c r="WQQ8" s="35"/>
      <c r="WQR8" s="35"/>
      <c r="WQS8" s="35"/>
      <c r="WQT8" s="35"/>
      <c r="WQU8" s="35"/>
      <c r="WQV8" s="35"/>
      <c r="WQW8" s="35"/>
      <c r="WQX8" s="35"/>
      <c r="WQY8" s="35"/>
      <c r="WQZ8" s="35"/>
      <c r="WRA8" s="35"/>
      <c r="WRB8" s="35"/>
      <c r="WRC8" s="35"/>
      <c r="WRD8" s="35"/>
      <c r="WRE8" s="35"/>
      <c r="WRF8" s="35"/>
      <c r="WRG8" s="35"/>
      <c r="WRH8" s="35"/>
      <c r="WRI8" s="35"/>
      <c r="WRJ8" s="35"/>
      <c r="WRK8" s="35"/>
      <c r="WRL8" s="35"/>
      <c r="WRM8" s="35"/>
      <c r="WRN8" s="35"/>
      <c r="WRO8" s="35"/>
      <c r="WRP8" s="35"/>
      <c r="WRQ8" s="35"/>
      <c r="WRR8" s="35"/>
      <c r="WRS8" s="35"/>
      <c r="WRT8" s="35"/>
      <c r="WRU8" s="35"/>
      <c r="WRV8" s="35"/>
      <c r="WRW8" s="35"/>
      <c r="WRX8" s="35"/>
      <c r="WRY8" s="35"/>
      <c r="WRZ8" s="35"/>
      <c r="WSA8" s="35"/>
      <c r="WSB8" s="35"/>
      <c r="WSC8" s="35"/>
      <c r="WSD8" s="35"/>
      <c r="WSE8" s="35"/>
      <c r="WSF8" s="35"/>
      <c r="WSG8" s="35"/>
      <c r="WSH8" s="35"/>
      <c r="WSI8" s="35"/>
      <c r="WSJ8" s="35"/>
      <c r="WSK8" s="35"/>
      <c r="WSL8" s="35"/>
      <c r="WSM8" s="35"/>
      <c r="WSN8" s="35"/>
      <c r="WSO8" s="35"/>
      <c r="WSP8" s="35"/>
      <c r="WSQ8" s="35"/>
      <c r="WSR8" s="35"/>
      <c r="WSS8" s="35"/>
      <c r="WST8" s="35"/>
      <c r="WSU8" s="35"/>
      <c r="WSV8" s="35"/>
      <c r="WSW8" s="35"/>
      <c r="WSX8" s="35"/>
      <c r="WSY8" s="35"/>
      <c r="WSZ8" s="35"/>
      <c r="WTA8" s="35"/>
      <c r="WTB8" s="35"/>
      <c r="WTC8" s="35"/>
      <c r="WTD8" s="35"/>
      <c r="WTE8" s="35"/>
      <c r="WTF8" s="35"/>
      <c r="WTG8" s="35"/>
      <c r="WTH8" s="35"/>
      <c r="WTI8" s="35"/>
      <c r="WTJ8" s="35"/>
      <c r="WTK8" s="35"/>
      <c r="WTL8" s="35"/>
      <c r="WTM8" s="35"/>
      <c r="WTN8" s="35"/>
      <c r="WTO8" s="35"/>
      <c r="WTP8" s="35"/>
      <c r="WTQ8" s="35"/>
      <c r="WTR8" s="35"/>
      <c r="WTS8" s="35"/>
      <c r="WTT8" s="35"/>
      <c r="WTU8" s="35"/>
      <c r="WTV8" s="35"/>
      <c r="WTW8" s="35"/>
      <c r="WTX8" s="35"/>
      <c r="WTY8" s="35"/>
      <c r="WTZ8" s="35"/>
      <c r="WUA8" s="35"/>
      <c r="WUB8" s="35"/>
      <c r="WUC8" s="35"/>
      <c r="WUD8" s="35"/>
      <c r="WUE8" s="35"/>
      <c r="WUF8" s="35"/>
      <c r="WUG8" s="35"/>
      <c r="WUH8" s="35"/>
      <c r="WUI8" s="35"/>
      <c r="WUJ8" s="35"/>
      <c r="WUK8" s="35"/>
      <c r="WUL8" s="35"/>
      <c r="WUM8" s="35"/>
      <c r="WUN8" s="35"/>
      <c r="WUO8" s="35"/>
      <c r="WUP8" s="35"/>
      <c r="WUQ8" s="35"/>
      <c r="WUR8" s="35"/>
      <c r="WUS8" s="35"/>
      <c r="WUT8" s="35"/>
      <c r="WUU8" s="35"/>
      <c r="WUV8" s="35"/>
      <c r="WUW8" s="35"/>
      <c r="WUX8" s="35"/>
      <c r="WUY8" s="35"/>
      <c r="WUZ8" s="35"/>
      <c r="WVA8" s="35"/>
      <c r="WVB8" s="35"/>
      <c r="WVC8" s="35"/>
      <c r="WVD8" s="35"/>
      <c r="WVE8" s="35"/>
      <c r="WVF8" s="35"/>
      <c r="WVG8" s="35"/>
      <c r="WVH8" s="35"/>
      <c r="WVI8" s="35"/>
      <c r="WVJ8" s="35"/>
      <c r="WVK8" s="35"/>
      <c r="WVL8" s="35"/>
      <c r="WVM8" s="35"/>
      <c r="WVN8" s="35"/>
      <c r="WVO8" s="35"/>
      <c r="WVP8" s="35"/>
      <c r="WVQ8" s="35"/>
      <c r="WVR8" s="35"/>
      <c r="WVS8" s="35"/>
      <c r="WVT8" s="35"/>
      <c r="WVU8" s="35"/>
      <c r="WVV8" s="35"/>
      <c r="WVW8" s="35"/>
      <c r="WVX8" s="35"/>
      <c r="WVY8" s="35"/>
      <c r="WVZ8" s="35"/>
      <c r="WWA8" s="35"/>
      <c r="WWB8" s="35"/>
      <c r="WWC8" s="35"/>
      <c r="WWD8" s="35"/>
      <c r="WWE8" s="35"/>
      <c r="WWF8" s="35"/>
      <c r="WWG8" s="35"/>
      <c r="WWH8" s="35"/>
      <c r="WWI8" s="35"/>
      <c r="WWJ8" s="35"/>
      <c r="WWK8" s="35"/>
      <c r="WWL8" s="35"/>
      <c r="WWM8" s="35"/>
      <c r="WWN8" s="35"/>
      <c r="WWO8" s="35"/>
      <c r="WWP8" s="35"/>
      <c r="WWQ8" s="35"/>
      <c r="WWR8" s="35"/>
      <c r="WWS8" s="35"/>
      <c r="WWT8" s="35"/>
      <c r="WWU8" s="35"/>
      <c r="WWV8" s="35"/>
      <c r="WWW8" s="35"/>
      <c r="WWX8" s="35"/>
      <c r="WWY8" s="35"/>
      <c r="WWZ8" s="35"/>
      <c r="WXA8" s="35"/>
      <c r="WXB8" s="35"/>
      <c r="WXC8" s="35"/>
      <c r="WXD8" s="35"/>
      <c r="WXE8" s="35"/>
      <c r="WXF8" s="35"/>
      <c r="WXG8" s="35"/>
      <c r="WXH8" s="35"/>
      <c r="WXI8" s="35"/>
      <c r="WXJ8" s="35"/>
      <c r="WXK8" s="35"/>
      <c r="WXL8" s="35"/>
      <c r="WXM8" s="35"/>
      <c r="WXN8" s="35"/>
      <c r="WXO8" s="35"/>
      <c r="WXP8" s="35"/>
      <c r="WXQ8" s="35"/>
      <c r="WXR8" s="35"/>
      <c r="WXS8" s="35"/>
      <c r="WXT8" s="35"/>
      <c r="WXU8" s="35"/>
      <c r="WXV8" s="35"/>
      <c r="WXW8" s="35"/>
      <c r="WXX8" s="35"/>
      <c r="WXY8" s="35"/>
      <c r="WXZ8" s="35"/>
      <c r="WYA8" s="35"/>
      <c r="WYB8" s="35"/>
      <c r="WYC8" s="35"/>
      <c r="WYD8" s="35"/>
      <c r="WYE8" s="35"/>
      <c r="WYF8" s="35"/>
      <c r="WYG8" s="35"/>
      <c r="WYH8" s="35"/>
      <c r="WYI8" s="35"/>
      <c r="WYJ8" s="35"/>
      <c r="WYK8" s="35"/>
      <c r="WYL8" s="35"/>
      <c r="WYM8" s="35"/>
      <c r="WYN8" s="35"/>
      <c r="WYO8" s="35"/>
      <c r="WYP8" s="35"/>
      <c r="WYQ8" s="35"/>
      <c r="WYR8" s="35"/>
      <c r="WYS8" s="35"/>
      <c r="WYT8" s="35"/>
      <c r="WYU8" s="35"/>
      <c r="WYV8" s="35"/>
      <c r="WYW8" s="35"/>
      <c r="WYX8" s="35"/>
      <c r="WYY8" s="35"/>
      <c r="WYZ8" s="35"/>
      <c r="WZA8" s="35"/>
      <c r="WZB8" s="35"/>
      <c r="WZC8" s="35"/>
      <c r="WZD8" s="35"/>
      <c r="WZE8" s="35"/>
      <c r="WZF8" s="35"/>
      <c r="WZG8" s="35"/>
      <c r="WZH8" s="35"/>
      <c r="WZI8" s="35"/>
      <c r="WZJ8" s="35"/>
      <c r="WZK8" s="35"/>
      <c r="WZL8" s="35"/>
      <c r="WZM8" s="35"/>
      <c r="WZN8" s="35"/>
      <c r="WZO8" s="35"/>
      <c r="WZP8" s="35"/>
      <c r="WZQ8" s="35"/>
      <c r="WZR8" s="35"/>
      <c r="WZS8" s="35"/>
      <c r="WZT8" s="35"/>
      <c r="WZU8" s="35"/>
      <c r="WZV8" s="35"/>
      <c r="WZW8" s="35"/>
      <c r="WZX8" s="35"/>
      <c r="WZY8" s="35"/>
      <c r="WZZ8" s="35"/>
      <c r="XAA8" s="35"/>
      <c r="XAB8" s="35"/>
      <c r="XAC8" s="35"/>
      <c r="XAD8" s="35"/>
      <c r="XAE8" s="35"/>
      <c r="XAF8" s="35"/>
      <c r="XAG8" s="35"/>
      <c r="XAH8" s="35"/>
      <c r="XAI8" s="35"/>
      <c r="XAJ8" s="35"/>
      <c r="XAK8" s="35"/>
      <c r="XAL8" s="35"/>
      <c r="XAM8" s="35"/>
      <c r="XAN8" s="35"/>
      <c r="XAO8" s="35"/>
      <c r="XAP8" s="35"/>
      <c r="XAQ8" s="35"/>
      <c r="XAR8" s="35"/>
      <c r="XAS8" s="35"/>
      <c r="XAT8" s="35"/>
      <c r="XAU8" s="35"/>
      <c r="XAV8" s="35"/>
      <c r="XAW8" s="35"/>
      <c r="XAX8" s="35"/>
      <c r="XAY8" s="35"/>
      <c r="XAZ8" s="35"/>
      <c r="XBA8" s="35"/>
      <c r="XBB8" s="35"/>
      <c r="XBC8" s="35"/>
      <c r="XBD8" s="35"/>
      <c r="XBE8" s="35"/>
      <c r="XBF8" s="35"/>
      <c r="XBG8" s="35"/>
      <c r="XBH8" s="35"/>
      <c r="XBI8" s="35"/>
      <c r="XBJ8" s="35"/>
      <c r="XBK8" s="35"/>
      <c r="XBL8" s="35"/>
      <c r="XBM8" s="35"/>
      <c r="XBN8" s="35"/>
      <c r="XBO8" s="35"/>
      <c r="XBP8" s="35"/>
      <c r="XBQ8" s="35"/>
      <c r="XBR8" s="35"/>
      <c r="XBS8" s="35"/>
      <c r="XBT8" s="35"/>
      <c r="XBU8" s="35"/>
      <c r="XBV8" s="35"/>
      <c r="XBW8" s="35"/>
      <c r="XBX8" s="35"/>
      <c r="XBY8" s="35"/>
      <c r="XBZ8" s="35"/>
      <c r="XCA8" s="35"/>
      <c r="XCB8" s="35"/>
      <c r="XCC8" s="35"/>
      <c r="XCD8" s="35"/>
      <c r="XCE8" s="35"/>
      <c r="XCF8" s="35"/>
      <c r="XCG8" s="35"/>
      <c r="XCH8" s="35"/>
      <c r="XCI8" s="35"/>
      <c r="XCJ8" s="35"/>
      <c r="XCK8" s="35"/>
      <c r="XCL8" s="35"/>
      <c r="XCM8" s="35"/>
      <c r="XCN8" s="35"/>
      <c r="XCO8" s="35"/>
      <c r="XCP8" s="35"/>
      <c r="XCQ8" s="35"/>
      <c r="XCR8" s="35"/>
      <c r="XCS8" s="35"/>
      <c r="XCT8" s="35"/>
      <c r="XCU8" s="35"/>
      <c r="XCV8" s="35"/>
      <c r="XCW8" s="35"/>
      <c r="XCX8" s="35"/>
      <c r="XCY8" s="35"/>
      <c r="XCZ8" s="35"/>
      <c r="XDA8" s="35"/>
      <c r="XDB8" s="35"/>
      <c r="XDC8" s="35"/>
      <c r="XDD8" s="35"/>
      <c r="XDE8" s="35"/>
      <c r="XDF8" s="35"/>
      <c r="XDG8" s="35"/>
      <c r="XDH8" s="35"/>
      <c r="XDI8" s="35"/>
      <c r="XDJ8" s="35"/>
      <c r="XDK8" s="35"/>
      <c r="XDL8" s="35"/>
      <c r="XDM8" s="35"/>
      <c r="XDN8" s="35"/>
      <c r="XDO8" s="35"/>
      <c r="XDP8" s="35"/>
      <c r="XDQ8" s="35"/>
      <c r="XDR8" s="35"/>
      <c r="XDS8" s="35"/>
      <c r="XDT8" s="35"/>
      <c r="XDU8" s="35"/>
      <c r="XDV8" s="35"/>
      <c r="XDW8" s="35"/>
      <c r="XDX8" s="35"/>
      <c r="XDY8" s="35"/>
      <c r="XDZ8" s="35"/>
      <c r="XEA8" s="35"/>
      <c r="XEB8" s="35"/>
      <c r="XEC8" s="35"/>
      <c r="XED8" s="35"/>
      <c r="XEE8" s="35"/>
      <c r="XEF8" s="35"/>
      <c r="XEG8" s="35"/>
      <c r="XEH8" s="35"/>
      <c r="XEI8" s="35"/>
      <c r="XEJ8" s="35"/>
      <c r="XEK8" s="35"/>
      <c r="XEL8" s="35"/>
      <c r="XEM8" s="35"/>
      <c r="XEN8" s="35"/>
      <c r="XEO8" s="35"/>
      <c r="XEP8" s="35"/>
      <c r="XEQ8" s="35"/>
      <c r="XER8" s="35"/>
      <c r="XES8" s="35"/>
      <c r="XET8" s="35"/>
      <c r="XEU8" s="35"/>
      <c r="XEV8" s="35"/>
      <c r="XEW8" s="35"/>
      <c r="XEX8" s="35"/>
      <c r="XEY8" s="35"/>
      <c r="XEZ8" s="35"/>
      <c r="XFA8" s="35"/>
    </row>
    <row r="9" spans="1:16381" ht="45">
      <c r="A9" s="53"/>
      <c r="B9" s="28" t="s">
        <v>3</v>
      </c>
      <c r="C9" s="163" t="s">
        <v>142</v>
      </c>
      <c r="D9" s="163" t="s">
        <v>72</v>
      </c>
      <c r="E9" s="163" t="s">
        <v>9</v>
      </c>
      <c r="F9" s="163" t="s">
        <v>133</v>
      </c>
      <c r="G9" s="163" t="s">
        <v>150</v>
      </c>
      <c r="H9" s="179">
        <v>3718182321</v>
      </c>
      <c r="I9" s="163">
        <v>0</v>
      </c>
      <c r="J9" s="29"/>
      <c r="K9" s="160" t="s">
        <v>149</v>
      </c>
      <c r="L9" s="164" t="s">
        <v>78</v>
      </c>
      <c r="M9" s="172" t="s">
        <v>150</v>
      </c>
      <c r="N9" s="31">
        <v>1</v>
      </c>
      <c r="O9" s="31">
        <v>1</v>
      </c>
      <c r="P9" s="73">
        <v>11</v>
      </c>
      <c r="Q9" s="74" t="s">
        <v>79</v>
      </c>
      <c r="R9" s="74" t="s">
        <v>80</v>
      </c>
      <c r="S9" s="81" t="s">
        <v>5</v>
      </c>
      <c r="T9" s="166">
        <v>3718182321</v>
      </c>
      <c r="U9" s="82">
        <v>3718182321</v>
      </c>
      <c r="V9" s="31" t="s">
        <v>86</v>
      </c>
      <c r="W9" s="31"/>
      <c r="X9" s="77" t="s">
        <v>82</v>
      </c>
      <c r="Y9" s="32" t="s">
        <v>83</v>
      </c>
      <c r="Z9" s="33" t="s">
        <v>3</v>
      </c>
      <c r="AA9" s="30" t="s">
        <v>84</v>
      </c>
      <c r="AB9" s="78" t="s">
        <v>85</v>
      </c>
      <c r="AC9" s="31" t="s">
        <v>76</v>
      </c>
      <c r="AD9" s="31" t="s">
        <v>86</v>
      </c>
      <c r="AE9" s="79" t="s">
        <v>87</v>
      </c>
      <c r="AF9" s="79" t="s">
        <v>88</v>
      </c>
      <c r="AG9" s="79" t="s">
        <v>89</v>
      </c>
      <c r="AH9" s="79" t="s">
        <v>90</v>
      </c>
      <c r="AI9" s="79" t="s">
        <v>90</v>
      </c>
      <c r="AJ9" s="79" t="s">
        <v>90</v>
      </c>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c r="EO9" s="35"/>
      <c r="EP9" s="35"/>
      <c r="EQ9" s="35"/>
      <c r="ER9" s="35"/>
      <c r="ES9" s="35"/>
      <c r="ET9" s="35"/>
      <c r="EU9" s="35"/>
      <c r="EV9" s="35"/>
      <c r="EW9" s="35"/>
      <c r="EX9" s="35"/>
      <c r="EY9" s="35"/>
      <c r="EZ9" s="35"/>
      <c r="FA9" s="35"/>
      <c r="FB9" s="35"/>
      <c r="FC9" s="35"/>
      <c r="FD9" s="35"/>
      <c r="FE9" s="35"/>
      <c r="FF9" s="35"/>
      <c r="FG9" s="35"/>
      <c r="FH9" s="35"/>
      <c r="FI9" s="35"/>
      <c r="FJ9" s="35"/>
      <c r="FK9" s="35"/>
      <c r="FL9" s="35"/>
      <c r="FM9" s="35"/>
      <c r="FN9" s="35"/>
      <c r="FO9" s="35"/>
      <c r="FP9" s="35"/>
      <c r="FQ9" s="35"/>
      <c r="FR9" s="35"/>
      <c r="FS9" s="35"/>
      <c r="FT9" s="35"/>
      <c r="FU9" s="35"/>
      <c r="FV9" s="35"/>
      <c r="FW9" s="35"/>
      <c r="FX9" s="35"/>
      <c r="FY9" s="35"/>
      <c r="FZ9" s="35"/>
      <c r="GA9" s="35"/>
      <c r="GB9" s="35"/>
      <c r="GC9" s="35"/>
      <c r="GD9" s="35"/>
      <c r="GE9" s="35"/>
      <c r="GF9" s="35"/>
      <c r="GG9" s="35"/>
      <c r="GH9" s="35"/>
      <c r="GI9" s="35"/>
      <c r="GJ9" s="35"/>
      <c r="GK9" s="35"/>
      <c r="GL9" s="35"/>
      <c r="GM9" s="35"/>
      <c r="GN9" s="35"/>
      <c r="GO9" s="35"/>
      <c r="GP9" s="35"/>
      <c r="GQ9" s="35"/>
      <c r="GR9" s="35"/>
      <c r="GS9" s="35"/>
      <c r="GT9" s="35"/>
      <c r="GU9" s="35"/>
      <c r="GV9" s="35"/>
      <c r="GW9" s="35"/>
      <c r="GX9" s="35"/>
      <c r="GY9" s="35"/>
      <c r="GZ9" s="35"/>
      <c r="HA9" s="35"/>
      <c r="HB9" s="35"/>
      <c r="HC9" s="35"/>
      <c r="HD9" s="35"/>
      <c r="HE9" s="35"/>
      <c r="HF9" s="35"/>
      <c r="HG9" s="35"/>
      <c r="HH9" s="35"/>
      <c r="HI9" s="35"/>
      <c r="HJ9" s="35"/>
      <c r="HK9" s="35"/>
      <c r="HL9" s="35"/>
      <c r="HM9" s="35"/>
      <c r="HN9" s="35"/>
      <c r="HO9" s="35"/>
      <c r="HP9" s="35"/>
      <c r="HQ9" s="35"/>
      <c r="HR9" s="35"/>
      <c r="HS9" s="35"/>
      <c r="HT9" s="35"/>
      <c r="HU9" s="35"/>
      <c r="HV9" s="35"/>
      <c r="HW9" s="35"/>
      <c r="HX9" s="35"/>
      <c r="HY9" s="35"/>
      <c r="HZ9" s="35"/>
      <c r="IA9" s="35"/>
      <c r="IB9" s="35"/>
      <c r="IC9" s="35"/>
      <c r="ID9" s="35"/>
      <c r="IE9" s="35"/>
      <c r="IF9" s="35"/>
      <c r="IG9" s="35"/>
      <c r="IH9" s="35"/>
      <c r="II9" s="35"/>
      <c r="IJ9" s="35"/>
      <c r="IK9" s="35"/>
      <c r="IL9" s="35"/>
      <c r="IM9" s="35"/>
      <c r="IN9" s="35"/>
      <c r="IO9" s="35"/>
      <c r="IP9" s="35"/>
      <c r="IQ9" s="35"/>
      <c r="IR9" s="35"/>
      <c r="IS9" s="35"/>
      <c r="IT9" s="35"/>
      <c r="IU9" s="35"/>
      <c r="IV9" s="35"/>
      <c r="IW9" s="35"/>
      <c r="IX9" s="35"/>
      <c r="IY9" s="35"/>
      <c r="IZ9" s="35"/>
      <c r="JA9" s="35"/>
      <c r="JB9" s="35"/>
      <c r="JC9" s="35"/>
      <c r="JD9" s="35"/>
      <c r="JE9" s="35"/>
      <c r="JF9" s="35"/>
      <c r="JG9" s="35"/>
      <c r="JH9" s="35"/>
      <c r="JI9" s="35"/>
      <c r="JJ9" s="35"/>
      <c r="JK9" s="35"/>
      <c r="JL9" s="35"/>
      <c r="JM9" s="35"/>
      <c r="JN9" s="35"/>
      <c r="JO9" s="35"/>
      <c r="JP9" s="35"/>
      <c r="JQ9" s="35"/>
      <c r="JR9" s="35"/>
      <c r="JS9" s="35"/>
      <c r="JT9" s="35"/>
      <c r="JU9" s="35"/>
      <c r="JV9" s="35"/>
      <c r="JW9" s="35"/>
      <c r="JX9" s="35"/>
      <c r="JY9" s="35"/>
      <c r="JZ9" s="35"/>
      <c r="KA9" s="35"/>
      <c r="KB9" s="35"/>
      <c r="KC9" s="35"/>
      <c r="KD9" s="35"/>
      <c r="KE9" s="35"/>
      <c r="KF9" s="35"/>
      <c r="KG9" s="35"/>
      <c r="KH9" s="35"/>
      <c r="KI9" s="35"/>
      <c r="KJ9" s="35"/>
      <c r="KK9" s="35"/>
      <c r="KL9" s="35"/>
      <c r="KM9" s="35"/>
      <c r="KN9" s="35"/>
      <c r="KO9" s="35"/>
      <c r="KP9" s="35"/>
      <c r="KQ9" s="35"/>
      <c r="KR9" s="35"/>
      <c r="KS9" s="35"/>
      <c r="KT9" s="35"/>
      <c r="KU9" s="35"/>
      <c r="KV9" s="35"/>
      <c r="KW9" s="35"/>
      <c r="KX9" s="35"/>
      <c r="KY9" s="35"/>
      <c r="KZ9" s="35"/>
      <c r="LA9" s="35"/>
      <c r="LB9" s="35"/>
      <c r="LC9" s="35"/>
      <c r="LD9" s="35"/>
      <c r="LE9" s="35"/>
      <c r="LF9" s="35"/>
      <c r="LG9" s="35"/>
      <c r="LH9" s="35"/>
      <c r="LI9" s="35"/>
      <c r="LJ9" s="35"/>
      <c r="LK9" s="35"/>
      <c r="LL9" s="35"/>
      <c r="LM9" s="35"/>
      <c r="LN9" s="35"/>
      <c r="LO9" s="35"/>
      <c r="LP9" s="35"/>
      <c r="LQ9" s="35"/>
      <c r="LR9" s="35"/>
      <c r="LS9" s="35"/>
      <c r="LT9" s="35"/>
      <c r="LU9" s="35"/>
      <c r="LV9" s="35"/>
      <c r="LW9" s="35"/>
      <c r="LX9" s="35"/>
      <c r="LY9" s="35"/>
      <c r="LZ9" s="35"/>
      <c r="MA9" s="35"/>
      <c r="MB9" s="35"/>
      <c r="MC9" s="35"/>
      <c r="MD9" s="35"/>
      <c r="ME9" s="35"/>
      <c r="MF9" s="35"/>
      <c r="MG9" s="35"/>
      <c r="MH9" s="35"/>
      <c r="MI9" s="35"/>
      <c r="MJ9" s="35"/>
      <c r="MK9" s="35"/>
      <c r="ML9" s="35"/>
      <c r="MM9" s="35"/>
      <c r="MN9" s="35"/>
      <c r="MO9" s="35"/>
      <c r="MP9" s="35"/>
      <c r="MQ9" s="35"/>
      <c r="MR9" s="35"/>
      <c r="MS9" s="35"/>
      <c r="MT9" s="35"/>
      <c r="MU9" s="35"/>
      <c r="MV9" s="35"/>
      <c r="MW9" s="35"/>
      <c r="MX9" s="35"/>
      <c r="MY9" s="35"/>
      <c r="MZ9" s="35"/>
      <c r="NA9" s="35"/>
      <c r="NB9" s="35"/>
      <c r="NC9" s="35"/>
      <c r="ND9" s="35"/>
      <c r="NE9" s="35"/>
      <c r="NF9" s="35"/>
      <c r="NG9" s="35"/>
      <c r="NH9" s="35"/>
      <c r="NI9" s="35"/>
      <c r="NJ9" s="35"/>
      <c r="NK9" s="35"/>
      <c r="NL9" s="35"/>
      <c r="NM9" s="35"/>
      <c r="NN9" s="35"/>
      <c r="NO9" s="35"/>
      <c r="NP9" s="35"/>
      <c r="NQ9" s="35"/>
      <c r="NR9" s="35"/>
      <c r="NS9" s="35"/>
      <c r="NT9" s="35"/>
      <c r="NU9" s="35"/>
      <c r="NV9" s="35"/>
      <c r="NW9" s="35"/>
      <c r="NX9" s="35"/>
      <c r="NY9" s="35"/>
      <c r="NZ9" s="35"/>
      <c r="OA9" s="35"/>
      <c r="OB9" s="35"/>
      <c r="OC9" s="35"/>
      <c r="OD9" s="35"/>
      <c r="OE9" s="35"/>
      <c r="OF9" s="35"/>
      <c r="OG9" s="35"/>
      <c r="OH9" s="35"/>
      <c r="OI9" s="35"/>
      <c r="OJ9" s="35"/>
      <c r="OK9" s="35"/>
      <c r="OL9" s="35"/>
      <c r="OM9" s="35"/>
      <c r="ON9" s="35"/>
      <c r="OO9" s="35"/>
      <c r="OP9" s="35"/>
      <c r="OQ9" s="35"/>
      <c r="OR9" s="35"/>
      <c r="OS9" s="35"/>
      <c r="OT9" s="35"/>
      <c r="OU9" s="35"/>
      <c r="OV9" s="35"/>
      <c r="OW9" s="35"/>
      <c r="OX9" s="35"/>
      <c r="OY9" s="35"/>
      <c r="OZ9" s="35"/>
      <c r="PA9" s="35"/>
      <c r="PB9" s="35"/>
      <c r="PC9" s="35"/>
      <c r="PD9" s="35"/>
      <c r="PE9" s="35"/>
      <c r="PF9" s="35"/>
      <c r="PG9" s="35"/>
      <c r="PH9" s="35"/>
      <c r="PI9" s="35"/>
      <c r="PJ9" s="35"/>
      <c r="PK9" s="35"/>
      <c r="PL9" s="35"/>
      <c r="PM9" s="35"/>
      <c r="PN9" s="35"/>
      <c r="PO9" s="35"/>
      <c r="PP9" s="35"/>
      <c r="PQ9" s="35"/>
      <c r="PR9" s="35"/>
      <c r="PS9" s="35"/>
      <c r="PT9" s="35"/>
      <c r="PU9" s="35"/>
      <c r="PV9" s="35"/>
      <c r="PW9" s="35"/>
      <c r="PX9" s="35"/>
      <c r="PY9" s="35"/>
      <c r="PZ9" s="35"/>
      <c r="QA9" s="35"/>
      <c r="QB9" s="35"/>
      <c r="QC9" s="35"/>
      <c r="QD9" s="35"/>
      <c r="QE9" s="35"/>
      <c r="QF9" s="35"/>
      <c r="QG9" s="35"/>
      <c r="QH9" s="35"/>
      <c r="QI9" s="35"/>
      <c r="QJ9" s="35"/>
      <c r="QK9" s="35"/>
      <c r="QL9" s="35"/>
      <c r="QM9" s="35"/>
      <c r="QN9" s="35"/>
      <c r="QO9" s="35"/>
      <c r="QP9" s="35"/>
      <c r="QQ9" s="35"/>
      <c r="QR9" s="35"/>
      <c r="QS9" s="35"/>
      <c r="QT9" s="35"/>
      <c r="QU9" s="35"/>
      <c r="QV9" s="35"/>
      <c r="QW9" s="35"/>
      <c r="QX9" s="35"/>
      <c r="QY9" s="35"/>
      <c r="QZ9" s="35"/>
      <c r="RA9" s="35"/>
      <c r="RB9" s="35"/>
      <c r="RC9" s="35"/>
      <c r="RD9" s="35"/>
      <c r="RE9" s="35"/>
      <c r="RF9" s="35"/>
      <c r="RG9" s="35"/>
      <c r="RH9" s="35"/>
      <c r="RI9" s="35"/>
      <c r="RJ9" s="35"/>
      <c r="RK9" s="35"/>
      <c r="RL9" s="35"/>
      <c r="RM9" s="35"/>
      <c r="RN9" s="35"/>
      <c r="RO9" s="35"/>
      <c r="RP9" s="35"/>
      <c r="RQ9" s="35"/>
      <c r="RR9" s="35"/>
      <c r="RS9" s="35"/>
      <c r="RT9" s="35"/>
      <c r="RU9" s="35"/>
      <c r="RV9" s="35"/>
      <c r="RW9" s="35"/>
      <c r="RX9" s="35"/>
      <c r="RY9" s="35"/>
      <c r="RZ9" s="35"/>
      <c r="SA9" s="35"/>
      <c r="SB9" s="35"/>
      <c r="SC9" s="35"/>
      <c r="SD9" s="35"/>
      <c r="SE9" s="35"/>
      <c r="SF9" s="35"/>
      <c r="SG9" s="35"/>
      <c r="SH9" s="35"/>
      <c r="SI9" s="35"/>
      <c r="SJ9" s="35"/>
      <c r="SK9" s="35"/>
      <c r="SL9" s="35"/>
      <c r="SM9" s="35"/>
      <c r="SN9" s="35"/>
      <c r="SO9" s="35"/>
      <c r="SP9" s="35"/>
      <c r="SQ9" s="35"/>
      <c r="SR9" s="35"/>
      <c r="SS9" s="35"/>
      <c r="ST9" s="35"/>
      <c r="SU9" s="35"/>
      <c r="SV9" s="35"/>
      <c r="SW9" s="35"/>
      <c r="SX9" s="35"/>
      <c r="SY9" s="35"/>
      <c r="SZ9" s="35"/>
      <c r="TA9" s="35"/>
      <c r="TB9" s="35"/>
      <c r="TC9" s="35"/>
      <c r="TD9" s="35"/>
      <c r="TE9" s="35"/>
      <c r="TF9" s="35"/>
      <c r="TG9" s="35"/>
      <c r="TH9" s="35"/>
      <c r="TI9" s="35"/>
      <c r="TJ9" s="35"/>
      <c r="TK9" s="35"/>
      <c r="TL9" s="35"/>
      <c r="TM9" s="35"/>
      <c r="TN9" s="35"/>
      <c r="TO9" s="35"/>
      <c r="TP9" s="35"/>
      <c r="TQ9" s="35"/>
      <c r="TR9" s="35"/>
      <c r="TS9" s="35"/>
      <c r="TT9" s="35"/>
      <c r="TU9" s="35"/>
      <c r="TV9" s="35"/>
      <c r="TW9" s="35"/>
      <c r="TX9" s="35"/>
      <c r="TY9" s="35"/>
      <c r="TZ9" s="35"/>
      <c r="UA9" s="35"/>
      <c r="UB9" s="35"/>
      <c r="UC9" s="35"/>
      <c r="UD9" s="35"/>
      <c r="UE9" s="35"/>
      <c r="UF9" s="35"/>
      <c r="UG9" s="35"/>
      <c r="UH9" s="35"/>
      <c r="UI9" s="35"/>
      <c r="UJ9" s="35"/>
      <c r="UK9" s="35"/>
      <c r="UL9" s="35"/>
      <c r="UM9" s="35"/>
      <c r="UN9" s="35"/>
      <c r="UO9" s="35"/>
      <c r="UP9" s="35"/>
      <c r="UQ9" s="35"/>
      <c r="UR9" s="35"/>
      <c r="US9" s="35"/>
      <c r="UT9" s="35"/>
      <c r="UU9" s="35"/>
      <c r="UV9" s="35"/>
      <c r="UW9" s="35"/>
      <c r="UX9" s="35"/>
      <c r="UY9" s="35"/>
      <c r="UZ9" s="35"/>
      <c r="VA9" s="35"/>
      <c r="VB9" s="35"/>
      <c r="VC9" s="35"/>
      <c r="VD9" s="35"/>
      <c r="VE9" s="35"/>
      <c r="VF9" s="35"/>
      <c r="VG9" s="35"/>
      <c r="VH9" s="35"/>
      <c r="VI9" s="35"/>
      <c r="VJ9" s="35"/>
      <c r="VK9" s="35"/>
      <c r="VL9" s="35"/>
      <c r="VM9" s="35"/>
      <c r="VN9" s="35"/>
      <c r="VO9" s="35"/>
      <c r="VP9" s="35"/>
      <c r="VQ9" s="35"/>
      <c r="VR9" s="35"/>
      <c r="VS9" s="35"/>
      <c r="VT9" s="35"/>
      <c r="VU9" s="35"/>
      <c r="VV9" s="35"/>
      <c r="VW9" s="35"/>
      <c r="VX9" s="35"/>
      <c r="VY9" s="35"/>
      <c r="VZ9" s="35"/>
      <c r="WA9" s="35"/>
      <c r="WB9" s="35"/>
      <c r="WC9" s="35"/>
      <c r="WD9" s="35"/>
      <c r="WE9" s="35"/>
      <c r="WF9" s="35"/>
      <c r="WG9" s="35"/>
      <c r="WH9" s="35"/>
      <c r="WI9" s="35"/>
      <c r="WJ9" s="35"/>
      <c r="WK9" s="35"/>
      <c r="WL9" s="35"/>
      <c r="WM9" s="35"/>
      <c r="WN9" s="35"/>
      <c r="WO9" s="35"/>
      <c r="WP9" s="35"/>
      <c r="WQ9" s="35"/>
      <c r="WR9" s="35"/>
      <c r="WS9" s="35"/>
      <c r="WT9" s="35"/>
      <c r="WU9" s="35"/>
      <c r="WV9" s="35"/>
      <c r="WW9" s="35"/>
      <c r="WX9" s="35"/>
      <c r="WY9" s="35"/>
      <c r="WZ9" s="35"/>
      <c r="XA9" s="35"/>
      <c r="XB9" s="35"/>
      <c r="XC9" s="35"/>
      <c r="XD9" s="35"/>
      <c r="XE9" s="35"/>
      <c r="XF9" s="35"/>
      <c r="XG9" s="35"/>
      <c r="XH9" s="35"/>
      <c r="XI9" s="35"/>
      <c r="XJ9" s="35"/>
      <c r="XK9" s="35"/>
      <c r="XL9" s="35"/>
      <c r="XM9" s="35"/>
      <c r="XN9" s="35"/>
      <c r="XO9" s="35"/>
      <c r="XP9" s="35"/>
      <c r="XQ9" s="35"/>
      <c r="XR9" s="35"/>
      <c r="XS9" s="35"/>
      <c r="XT9" s="35"/>
      <c r="XU9" s="35"/>
      <c r="XV9" s="35"/>
      <c r="XW9" s="35"/>
      <c r="XX9" s="35"/>
      <c r="XY9" s="35"/>
      <c r="XZ9" s="35"/>
      <c r="YA9" s="35"/>
      <c r="YB9" s="35"/>
      <c r="YC9" s="35"/>
      <c r="YD9" s="35"/>
      <c r="YE9" s="35"/>
      <c r="YF9" s="35"/>
      <c r="YG9" s="35"/>
      <c r="YH9" s="35"/>
      <c r="YI9" s="35"/>
      <c r="YJ9" s="35"/>
      <c r="YK9" s="35"/>
      <c r="YL9" s="35"/>
      <c r="YM9" s="35"/>
      <c r="YN9" s="35"/>
      <c r="YO9" s="35"/>
      <c r="YP9" s="35"/>
      <c r="YQ9" s="35"/>
      <c r="YR9" s="35"/>
      <c r="YS9" s="35"/>
      <c r="YT9" s="35"/>
      <c r="YU9" s="35"/>
      <c r="YV9" s="35"/>
      <c r="YW9" s="35"/>
      <c r="YX9" s="35"/>
      <c r="YY9" s="35"/>
      <c r="YZ9" s="35"/>
      <c r="ZA9" s="35"/>
      <c r="ZB9" s="35"/>
      <c r="ZC9" s="35"/>
      <c r="ZD9" s="35"/>
      <c r="ZE9" s="35"/>
      <c r="ZF9" s="35"/>
      <c r="ZG9" s="35"/>
      <c r="ZH9" s="35"/>
      <c r="ZI9" s="35"/>
      <c r="ZJ9" s="35"/>
      <c r="ZK9" s="35"/>
      <c r="ZL9" s="35"/>
      <c r="ZM9" s="35"/>
      <c r="ZN9" s="35"/>
      <c r="ZO9" s="35"/>
      <c r="ZP9" s="35"/>
      <c r="ZQ9" s="35"/>
      <c r="ZR9" s="35"/>
      <c r="ZS9" s="35"/>
      <c r="ZT9" s="35"/>
      <c r="ZU9" s="35"/>
      <c r="ZV9" s="35"/>
      <c r="ZW9" s="35"/>
      <c r="ZX9" s="35"/>
      <c r="ZY9" s="35"/>
      <c r="ZZ9" s="35"/>
      <c r="AAA9" s="35"/>
      <c r="AAB9" s="35"/>
      <c r="AAC9" s="35"/>
      <c r="AAD9" s="35"/>
      <c r="AAE9" s="35"/>
      <c r="AAF9" s="35"/>
      <c r="AAG9" s="35"/>
      <c r="AAH9" s="35"/>
      <c r="AAI9" s="35"/>
      <c r="AAJ9" s="35"/>
      <c r="AAK9" s="35"/>
      <c r="AAL9" s="35"/>
      <c r="AAM9" s="35"/>
      <c r="AAN9" s="35"/>
      <c r="AAO9" s="35"/>
      <c r="AAP9" s="35"/>
      <c r="AAQ9" s="35"/>
      <c r="AAR9" s="35"/>
      <c r="AAS9" s="35"/>
      <c r="AAT9" s="35"/>
      <c r="AAU9" s="35"/>
      <c r="AAV9" s="35"/>
      <c r="AAW9" s="35"/>
      <c r="AAX9" s="35"/>
      <c r="AAY9" s="35"/>
      <c r="AAZ9" s="35"/>
      <c r="ABA9" s="35"/>
      <c r="ABB9" s="35"/>
      <c r="ABC9" s="35"/>
      <c r="ABD9" s="35"/>
      <c r="ABE9" s="35"/>
      <c r="ABF9" s="35"/>
      <c r="ABG9" s="35"/>
      <c r="ABH9" s="35"/>
      <c r="ABI9" s="35"/>
      <c r="ABJ9" s="35"/>
      <c r="ABK9" s="35"/>
      <c r="ABL9" s="35"/>
      <c r="ABM9" s="35"/>
      <c r="ABN9" s="35"/>
      <c r="ABO9" s="35"/>
      <c r="ABP9" s="35"/>
      <c r="ABQ9" s="35"/>
      <c r="ABR9" s="35"/>
      <c r="ABS9" s="35"/>
      <c r="ABT9" s="35"/>
      <c r="ABU9" s="35"/>
      <c r="ABV9" s="35"/>
      <c r="ABW9" s="35"/>
      <c r="ABX9" s="35"/>
      <c r="ABY9" s="35"/>
      <c r="ABZ9" s="35"/>
      <c r="ACA9" s="35"/>
      <c r="ACB9" s="35"/>
      <c r="ACC9" s="35"/>
      <c r="ACD9" s="35"/>
      <c r="ACE9" s="35"/>
      <c r="ACF9" s="35"/>
      <c r="ACG9" s="35"/>
      <c r="ACH9" s="35"/>
      <c r="ACI9" s="35"/>
      <c r="ACJ9" s="35"/>
      <c r="ACK9" s="35"/>
      <c r="ACL9" s="35"/>
      <c r="ACM9" s="35"/>
      <c r="ACN9" s="35"/>
      <c r="ACO9" s="35"/>
      <c r="ACP9" s="35"/>
      <c r="ACQ9" s="35"/>
      <c r="ACR9" s="35"/>
      <c r="ACS9" s="35"/>
      <c r="ACT9" s="35"/>
      <c r="ACU9" s="35"/>
      <c r="ACV9" s="35"/>
      <c r="ACW9" s="35"/>
      <c r="ACX9" s="35"/>
      <c r="ACY9" s="35"/>
      <c r="ACZ9" s="35"/>
      <c r="ADA9" s="35"/>
      <c r="ADB9" s="35"/>
      <c r="ADC9" s="35"/>
      <c r="ADD9" s="35"/>
      <c r="ADE9" s="35"/>
      <c r="ADF9" s="35"/>
      <c r="ADG9" s="35"/>
      <c r="ADH9" s="35"/>
      <c r="ADI9" s="35"/>
      <c r="ADJ9" s="35"/>
      <c r="ADK9" s="35"/>
      <c r="ADL9" s="35"/>
      <c r="ADM9" s="35"/>
      <c r="ADN9" s="35"/>
      <c r="ADO9" s="35"/>
      <c r="ADP9" s="35"/>
      <c r="ADQ9" s="35"/>
      <c r="ADR9" s="35"/>
      <c r="ADS9" s="35"/>
      <c r="ADT9" s="35"/>
      <c r="ADU9" s="35"/>
      <c r="ADV9" s="35"/>
      <c r="ADW9" s="35"/>
      <c r="ADX9" s="35"/>
      <c r="ADY9" s="35"/>
      <c r="ADZ9" s="35"/>
      <c r="AEA9" s="35"/>
      <c r="AEB9" s="35"/>
      <c r="AEC9" s="35"/>
      <c r="AED9" s="35"/>
      <c r="AEE9" s="35"/>
      <c r="AEF9" s="35"/>
      <c r="AEG9" s="35"/>
      <c r="AEH9" s="35"/>
      <c r="AEI9" s="35"/>
      <c r="AEJ9" s="35"/>
      <c r="AEK9" s="35"/>
      <c r="AEL9" s="35"/>
      <c r="AEM9" s="35"/>
      <c r="AEN9" s="35"/>
      <c r="AEO9" s="35"/>
      <c r="AEP9" s="35"/>
      <c r="AEQ9" s="35"/>
      <c r="AER9" s="35"/>
      <c r="AES9" s="35"/>
      <c r="AET9" s="35"/>
      <c r="AEU9" s="35"/>
      <c r="AEV9" s="35"/>
      <c r="AEW9" s="35"/>
      <c r="AEX9" s="35"/>
      <c r="AEY9" s="35"/>
      <c r="AEZ9" s="35"/>
      <c r="AFA9" s="35"/>
      <c r="AFB9" s="35"/>
      <c r="AFC9" s="35"/>
      <c r="AFD9" s="35"/>
      <c r="AFE9" s="35"/>
      <c r="AFF9" s="35"/>
      <c r="AFG9" s="35"/>
      <c r="AFH9" s="35"/>
      <c r="AFI9" s="35"/>
      <c r="AFJ9" s="35"/>
      <c r="AFK9" s="35"/>
      <c r="AFL9" s="35"/>
      <c r="AFM9" s="35"/>
      <c r="AFN9" s="35"/>
      <c r="AFO9" s="35"/>
      <c r="AFP9" s="35"/>
      <c r="AFQ9" s="35"/>
      <c r="AFR9" s="35"/>
      <c r="AFS9" s="35"/>
      <c r="AFT9" s="35"/>
      <c r="AFU9" s="35"/>
      <c r="AFV9" s="35"/>
      <c r="AFW9" s="35"/>
      <c r="AFX9" s="35"/>
      <c r="AFY9" s="35"/>
      <c r="AFZ9" s="35"/>
      <c r="AGA9" s="35"/>
      <c r="AGB9" s="35"/>
      <c r="AGC9" s="35"/>
      <c r="AGD9" s="35"/>
      <c r="AGE9" s="35"/>
      <c r="AGF9" s="35"/>
      <c r="AGG9" s="35"/>
      <c r="AGH9" s="35"/>
      <c r="AGI9" s="35"/>
      <c r="AGJ9" s="35"/>
      <c r="AGK9" s="35"/>
      <c r="AGL9" s="35"/>
      <c r="AGM9" s="35"/>
      <c r="AGN9" s="35"/>
      <c r="AGO9" s="35"/>
      <c r="AGP9" s="35"/>
      <c r="AGQ9" s="35"/>
      <c r="AGR9" s="35"/>
      <c r="AGS9" s="35"/>
      <c r="AGT9" s="35"/>
      <c r="AGU9" s="35"/>
      <c r="AGV9" s="35"/>
      <c r="AGW9" s="35"/>
      <c r="AGX9" s="35"/>
      <c r="AGY9" s="35"/>
      <c r="AGZ9" s="35"/>
      <c r="AHA9" s="35"/>
      <c r="AHB9" s="35"/>
      <c r="AHC9" s="35"/>
      <c r="AHD9" s="35"/>
      <c r="AHE9" s="35"/>
      <c r="AHF9" s="35"/>
      <c r="AHG9" s="35"/>
      <c r="AHH9" s="35"/>
      <c r="AHI9" s="35"/>
      <c r="AHJ9" s="35"/>
      <c r="AHK9" s="35"/>
      <c r="AHL9" s="35"/>
      <c r="AHM9" s="35"/>
      <c r="AHN9" s="35"/>
      <c r="AHO9" s="35"/>
      <c r="AHP9" s="35"/>
      <c r="AHQ9" s="35"/>
      <c r="AHR9" s="35"/>
      <c r="AHS9" s="35"/>
      <c r="AHT9" s="35"/>
      <c r="AHU9" s="35"/>
      <c r="AHV9" s="35"/>
      <c r="AHW9" s="35"/>
      <c r="AHX9" s="35"/>
      <c r="AHY9" s="35"/>
      <c r="AHZ9" s="35"/>
      <c r="AIA9" s="35"/>
      <c r="AIB9" s="35"/>
      <c r="AIC9" s="35"/>
      <c r="AID9" s="35"/>
      <c r="AIE9" s="35"/>
      <c r="AIF9" s="35"/>
      <c r="AIG9" s="35"/>
      <c r="AIH9" s="35"/>
      <c r="AII9" s="35"/>
      <c r="AIJ9" s="35"/>
      <c r="AIK9" s="35"/>
      <c r="AIL9" s="35"/>
      <c r="AIM9" s="35"/>
      <c r="AIN9" s="35"/>
      <c r="AIO9" s="35"/>
      <c r="AIP9" s="35"/>
      <c r="AIQ9" s="35"/>
      <c r="AIR9" s="35"/>
      <c r="AIS9" s="35"/>
      <c r="AIT9" s="35"/>
      <c r="AIU9" s="35"/>
      <c r="AIV9" s="35"/>
      <c r="AIW9" s="35"/>
      <c r="AIX9" s="35"/>
      <c r="AIY9" s="35"/>
      <c r="AIZ9" s="35"/>
      <c r="AJA9" s="35"/>
      <c r="AJB9" s="35"/>
      <c r="AJC9" s="35"/>
      <c r="AJD9" s="35"/>
      <c r="AJE9" s="35"/>
      <c r="AJF9" s="35"/>
      <c r="AJG9" s="35"/>
      <c r="AJH9" s="35"/>
      <c r="AJI9" s="35"/>
      <c r="AJJ9" s="35"/>
      <c r="AJK9" s="35"/>
      <c r="AJL9" s="35"/>
      <c r="AJM9" s="35"/>
      <c r="AJN9" s="35"/>
      <c r="AJO9" s="35"/>
      <c r="AJP9" s="35"/>
      <c r="AJQ9" s="35"/>
      <c r="AJR9" s="35"/>
      <c r="AJS9" s="35"/>
      <c r="AJT9" s="35"/>
      <c r="AJU9" s="35"/>
      <c r="AJV9" s="35"/>
      <c r="AJW9" s="35"/>
      <c r="AJX9" s="35"/>
      <c r="AJY9" s="35"/>
      <c r="AJZ9" s="35"/>
      <c r="AKA9" s="35"/>
      <c r="AKB9" s="35"/>
      <c r="AKC9" s="35"/>
      <c r="AKD9" s="35"/>
      <c r="AKE9" s="35"/>
      <c r="AKF9" s="35"/>
      <c r="AKG9" s="35"/>
      <c r="AKH9" s="35"/>
      <c r="AKI9" s="35"/>
      <c r="AKJ9" s="35"/>
      <c r="AKK9" s="35"/>
      <c r="AKL9" s="35"/>
      <c r="AKM9" s="35"/>
      <c r="AKN9" s="35"/>
      <c r="AKO9" s="35"/>
      <c r="AKP9" s="35"/>
      <c r="AKQ9" s="35"/>
      <c r="AKR9" s="35"/>
      <c r="AKS9" s="35"/>
      <c r="AKT9" s="35"/>
      <c r="AKU9" s="35"/>
      <c r="AKV9" s="35"/>
      <c r="AKW9" s="35"/>
      <c r="AKX9" s="35"/>
      <c r="AKY9" s="35"/>
      <c r="AKZ9" s="35"/>
      <c r="ALA9" s="35"/>
      <c r="ALB9" s="35"/>
      <c r="ALC9" s="35"/>
      <c r="ALD9" s="35"/>
      <c r="ALE9" s="35"/>
      <c r="ALF9" s="35"/>
      <c r="ALG9" s="35"/>
      <c r="ALH9" s="35"/>
      <c r="ALI9" s="35"/>
      <c r="ALJ9" s="35"/>
      <c r="ALK9" s="35"/>
      <c r="ALL9" s="35"/>
      <c r="ALM9" s="35"/>
      <c r="ALN9" s="35"/>
      <c r="ALO9" s="35"/>
      <c r="ALP9" s="35"/>
      <c r="ALQ9" s="35"/>
      <c r="ALR9" s="35"/>
      <c r="ALS9" s="35"/>
      <c r="ALT9" s="35"/>
      <c r="ALU9" s="35"/>
      <c r="ALV9" s="35"/>
      <c r="ALW9" s="35"/>
      <c r="ALX9" s="35"/>
      <c r="ALY9" s="35"/>
      <c r="ALZ9" s="35"/>
      <c r="AMA9" s="35"/>
      <c r="AMB9" s="35"/>
      <c r="AMC9" s="35"/>
      <c r="AMD9" s="35"/>
      <c r="AME9" s="35"/>
      <c r="AMF9" s="35"/>
      <c r="AMG9" s="35"/>
      <c r="AMH9" s="35"/>
      <c r="AMI9" s="35"/>
      <c r="AMJ9" s="35"/>
      <c r="AMK9" s="35"/>
      <c r="AML9" s="35"/>
      <c r="AMM9" s="35"/>
      <c r="AMN9" s="35"/>
      <c r="AMO9" s="35"/>
      <c r="AMP9" s="35"/>
      <c r="AMQ9" s="35"/>
      <c r="AMR9" s="35"/>
      <c r="AMS9" s="35"/>
      <c r="AMT9" s="35"/>
      <c r="AMU9" s="35"/>
      <c r="AMV9" s="35"/>
      <c r="AMW9" s="35"/>
      <c r="AMX9" s="35"/>
      <c r="AMY9" s="35"/>
      <c r="AMZ9" s="35"/>
      <c r="ANA9" s="35"/>
      <c r="ANB9" s="35"/>
      <c r="ANC9" s="35"/>
      <c r="AND9" s="35"/>
      <c r="ANE9" s="35"/>
      <c r="ANF9" s="35"/>
      <c r="ANG9" s="35"/>
      <c r="ANH9" s="35"/>
      <c r="ANI9" s="35"/>
      <c r="ANJ9" s="35"/>
      <c r="ANK9" s="35"/>
      <c r="ANL9" s="35"/>
      <c r="ANM9" s="35"/>
      <c r="ANN9" s="35"/>
      <c r="ANO9" s="35"/>
      <c r="ANP9" s="35"/>
      <c r="ANQ9" s="35"/>
      <c r="ANR9" s="35"/>
      <c r="ANS9" s="35"/>
      <c r="ANT9" s="35"/>
      <c r="ANU9" s="35"/>
      <c r="ANV9" s="35"/>
      <c r="ANW9" s="35"/>
      <c r="ANX9" s="35"/>
      <c r="ANY9" s="35"/>
      <c r="ANZ9" s="35"/>
      <c r="AOA9" s="35"/>
      <c r="AOB9" s="35"/>
      <c r="AOC9" s="35"/>
      <c r="AOD9" s="35"/>
      <c r="AOE9" s="35"/>
      <c r="AOF9" s="35"/>
      <c r="AOG9" s="35"/>
      <c r="AOH9" s="35"/>
      <c r="AOI9" s="35"/>
      <c r="AOJ9" s="35"/>
      <c r="AOK9" s="35"/>
      <c r="AOL9" s="35"/>
      <c r="AOM9" s="35"/>
      <c r="AON9" s="35"/>
      <c r="AOO9" s="35"/>
      <c r="AOP9" s="35"/>
      <c r="AOQ9" s="35"/>
      <c r="AOR9" s="35"/>
      <c r="AOS9" s="35"/>
      <c r="AOT9" s="35"/>
      <c r="AOU9" s="35"/>
      <c r="AOV9" s="35"/>
      <c r="AOW9" s="35"/>
      <c r="AOX9" s="35"/>
      <c r="AOY9" s="35"/>
      <c r="AOZ9" s="35"/>
      <c r="APA9" s="35"/>
      <c r="APB9" s="35"/>
      <c r="APC9" s="35"/>
      <c r="APD9" s="35"/>
      <c r="APE9" s="35"/>
      <c r="APF9" s="35"/>
      <c r="APG9" s="35"/>
      <c r="APH9" s="35"/>
      <c r="API9" s="35"/>
      <c r="APJ9" s="35"/>
      <c r="APK9" s="35"/>
      <c r="APL9" s="35"/>
      <c r="APM9" s="35"/>
      <c r="APN9" s="35"/>
      <c r="APO9" s="35"/>
      <c r="APP9" s="35"/>
      <c r="APQ9" s="35"/>
      <c r="APR9" s="35"/>
      <c r="APS9" s="35"/>
      <c r="APT9" s="35"/>
      <c r="APU9" s="35"/>
      <c r="APV9" s="35"/>
      <c r="APW9" s="35"/>
      <c r="APX9" s="35"/>
      <c r="APY9" s="35"/>
      <c r="APZ9" s="35"/>
      <c r="AQA9" s="35"/>
      <c r="AQB9" s="35"/>
      <c r="AQC9" s="35"/>
      <c r="AQD9" s="35"/>
      <c r="AQE9" s="35"/>
      <c r="AQF9" s="35"/>
      <c r="AQG9" s="35"/>
      <c r="AQH9" s="35"/>
      <c r="AQI9" s="35"/>
      <c r="AQJ9" s="35"/>
      <c r="AQK9" s="35"/>
      <c r="AQL9" s="35"/>
      <c r="AQM9" s="35"/>
      <c r="AQN9" s="35"/>
      <c r="AQO9" s="35"/>
      <c r="AQP9" s="35"/>
      <c r="AQQ9" s="35"/>
      <c r="AQR9" s="35"/>
      <c r="AQS9" s="35"/>
      <c r="AQT9" s="35"/>
      <c r="AQU9" s="35"/>
      <c r="AQV9" s="35"/>
      <c r="AQW9" s="35"/>
      <c r="AQX9" s="35"/>
      <c r="AQY9" s="35"/>
      <c r="AQZ9" s="35"/>
      <c r="ARA9" s="35"/>
      <c r="ARB9" s="35"/>
      <c r="ARC9" s="35"/>
      <c r="ARD9" s="35"/>
      <c r="ARE9" s="35"/>
      <c r="ARF9" s="35"/>
      <c r="ARG9" s="35"/>
      <c r="ARH9" s="35"/>
      <c r="ARI9" s="35"/>
      <c r="ARJ9" s="35"/>
      <c r="ARK9" s="35"/>
      <c r="ARL9" s="35"/>
      <c r="ARM9" s="35"/>
      <c r="ARN9" s="35"/>
      <c r="ARO9" s="35"/>
      <c r="ARP9" s="35"/>
      <c r="ARQ9" s="35"/>
      <c r="ARR9" s="35"/>
      <c r="ARS9" s="35"/>
      <c r="ART9" s="35"/>
      <c r="ARU9" s="35"/>
      <c r="ARV9" s="35"/>
      <c r="ARW9" s="35"/>
      <c r="ARX9" s="35"/>
      <c r="ARY9" s="35"/>
      <c r="ARZ9" s="35"/>
      <c r="ASA9" s="35"/>
      <c r="ASB9" s="35"/>
      <c r="ASC9" s="35"/>
      <c r="ASD9" s="35"/>
      <c r="ASE9" s="35"/>
      <c r="ASF9" s="35"/>
      <c r="ASG9" s="35"/>
      <c r="ASH9" s="35"/>
      <c r="ASI9" s="35"/>
      <c r="ASJ9" s="35"/>
      <c r="ASK9" s="35"/>
      <c r="ASL9" s="35"/>
      <c r="ASM9" s="35"/>
      <c r="ASN9" s="35"/>
      <c r="ASO9" s="35"/>
      <c r="ASP9" s="35"/>
      <c r="ASQ9" s="35"/>
      <c r="ASR9" s="35"/>
      <c r="ASS9" s="35"/>
      <c r="AST9" s="35"/>
      <c r="ASU9" s="35"/>
      <c r="ASV9" s="35"/>
      <c r="ASW9" s="35"/>
      <c r="ASX9" s="35"/>
      <c r="ASY9" s="35"/>
      <c r="ASZ9" s="35"/>
      <c r="ATA9" s="35"/>
      <c r="ATB9" s="35"/>
      <c r="ATC9" s="35"/>
      <c r="ATD9" s="35"/>
      <c r="ATE9" s="35"/>
      <c r="ATF9" s="35"/>
      <c r="ATG9" s="35"/>
      <c r="ATH9" s="35"/>
      <c r="ATI9" s="35"/>
      <c r="ATJ9" s="35"/>
      <c r="ATK9" s="35"/>
      <c r="ATL9" s="35"/>
      <c r="ATM9" s="35"/>
      <c r="ATN9" s="35"/>
      <c r="ATO9" s="35"/>
      <c r="ATP9" s="35"/>
      <c r="ATQ9" s="35"/>
      <c r="ATR9" s="35"/>
      <c r="ATS9" s="35"/>
      <c r="ATT9" s="35"/>
      <c r="ATU9" s="35"/>
      <c r="ATV9" s="35"/>
      <c r="ATW9" s="35"/>
      <c r="ATX9" s="35"/>
      <c r="ATY9" s="35"/>
      <c r="ATZ9" s="35"/>
      <c r="AUA9" s="35"/>
      <c r="AUB9" s="35"/>
      <c r="AUC9" s="35"/>
      <c r="AUD9" s="35"/>
      <c r="AUE9" s="35"/>
      <c r="AUF9" s="35"/>
      <c r="AUG9" s="35"/>
      <c r="AUH9" s="35"/>
      <c r="AUI9" s="35"/>
      <c r="AUJ9" s="35"/>
      <c r="AUK9" s="35"/>
      <c r="AUL9" s="35"/>
      <c r="AUM9" s="35"/>
      <c r="AUN9" s="35"/>
      <c r="AUO9" s="35"/>
      <c r="AUP9" s="35"/>
      <c r="AUQ9" s="35"/>
      <c r="AUR9" s="35"/>
      <c r="AUS9" s="35"/>
      <c r="AUT9" s="35"/>
      <c r="AUU9" s="35"/>
      <c r="AUV9" s="35"/>
      <c r="AUW9" s="35"/>
      <c r="AUX9" s="35"/>
      <c r="AUY9" s="35"/>
      <c r="AUZ9" s="35"/>
      <c r="AVA9" s="35"/>
      <c r="AVB9" s="35"/>
      <c r="AVC9" s="35"/>
      <c r="AVD9" s="35"/>
      <c r="AVE9" s="35"/>
      <c r="AVF9" s="35"/>
      <c r="AVG9" s="35"/>
      <c r="AVH9" s="35"/>
      <c r="AVI9" s="35"/>
      <c r="AVJ9" s="35"/>
      <c r="AVK9" s="35"/>
      <c r="AVL9" s="35"/>
      <c r="AVM9" s="35"/>
      <c r="AVN9" s="35"/>
      <c r="AVO9" s="35"/>
      <c r="AVP9" s="35"/>
      <c r="AVQ9" s="35"/>
      <c r="AVR9" s="35"/>
      <c r="AVS9" s="35"/>
      <c r="AVT9" s="35"/>
      <c r="AVU9" s="35"/>
      <c r="AVV9" s="35"/>
      <c r="AVW9" s="35"/>
      <c r="AVX9" s="35"/>
      <c r="AVY9" s="35"/>
      <c r="AVZ9" s="35"/>
      <c r="AWA9" s="35"/>
      <c r="AWB9" s="35"/>
      <c r="AWC9" s="35"/>
      <c r="AWD9" s="35"/>
      <c r="AWE9" s="35"/>
      <c r="AWF9" s="35"/>
      <c r="AWG9" s="35"/>
      <c r="AWH9" s="35"/>
      <c r="AWI9" s="35"/>
      <c r="AWJ9" s="35"/>
      <c r="AWK9" s="35"/>
      <c r="AWL9" s="35"/>
      <c r="AWM9" s="35"/>
      <c r="AWN9" s="35"/>
      <c r="AWO9" s="35"/>
      <c r="AWP9" s="35"/>
      <c r="AWQ9" s="35"/>
      <c r="AWR9" s="35"/>
      <c r="AWS9" s="35"/>
      <c r="AWT9" s="35"/>
      <c r="AWU9" s="35"/>
      <c r="AWV9" s="35"/>
      <c r="AWW9" s="35"/>
      <c r="AWX9" s="35"/>
      <c r="AWY9" s="35"/>
      <c r="AWZ9" s="35"/>
      <c r="AXA9" s="35"/>
      <c r="AXB9" s="35"/>
      <c r="AXC9" s="35"/>
      <c r="AXD9" s="35"/>
      <c r="AXE9" s="35"/>
      <c r="AXF9" s="35"/>
      <c r="AXG9" s="35"/>
      <c r="AXH9" s="35"/>
      <c r="AXI9" s="35"/>
      <c r="AXJ9" s="35"/>
      <c r="AXK9" s="35"/>
      <c r="AXL9" s="35"/>
      <c r="AXM9" s="35"/>
      <c r="AXN9" s="35"/>
      <c r="AXO9" s="35"/>
      <c r="AXP9" s="35"/>
      <c r="AXQ9" s="35"/>
      <c r="AXR9" s="35"/>
      <c r="AXS9" s="35"/>
      <c r="AXT9" s="35"/>
      <c r="AXU9" s="35"/>
      <c r="AXV9" s="35"/>
      <c r="AXW9" s="35"/>
      <c r="AXX9" s="35"/>
      <c r="AXY9" s="35"/>
      <c r="AXZ9" s="35"/>
      <c r="AYA9" s="35"/>
      <c r="AYB9" s="35"/>
      <c r="AYC9" s="35"/>
      <c r="AYD9" s="35"/>
      <c r="AYE9" s="35"/>
      <c r="AYF9" s="35"/>
      <c r="AYG9" s="35"/>
      <c r="AYH9" s="35"/>
      <c r="AYI9" s="35"/>
      <c r="AYJ9" s="35"/>
      <c r="AYK9" s="35"/>
      <c r="AYL9" s="35"/>
      <c r="AYM9" s="35"/>
      <c r="AYN9" s="35"/>
      <c r="AYO9" s="35"/>
      <c r="AYP9" s="35"/>
      <c r="AYQ9" s="35"/>
      <c r="AYR9" s="35"/>
      <c r="AYS9" s="35"/>
      <c r="AYT9" s="35"/>
      <c r="AYU9" s="35"/>
      <c r="AYV9" s="35"/>
      <c r="AYW9" s="35"/>
      <c r="AYX9" s="35"/>
      <c r="AYY9" s="35"/>
      <c r="AYZ9" s="35"/>
      <c r="AZA9" s="35"/>
      <c r="AZB9" s="35"/>
      <c r="AZC9" s="35"/>
      <c r="AZD9" s="35"/>
      <c r="AZE9" s="35"/>
      <c r="AZF9" s="35"/>
      <c r="AZG9" s="35"/>
      <c r="AZH9" s="35"/>
      <c r="AZI9" s="35"/>
      <c r="AZJ9" s="35"/>
      <c r="AZK9" s="35"/>
      <c r="AZL9" s="35"/>
      <c r="AZM9" s="35"/>
      <c r="AZN9" s="35"/>
      <c r="AZO9" s="35"/>
      <c r="AZP9" s="35"/>
      <c r="AZQ9" s="35"/>
      <c r="AZR9" s="35"/>
      <c r="AZS9" s="35"/>
      <c r="AZT9" s="35"/>
      <c r="AZU9" s="35"/>
      <c r="AZV9" s="35"/>
      <c r="AZW9" s="35"/>
      <c r="AZX9" s="35"/>
      <c r="AZY9" s="35"/>
      <c r="AZZ9" s="35"/>
      <c r="BAA9" s="35"/>
      <c r="BAB9" s="35"/>
      <c r="BAC9" s="35"/>
      <c r="BAD9" s="35"/>
      <c r="BAE9" s="35"/>
      <c r="BAF9" s="35"/>
      <c r="BAG9" s="35"/>
      <c r="BAH9" s="35"/>
      <c r="BAI9" s="35"/>
      <c r="BAJ9" s="35"/>
      <c r="BAK9" s="35"/>
      <c r="BAL9" s="35"/>
      <c r="BAM9" s="35"/>
      <c r="BAN9" s="35"/>
      <c r="BAO9" s="35"/>
      <c r="BAP9" s="35"/>
      <c r="BAQ9" s="35"/>
      <c r="BAR9" s="35"/>
      <c r="BAS9" s="35"/>
      <c r="BAT9" s="35"/>
      <c r="BAU9" s="35"/>
      <c r="BAV9" s="35"/>
      <c r="BAW9" s="35"/>
      <c r="BAX9" s="35"/>
      <c r="BAY9" s="35"/>
      <c r="BAZ9" s="35"/>
      <c r="BBA9" s="35"/>
      <c r="BBB9" s="35"/>
      <c r="BBC9" s="35"/>
      <c r="BBD9" s="35"/>
      <c r="BBE9" s="35"/>
      <c r="BBF9" s="35"/>
      <c r="BBG9" s="35"/>
      <c r="BBH9" s="35"/>
      <c r="BBI9" s="35"/>
      <c r="BBJ9" s="35"/>
      <c r="BBK9" s="35"/>
      <c r="BBL9" s="35"/>
      <c r="BBM9" s="35"/>
      <c r="BBN9" s="35"/>
      <c r="BBO9" s="35"/>
      <c r="BBP9" s="35"/>
      <c r="BBQ9" s="35"/>
      <c r="BBR9" s="35"/>
      <c r="BBS9" s="35"/>
      <c r="BBT9" s="35"/>
      <c r="BBU9" s="35"/>
      <c r="BBV9" s="35"/>
      <c r="BBW9" s="35"/>
      <c r="BBX9" s="35"/>
      <c r="BBY9" s="35"/>
      <c r="BBZ9" s="35"/>
      <c r="BCA9" s="35"/>
      <c r="BCB9" s="35"/>
      <c r="BCC9" s="35"/>
      <c r="BCD9" s="35"/>
      <c r="BCE9" s="35"/>
      <c r="BCF9" s="35"/>
      <c r="BCG9" s="35"/>
      <c r="BCH9" s="35"/>
      <c r="BCI9" s="35"/>
      <c r="BCJ9" s="35"/>
      <c r="BCK9" s="35"/>
      <c r="BCL9" s="35"/>
      <c r="BCM9" s="35"/>
      <c r="BCN9" s="35"/>
      <c r="BCO9" s="35"/>
      <c r="BCP9" s="35"/>
      <c r="BCQ9" s="35"/>
      <c r="BCR9" s="35"/>
      <c r="BCS9" s="35"/>
      <c r="BCT9" s="35"/>
      <c r="BCU9" s="35"/>
      <c r="BCV9" s="35"/>
      <c r="BCW9" s="35"/>
      <c r="BCX9" s="35"/>
      <c r="BCY9" s="35"/>
      <c r="BCZ9" s="35"/>
      <c r="BDA9" s="35"/>
      <c r="BDB9" s="35"/>
      <c r="BDC9" s="35"/>
      <c r="BDD9" s="35"/>
      <c r="BDE9" s="35"/>
      <c r="BDF9" s="35"/>
      <c r="BDG9" s="35"/>
      <c r="BDH9" s="35"/>
      <c r="BDI9" s="35"/>
      <c r="BDJ9" s="35"/>
      <c r="BDK9" s="35"/>
      <c r="BDL9" s="35"/>
      <c r="BDM9" s="35"/>
      <c r="BDN9" s="35"/>
      <c r="BDO9" s="35"/>
      <c r="BDP9" s="35"/>
      <c r="BDQ9" s="35"/>
      <c r="BDR9" s="35"/>
      <c r="BDS9" s="35"/>
      <c r="BDT9" s="35"/>
      <c r="BDU9" s="35"/>
      <c r="BDV9" s="35"/>
      <c r="BDW9" s="35"/>
      <c r="BDX9" s="35"/>
      <c r="BDY9" s="35"/>
      <c r="BDZ9" s="35"/>
      <c r="BEA9" s="35"/>
      <c r="BEB9" s="35"/>
      <c r="BEC9" s="35"/>
      <c r="BED9" s="35"/>
      <c r="BEE9" s="35"/>
      <c r="BEF9" s="35"/>
      <c r="BEG9" s="35"/>
      <c r="BEH9" s="35"/>
      <c r="BEI9" s="35"/>
      <c r="BEJ9" s="35"/>
      <c r="BEK9" s="35"/>
      <c r="BEL9" s="35"/>
      <c r="BEM9" s="35"/>
      <c r="BEN9" s="35"/>
      <c r="BEO9" s="35"/>
      <c r="BEP9" s="35"/>
      <c r="BEQ9" s="35"/>
      <c r="BER9" s="35"/>
      <c r="BES9" s="35"/>
      <c r="BET9" s="35"/>
      <c r="BEU9" s="35"/>
      <c r="BEV9" s="35"/>
      <c r="BEW9" s="35"/>
      <c r="BEX9" s="35"/>
      <c r="BEY9" s="35"/>
      <c r="BEZ9" s="35"/>
      <c r="BFA9" s="35"/>
      <c r="BFB9" s="35"/>
      <c r="BFC9" s="35"/>
      <c r="BFD9" s="35"/>
      <c r="BFE9" s="35"/>
      <c r="BFF9" s="35"/>
      <c r="BFG9" s="35"/>
      <c r="BFH9" s="35"/>
      <c r="BFI9" s="35"/>
      <c r="BFJ9" s="35"/>
      <c r="BFK9" s="35"/>
      <c r="BFL9" s="35"/>
      <c r="BFM9" s="35"/>
      <c r="BFN9" s="35"/>
      <c r="BFO9" s="35"/>
      <c r="BFP9" s="35"/>
      <c r="BFQ9" s="35"/>
      <c r="BFR9" s="35"/>
      <c r="BFS9" s="35"/>
      <c r="BFT9" s="35"/>
      <c r="BFU9" s="35"/>
      <c r="BFV9" s="35"/>
      <c r="BFW9" s="35"/>
      <c r="BFX9" s="35"/>
      <c r="BFY9" s="35"/>
      <c r="BFZ9" s="35"/>
      <c r="BGA9" s="35"/>
      <c r="BGB9" s="35"/>
      <c r="BGC9" s="35"/>
      <c r="BGD9" s="35"/>
      <c r="BGE9" s="35"/>
      <c r="BGF9" s="35"/>
      <c r="BGG9" s="35"/>
      <c r="BGH9" s="35"/>
      <c r="BGI9" s="35"/>
      <c r="BGJ9" s="35"/>
      <c r="BGK9" s="35"/>
      <c r="BGL9" s="35"/>
      <c r="BGM9" s="35"/>
      <c r="BGN9" s="35"/>
      <c r="BGO9" s="35"/>
      <c r="BGP9" s="35"/>
      <c r="BGQ9" s="35"/>
      <c r="BGR9" s="35"/>
      <c r="BGS9" s="35"/>
      <c r="BGT9" s="35"/>
      <c r="BGU9" s="35"/>
      <c r="BGV9" s="35"/>
      <c r="BGW9" s="35"/>
      <c r="BGX9" s="35"/>
      <c r="BGY9" s="35"/>
      <c r="BGZ9" s="35"/>
      <c r="BHA9" s="35"/>
      <c r="BHB9" s="35"/>
      <c r="BHC9" s="35"/>
      <c r="BHD9" s="35"/>
      <c r="BHE9" s="35"/>
      <c r="BHF9" s="35"/>
      <c r="BHG9" s="35"/>
      <c r="BHH9" s="35"/>
      <c r="BHI9" s="35"/>
      <c r="BHJ9" s="35"/>
      <c r="BHK9" s="35"/>
      <c r="BHL9" s="35"/>
      <c r="BHM9" s="35"/>
      <c r="BHN9" s="35"/>
      <c r="BHO9" s="35"/>
      <c r="BHP9" s="35"/>
      <c r="BHQ9" s="35"/>
      <c r="BHR9" s="35"/>
      <c r="BHS9" s="35"/>
      <c r="BHT9" s="35"/>
      <c r="BHU9" s="35"/>
      <c r="BHV9" s="35"/>
      <c r="BHW9" s="35"/>
      <c r="BHX9" s="35"/>
      <c r="BHY9" s="35"/>
      <c r="BHZ9" s="35"/>
      <c r="BIA9" s="35"/>
      <c r="BIB9" s="35"/>
      <c r="BIC9" s="35"/>
      <c r="BID9" s="35"/>
      <c r="BIE9" s="35"/>
      <c r="BIF9" s="35"/>
      <c r="BIG9" s="35"/>
      <c r="BIH9" s="35"/>
      <c r="BII9" s="35"/>
      <c r="BIJ9" s="35"/>
      <c r="BIK9" s="35"/>
      <c r="BIL9" s="35"/>
      <c r="BIM9" s="35"/>
      <c r="BIN9" s="35"/>
      <c r="BIO9" s="35"/>
      <c r="BIP9" s="35"/>
      <c r="BIQ9" s="35"/>
      <c r="BIR9" s="35"/>
      <c r="BIS9" s="35"/>
      <c r="BIT9" s="35"/>
      <c r="BIU9" s="35"/>
      <c r="BIV9" s="35"/>
      <c r="BIW9" s="35"/>
      <c r="BIX9" s="35"/>
      <c r="BIY9" s="35"/>
      <c r="BIZ9" s="35"/>
      <c r="BJA9" s="35"/>
      <c r="BJB9" s="35"/>
      <c r="BJC9" s="35"/>
      <c r="BJD9" s="35"/>
      <c r="BJE9" s="35"/>
      <c r="BJF9" s="35"/>
      <c r="BJG9" s="35"/>
      <c r="BJH9" s="35"/>
      <c r="BJI9" s="35"/>
      <c r="BJJ9" s="35"/>
      <c r="BJK9" s="35"/>
      <c r="BJL9" s="35"/>
      <c r="BJM9" s="35"/>
      <c r="BJN9" s="35"/>
      <c r="BJO9" s="35"/>
      <c r="BJP9" s="35"/>
      <c r="BJQ9" s="35"/>
      <c r="BJR9" s="35"/>
      <c r="BJS9" s="35"/>
      <c r="BJT9" s="35"/>
      <c r="BJU9" s="35"/>
      <c r="BJV9" s="35"/>
      <c r="BJW9" s="35"/>
      <c r="BJX9" s="35"/>
      <c r="BJY9" s="35"/>
      <c r="BJZ9" s="35"/>
      <c r="BKA9" s="35"/>
      <c r="BKB9" s="35"/>
      <c r="BKC9" s="35"/>
      <c r="BKD9" s="35"/>
      <c r="BKE9" s="35"/>
      <c r="BKF9" s="35"/>
      <c r="BKG9" s="35"/>
      <c r="BKH9" s="35"/>
      <c r="BKI9" s="35"/>
      <c r="BKJ9" s="35"/>
      <c r="BKK9" s="35"/>
      <c r="BKL9" s="35"/>
      <c r="BKM9" s="35"/>
      <c r="BKN9" s="35"/>
      <c r="BKO9" s="35"/>
      <c r="BKP9" s="35"/>
      <c r="BKQ9" s="35"/>
      <c r="BKR9" s="35"/>
      <c r="BKS9" s="35"/>
      <c r="BKT9" s="35"/>
      <c r="BKU9" s="35"/>
      <c r="BKV9" s="35"/>
      <c r="BKW9" s="35"/>
      <c r="BKX9" s="35"/>
      <c r="BKY9" s="35"/>
      <c r="BKZ9" s="35"/>
      <c r="BLA9" s="35"/>
      <c r="BLB9" s="35"/>
      <c r="BLC9" s="35"/>
      <c r="BLD9" s="35"/>
      <c r="BLE9" s="35"/>
      <c r="BLF9" s="35"/>
      <c r="BLG9" s="35"/>
      <c r="BLH9" s="35"/>
      <c r="BLI9" s="35"/>
      <c r="BLJ9" s="35"/>
      <c r="BLK9" s="35"/>
      <c r="BLL9" s="35"/>
      <c r="BLM9" s="35"/>
      <c r="BLN9" s="35"/>
      <c r="BLO9" s="35"/>
      <c r="BLP9" s="35"/>
      <c r="BLQ9" s="35"/>
      <c r="BLR9" s="35"/>
      <c r="BLS9" s="35"/>
      <c r="BLT9" s="35"/>
      <c r="BLU9" s="35"/>
      <c r="BLV9" s="35"/>
      <c r="BLW9" s="35"/>
      <c r="BLX9" s="35"/>
      <c r="BLY9" s="35"/>
      <c r="BLZ9" s="35"/>
      <c r="BMA9" s="35"/>
      <c r="BMB9" s="35"/>
      <c r="BMC9" s="35"/>
      <c r="BMD9" s="35"/>
      <c r="BME9" s="35"/>
      <c r="BMF9" s="35"/>
      <c r="BMG9" s="35"/>
      <c r="BMH9" s="35"/>
      <c r="BMI9" s="35"/>
      <c r="BMJ9" s="35"/>
      <c r="BMK9" s="35"/>
      <c r="BML9" s="35"/>
      <c r="BMM9" s="35"/>
      <c r="BMN9" s="35"/>
      <c r="BMO9" s="35"/>
      <c r="BMP9" s="35"/>
      <c r="BMQ9" s="35"/>
      <c r="BMR9" s="35"/>
      <c r="BMS9" s="35"/>
      <c r="BMT9" s="35"/>
      <c r="BMU9" s="35"/>
      <c r="BMV9" s="35"/>
      <c r="BMW9" s="35"/>
      <c r="BMX9" s="35"/>
      <c r="BMY9" s="35"/>
      <c r="BMZ9" s="35"/>
      <c r="BNA9" s="35"/>
      <c r="BNB9" s="35"/>
      <c r="BNC9" s="35"/>
      <c r="BND9" s="35"/>
      <c r="BNE9" s="35"/>
      <c r="BNF9" s="35"/>
      <c r="BNG9" s="35"/>
      <c r="BNH9" s="35"/>
      <c r="BNI9" s="35"/>
      <c r="BNJ9" s="35"/>
      <c r="BNK9" s="35"/>
      <c r="BNL9" s="35"/>
      <c r="BNM9" s="35"/>
      <c r="BNN9" s="35"/>
      <c r="BNO9" s="35"/>
      <c r="BNP9" s="35"/>
      <c r="BNQ9" s="35"/>
      <c r="BNR9" s="35"/>
      <c r="BNS9" s="35"/>
      <c r="BNT9" s="35"/>
      <c r="BNU9" s="35"/>
      <c r="BNV9" s="35"/>
      <c r="BNW9" s="35"/>
      <c r="BNX9" s="35"/>
      <c r="BNY9" s="35"/>
      <c r="BNZ9" s="35"/>
      <c r="BOA9" s="35"/>
      <c r="BOB9" s="35"/>
      <c r="BOC9" s="35"/>
      <c r="BOD9" s="35"/>
      <c r="BOE9" s="35"/>
      <c r="BOF9" s="35"/>
      <c r="BOG9" s="35"/>
      <c r="BOH9" s="35"/>
      <c r="BOI9" s="35"/>
      <c r="BOJ9" s="35"/>
      <c r="BOK9" s="35"/>
      <c r="BOL9" s="35"/>
      <c r="BOM9" s="35"/>
      <c r="BON9" s="35"/>
      <c r="BOO9" s="35"/>
      <c r="BOP9" s="35"/>
      <c r="BOQ9" s="35"/>
      <c r="BOR9" s="35"/>
      <c r="BOS9" s="35"/>
      <c r="BOT9" s="35"/>
      <c r="BOU9" s="35"/>
      <c r="BOV9" s="35"/>
      <c r="BOW9" s="35"/>
      <c r="BOX9" s="35"/>
      <c r="BOY9" s="35"/>
      <c r="BOZ9" s="35"/>
      <c r="BPA9" s="35"/>
      <c r="BPB9" s="35"/>
      <c r="BPC9" s="35"/>
      <c r="BPD9" s="35"/>
      <c r="BPE9" s="35"/>
      <c r="BPF9" s="35"/>
      <c r="BPG9" s="35"/>
      <c r="BPH9" s="35"/>
      <c r="BPI9" s="35"/>
      <c r="BPJ9" s="35"/>
      <c r="BPK9" s="35"/>
      <c r="BPL9" s="35"/>
      <c r="BPM9" s="35"/>
      <c r="BPN9" s="35"/>
      <c r="BPO9" s="35"/>
      <c r="BPP9" s="35"/>
      <c r="BPQ9" s="35"/>
      <c r="BPR9" s="35"/>
      <c r="BPS9" s="35"/>
      <c r="BPT9" s="35"/>
      <c r="BPU9" s="35"/>
      <c r="BPV9" s="35"/>
      <c r="BPW9" s="35"/>
      <c r="BPX9" s="35"/>
      <c r="BPY9" s="35"/>
      <c r="BPZ9" s="35"/>
      <c r="BQA9" s="35"/>
      <c r="BQB9" s="35"/>
      <c r="BQC9" s="35"/>
      <c r="BQD9" s="35"/>
      <c r="BQE9" s="35"/>
      <c r="BQF9" s="35"/>
      <c r="BQG9" s="35"/>
      <c r="BQH9" s="35"/>
      <c r="BQI9" s="35"/>
      <c r="BQJ9" s="35"/>
      <c r="BQK9" s="35"/>
      <c r="BQL9" s="35"/>
      <c r="BQM9" s="35"/>
      <c r="BQN9" s="35"/>
      <c r="BQO9" s="35"/>
      <c r="BQP9" s="35"/>
      <c r="BQQ9" s="35"/>
      <c r="BQR9" s="35"/>
      <c r="BQS9" s="35"/>
      <c r="BQT9" s="35"/>
      <c r="BQU9" s="35"/>
      <c r="BQV9" s="35"/>
      <c r="BQW9" s="35"/>
      <c r="BQX9" s="35"/>
      <c r="BQY9" s="35"/>
      <c r="BQZ9" s="35"/>
      <c r="BRA9" s="35"/>
      <c r="BRB9" s="35"/>
      <c r="BRC9" s="35"/>
      <c r="BRD9" s="35"/>
      <c r="BRE9" s="35"/>
      <c r="BRF9" s="35"/>
      <c r="BRG9" s="35"/>
      <c r="BRH9" s="35"/>
      <c r="BRI9" s="35"/>
      <c r="BRJ9" s="35"/>
      <c r="BRK9" s="35"/>
      <c r="BRL9" s="35"/>
      <c r="BRM9" s="35"/>
      <c r="BRN9" s="35"/>
      <c r="BRO9" s="35"/>
      <c r="BRP9" s="35"/>
      <c r="BRQ9" s="35"/>
      <c r="BRR9" s="35"/>
      <c r="BRS9" s="35"/>
      <c r="BRT9" s="35"/>
      <c r="BRU9" s="35"/>
      <c r="BRV9" s="35"/>
      <c r="BRW9" s="35"/>
      <c r="BRX9" s="35"/>
      <c r="BRY9" s="35"/>
      <c r="BRZ9" s="35"/>
      <c r="BSA9" s="35"/>
      <c r="BSB9" s="35"/>
      <c r="BSC9" s="35"/>
      <c r="BSD9" s="35"/>
      <c r="BSE9" s="35"/>
      <c r="BSF9" s="35"/>
      <c r="BSG9" s="35"/>
      <c r="BSH9" s="35"/>
      <c r="BSI9" s="35"/>
      <c r="BSJ9" s="35"/>
      <c r="BSK9" s="35"/>
      <c r="BSL9" s="35"/>
      <c r="BSM9" s="35"/>
      <c r="BSN9" s="35"/>
      <c r="BSO9" s="35"/>
      <c r="BSP9" s="35"/>
      <c r="BSQ9" s="35"/>
      <c r="BSR9" s="35"/>
      <c r="BSS9" s="35"/>
      <c r="BST9" s="35"/>
      <c r="BSU9" s="35"/>
      <c r="BSV9" s="35"/>
      <c r="BSW9" s="35"/>
      <c r="BSX9" s="35"/>
      <c r="BSY9" s="35"/>
      <c r="BSZ9" s="35"/>
      <c r="BTA9" s="35"/>
      <c r="BTB9" s="35"/>
      <c r="BTC9" s="35"/>
      <c r="BTD9" s="35"/>
      <c r="BTE9" s="35"/>
      <c r="BTF9" s="35"/>
      <c r="BTG9" s="35"/>
      <c r="BTH9" s="35"/>
      <c r="BTI9" s="35"/>
      <c r="BTJ9" s="35"/>
      <c r="BTK9" s="35"/>
      <c r="BTL9" s="35"/>
      <c r="BTM9" s="35"/>
      <c r="BTN9" s="35"/>
      <c r="BTO9" s="35"/>
      <c r="BTP9" s="35"/>
      <c r="BTQ9" s="35"/>
      <c r="BTR9" s="35"/>
      <c r="BTS9" s="35"/>
      <c r="BTT9" s="35"/>
      <c r="BTU9" s="35"/>
      <c r="BTV9" s="35"/>
      <c r="BTW9" s="35"/>
      <c r="BTX9" s="35"/>
      <c r="BTY9" s="35"/>
      <c r="BTZ9" s="35"/>
      <c r="BUA9" s="35"/>
      <c r="BUB9" s="35"/>
      <c r="BUC9" s="35"/>
      <c r="BUD9" s="35"/>
      <c r="BUE9" s="35"/>
      <c r="BUF9" s="35"/>
      <c r="BUG9" s="35"/>
      <c r="BUH9" s="35"/>
      <c r="BUI9" s="35"/>
      <c r="BUJ9" s="35"/>
      <c r="BUK9" s="35"/>
      <c r="BUL9" s="35"/>
      <c r="BUM9" s="35"/>
      <c r="BUN9" s="35"/>
      <c r="BUO9" s="35"/>
      <c r="BUP9" s="35"/>
      <c r="BUQ9" s="35"/>
      <c r="BUR9" s="35"/>
      <c r="BUS9" s="35"/>
      <c r="BUT9" s="35"/>
      <c r="BUU9" s="35"/>
      <c r="BUV9" s="35"/>
      <c r="BUW9" s="35"/>
      <c r="BUX9" s="35"/>
      <c r="BUY9" s="35"/>
      <c r="BUZ9" s="35"/>
      <c r="BVA9" s="35"/>
      <c r="BVB9" s="35"/>
      <c r="BVC9" s="35"/>
      <c r="BVD9" s="35"/>
      <c r="BVE9" s="35"/>
      <c r="BVF9" s="35"/>
      <c r="BVG9" s="35"/>
      <c r="BVH9" s="35"/>
      <c r="BVI9" s="35"/>
      <c r="BVJ9" s="35"/>
      <c r="BVK9" s="35"/>
      <c r="BVL9" s="35"/>
      <c r="BVM9" s="35"/>
      <c r="BVN9" s="35"/>
      <c r="BVO9" s="35"/>
      <c r="BVP9" s="35"/>
      <c r="BVQ9" s="35"/>
      <c r="BVR9" s="35"/>
      <c r="BVS9" s="35"/>
      <c r="BVT9" s="35"/>
      <c r="BVU9" s="35"/>
      <c r="BVV9" s="35"/>
      <c r="BVW9" s="35"/>
      <c r="BVX9" s="35"/>
      <c r="BVY9" s="35"/>
      <c r="BVZ9" s="35"/>
      <c r="BWA9" s="35"/>
      <c r="BWB9" s="35"/>
      <c r="BWC9" s="35"/>
      <c r="BWD9" s="35"/>
      <c r="BWE9" s="35"/>
      <c r="BWF9" s="35"/>
      <c r="BWG9" s="35"/>
      <c r="BWH9" s="35"/>
      <c r="BWI9" s="35"/>
      <c r="BWJ9" s="35"/>
      <c r="BWK9" s="35"/>
      <c r="BWL9" s="35"/>
      <c r="BWM9" s="35"/>
      <c r="BWN9" s="35"/>
      <c r="BWO9" s="35"/>
      <c r="BWP9" s="35"/>
      <c r="BWQ9" s="35"/>
      <c r="BWR9" s="35"/>
      <c r="BWS9" s="35"/>
      <c r="BWT9" s="35"/>
      <c r="BWU9" s="35"/>
      <c r="BWV9" s="35"/>
      <c r="BWW9" s="35"/>
      <c r="BWX9" s="35"/>
      <c r="BWY9" s="35"/>
      <c r="BWZ9" s="35"/>
      <c r="BXA9" s="35"/>
      <c r="BXB9" s="35"/>
      <c r="BXC9" s="35"/>
      <c r="BXD9" s="35"/>
      <c r="BXE9" s="35"/>
      <c r="BXF9" s="35"/>
      <c r="BXG9" s="35"/>
      <c r="BXH9" s="35"/>
      <c r="BXI9" s="35"/>
      <c r="BXJ9" s="35"/>
      <c r="BXK9" s="35"/>
      <c r="BXL9" s="35"/>
      <c r="BXM9" s="35"/>
      <c r="BXN9" s="35"/>
      <c r="BXO9" s="35"/>
      <c r="BXP9" s="35"/>
      <c r="BXQ9" s="35"/>
      <c r="BXR9" s="35"/>
      <c r="BXS9" s="35"/>
      <c r="BXT9" s="35"/>
      <c r="BXU9" s="35"/>
      <c r="BXV9" s="35"/>
      <c r="BXW9" s="35"/>
      <c r="BXX9" s="35"/>
      <c r="BXY9" s="35"/>
      <c r="BXZ9" s="35"/>
      <c r="BYA9" s="35"/>
      <c r="BYB9" s="35"/>
      <c r="BYC9" s="35"/>
      <c r="BYD9" s="35"/>
      <c r="BYE9" s="35"/>
      <c r="BYF9" s="35"/>
      <c r="BYG9" s="35"/>
      <c r="BYH9" s="35"/>
      <c r="BYI9" s="35"/>
      <c r="BYJ9" s="35"/>
      <c r="BYK9" s="35"/>
      <c r="BYL9" s="35"/>
      <c r="BYM9" s="35"/>
      <c r="BYN9" s="35"/>
      <c r="BYO9" s="35"/>
      <c r="BYP9" s="35"/>
      <c r="BYQ9" s="35"/>
      <c r="BYR9" s="35"/>
      <c r="BYS9" s="35"/>
      <c r="BYT9" s="35"/>
      <c r="BYU9" s="35"/>
      <c r="BYV9" s="35"/>
      <c r="BYW9" s="35"/>
      <c r="BYX9" s="35"/>
      <c r="BYY9" s="35"/>
      <c r="BYZ9" s="35"/>
      <c r="BZA9" s="35"/>
      <c r="BZB9" s="35"/>
      <c r="BZC9" s="35"/>
      <c r="BZD9" s="35"/>
      <c r="BZE9" s="35"/>
      <c r="BZF9" s="35"/>
      <c r="BZG9" s="35"/>
      <c r="BZH9" s="35"/>
      <c r="BZI9" s="35"/>
      <c r="BZJ9" s="35"/>
      <c r="BZK9" s="35"/>
      <c r="BZL9" s="35"/>
      <c r="BZM9" s="35"/>
      <c r="BZN9" s="35"/>
      <c r="BZO9" s="35"/>
      <c r="BZP9" s="35"/>
      <c r="BZQ9" s="35"/>
      <c r="BZR9" s="35"/>
      <c r="BZS9" s="35"/>
      <c r="BZT9" s="35"/>
      <c r="BZU9" s="35"/>
      <c r="BZV9" s="35"/>
      <c r="BZW9" s="35"/>
      <c r="BZX9" s="35"/>
      <c r="BZY9" s="35"/>
      <c r="BZZ9" s="35"/>
      <c r="CAA9" s="35"/>
      <c r="CAB9" s="35"/>
      <c r="CAC9" s="35"/>
      <c r="CAD9" s="35"/>
      <c r="CAE9" s="35"/>
      <c r="CAF9" s="35"/>
      <c r="CAG9" s="35"/>
      <c r="CAH9" s="35"/>
      <c r="CAI9" s="35"/>
      <c r="CAJ9" s="35"/>
      <c r="CAK9" s="35"/>
      <c r="CAL9" s="35"/>
      <c r="CAM9" s="35"/>
      <c r="CAN9" s="35"/>
      <c r="CAO9" s="35"/>
      <c r="CAP9" s="35"/>
      <c r="CAQ9" s="35"/>
      <c r="CAR9" s="35"/>
      <c r="CAS9" s="35"/>
      <c r="CAT9" s="35"/>
      <c r="CAU9" s="35"/>
      <c r="CAV9" s="35"/>
      <c r="CAW9" s="35"/>
      <c r="CAX9" s="35"/>
      <c r="CAY9" s="35"/>
      <c r="CAZ9" s="35"/>
      <c r="CBA9" s="35"/>
      <c r="CBB9" s="35"/>
      <c r="CBC9" s="35"/>
      <c r="CBD9" s="35"/>
      <c r="CBE9" s="35"/>
      <c r="CBF9" s="35"/>
      <c r="CBG9" s="35"/>
      <c r="CBH9" s="35"/>
      <c r="CBI9" s="35"/>
      <c r="CBJ9" s="35"/>
      <c r="CBK9" s="35"/>
      <c r="CBL9" s="35"/>
      <c r="CBM9" s="35"/>
      <c r="CBN9" s="35"/>
      <c r="CBO9" s="35"/>
      <c r="CBP9" s="35"/>
      <c r="CBQ9" s="35"/>
      <c r="CBR9" s="35"/>
      <c r="CBS9" s="35"/>
      <c r="CBT9" s="35"/>
      <c r="CBU9" s="35"/>
      <c r="CBV9" s="35"/>
      <c r="CBW9" s="35"/>
      <c r="CBX9" s="35"/>
      <c r="CBY9" s="35"/>
      <c r="CBZ9" s="35"/>
      <c r="CCA9" s="35"/>
      <c r="CCB9" s="35"/>
      <c r="CCC9" s="35"/>
      <c r="CCD9" s="35"/>
      <c r="CCE9" s="35"/>
      <c r="CCF9" s="35"/>
      <c r="CCG9" s="35"/>
      <c r="CCH9" s="35"/>
      <c r="CCI9" s="35"/>
      <c r="CCJ9" s="35"/>
      <c r="CCK9" s="35"/>
      <c r="CCL9" s="35"/>
      <c r="CCM9" s="35"/>
      <c r="CCN9" s="35"/>
      <c r="CCO9" s="35"/>
      <c r="CCP9" s="35"/>
      <c r="CCQ9" s="35"/>
      <c r="CCR9" s="35"/>
      <c r="CCS9" s="35"/>
      <c r="CCT9" s="35"/>
      <c r="CCU9" s="35"/>
      <c r="CCV9" s="35"/>
      <c r="CCW9" s="35"/>
      <c r="CCX9" s="35"/>
      <c r="CCY9" s="35"/>
      <c r="CCZ9" s="35"/>
      <c r="CDA9" s="35"/>
      <c r="CDB9" s="35"/>
      <c r="CDC9" s="35"/>
      <c r="CDD9" s="35"/>
      <c r="CDE9" s="35"/>
      <c r="CDF9" s="35"/>
      <c r="CDG9" s="35"/>
      <c r="CDH9" s="35"/>
      <c r="CDI9" s="35"/>
      <c r="CDJ9" s="35"/>
      <c r="CDK9" s="35"/>
      <c r="CDL9" s="35"/>
      <c r="CDM9" s="35"/>
      <c r="CDN9" s="35"/>
      <c r="CDO9" s="35"/>
      <c r="CDP9" s="35"/>
      <c r="CDQ9" s="35"/>
      <c r="CDR9" s="35"/>
      <c r="CDS9" s="35"/>
      <c r="CDT9" s="35"/>
      <c r="CDU9" s="35"/>
      <c r="CDV9" s="35"/>
      <c r="CDW9" s="35"/>
      <c r="CDX9" s="35"/>
      <c r="CDY9" s="35"/>
      <c r="CDZ9" s="35"/>
      <c r="CEA9" s="35"/>
      <c r="CEB9" s="35"/>
      <c r="CEC9" s="35"/>
      <c r="CED9" s="35"/>
      <c r="CEE9" s="35"/>
      <c r="CEF9" s="35"/>
      <c r="CEG9" s="35"/>
      <c r="CEH9" s="35"/>
      <c r="CEI9" s="35"/>
      <c r="CEJ9" s="35"/>
      <c r="CEK9" s="35"/>
      <c r="CEL9" s="35"/>
      <c r="CEM9" s="35"/>
      <c r="CEN9" s="35"/>
      <c r="CEO9" s="35"/>
      <c r="CEP9" s="35"/>
      <c r="CEQ9" s="35"/>
      <c r="CER9" s="35"/>
      <c r="CES9" s="35"/>
      <c r="CET9" s="35"/>
      <c r="CEU9" s="35"/>
      <c r="CEV9" s="35"/>
      <c r="CEW9" s="35"/>
      <c r="CEX9" s="35"/>
      <c r="CEY9" s="35"/>
      <c r="CEZ9" s="35"/>
      <c r="CFA9" s="35"/>
      <c r="CFB9" s="35"/>
      <c r="CFC9" s="35"/>
      <c r="CFD9" s="35"/>
      <c r="CFE9" s="35"/>
      <c r="CFF9" s="35"/>
      <c r="CFG9" s="35"/>
      <c r="CFH9" s="35"/>
      <c r="CFI9" s="35"/>
      <c r="CFJ9" s="35"/>
      <c r="CFK9" s="35"/>
      <c r="CFL9" s="35"/>
      <c r="CFM9" s="35"/>
      <c r="CFN9" s="35"/>
      <c r="CFO9" s="35"/>
      <c r="CFP9" s="35"/>
      <c r="CFQ9" s="35"/>
      <c r="CFR9" s="35"/>
      <c r="CFS9" s="35"/>
      <c r="CFT9" s="35"/>
      <c r="CFU9" s="35"/>
      <c r="CFV9" s="35"/>
      <c r="CFW9" s="35"/>
      <c r="CFX9" s="35"/>
      <c r="CFY9" s="35"/>
      <c r="CFZ9" s="35"/>
      <c r="CGA9" s="35"/>
      <c r="CGB9" s="35"/>
      <c r="CGC9" s="35"/>
      <c r="CGD9" s="35"/>
      <c r="CGE9" s="35"/>
      <c r="CGF9" s="35"/>
      <c r="CGG9" s="35"/>
      <c r="CGH9" s="35"/>
      <c r="CGI9" s="35"/>
      <c r="CGJ9" s="35"/>
      <c r="CGK9" s="35"/>
      <c r="CGL9" s="35"/>
      <c r="CGM9" s="35"/>
      <c r="CGN9" s="35"/>
      <c r="CGO9" s="35"/>
      <c r="CGP9" s="35"/>
      <c r="CGQ9" s="35"/>
      <c r="CGR9" s="35"/>
      <c r="CGS9" s="35"/>
      <c r="CGT9" s="35"/>
      <c r="CGU9" s="35"/>
      <c r="CGV9" s="35"/>
      <c r="CGW9" s="35"/>
      <c r="CGX9" s="35"/>
      <c r="CGY9" s="35"/>
      <c r="CGZ9" s="35"/>
      <c r="CHA9" s="35"/>
      <c r="CHB9" s="35"/>
      <c r="CHC9" s="35"/>
      <c r="CHD9" s="35"/>
      <c r="CHE9" s="35"/>
      <c r="CHF9" s="35"/>
      <c r="CHG9" s="35"/>
      <c r="CHH9" s="35"/>
      <c r="CHI9" s="35"/>
      <c r="CHJ9" s="35"/>
      <c r="CHK9" s="35"/>
      <c r="CHL9" s="35"/>
      <c r="CHM9" s="35"/>
      <c r="CHN9" s="35"/>
      <c r="CHO9" s="35"/>
      <c r="CHP9" s="35"/>
      <c r="CHQ9" s="35"/>
      <c r="CHR9" s="35"/>
      <c r="CHS9" s="35"/>
      <c r="CHT9" s="35"/>
      <c r="CHU9" s="35"/>
      <c r="CHV9" s="35"/>
      <c r="CHW9" s="35"/>
      <c r="CHX9" s="35"/>
      <c r="CHY9" s="35"/>
      <c r="CHZ9" s="35"/>
      <c r="CIA9" s="35"/>
      <c r="CIB9" s="35"/>
      <c r="CIC9" s="35"/>
      <c r="CID9" s="35"/>
      <c r="CIE9" s="35"/>
      <c r="CIF9" s="35"/>
      <c r="CIG9" s="35"/>
      <c r="CIH9" s="35"/>
      <c r="CII9" s="35"/>
      <c r="CIJ9" s="35"/>
      <c r="CIK9" s="35"/>
      <c r="CIL9" s="35"/>
      <c r="CIM9" s="35"/>
      <c r="CIN9" s="35"/>
      <c r="CIO9" s="35"/>
      <c r="CIP9" s="35"/>
      <c r="CIQ9" s="35"/>
      <c r="CIR9" s="35"/>
      <c r="CIS9" s="35"/>
      <c r="CIT9" s="35"/>
      <c r="CIU9" s="35"/>
      <c r="CIV9" s="35"/>
      <c r="CIW9" s="35"/>
      <c r="CIX9" s="35"/>
      <c r="CIY9" s="35"/>
      <c r="CIZ9" s="35"/>
      <c r="CJA9" s="35"/>
      <c r="CJB9" s="35"/>
      <c r="CJC9" s="35"/>
      <c r="CJD9" s="35"/>
      <c r="CJE9" s="35"/>
      <c r="CJF9" s="35"/>
      <c r="CJG9" s="35"/>
      <c r="CJH9" s="35"/>
      <c r="CJI9" s="35"/>
      <c r="CJJ9" s="35"/>
      <c r="CJK9" s="35"/>
      <c r="CJL9" s="35"/>
      <c r="CJM9" s="35"/>
      <c r="CJN9" s="35"/>
      <c r="CJO9" s="35"/>
      <c r="CJP9" s="35"/>
      <c r="CJQ9" s="35"/>
      <c r="CJR9" s="35"/>
      <c r="CJS9" s="35"/>
      <c r="CJT9" s="35"/>
      <c r="CJU9" s="35"/>
      <c r="CJV9" s="35"/>
      <c r="CJW9" s="35"/>
      <c r="CJX9" s="35"/>
      <c r="CJY9" s="35"/>
      <c r="CJZ9" s="35"/>
      <c r="CKA9" s="35"/>
      <c r="CKB9" s="35"/>
      <c r="CKC9" s="35"/>
      <c r="CKD9" s="35"/>
      <c r="CKE9" s="35"/>
      <c r="CKF9" s="35"/>
      <c r="CKG9" s="35"/>
      <c r="CKH9" s="35"/>
      <c r="CKI9" s="35"/>
      <c r="CKJ9" s="35"/>
      <c r="CKK9" s="35"/>
      <c r="CKL9" s="35"/>
      <c r="CKM9" s="35"/>
      <c r="CKN9" s="35"/>
      <c r="CKO9" s="35"/>
      <c r="CKP9" s="35"/>
      <c r="CKQ9" s="35"/>
      <c r="CKR9" s="35"/>
      <c r="CKS9" s="35"/>
      <c r="CKT9" s="35"/>
      <c r="CKU9" s="35"/>
      <c r="CKV9" s="35"/>
      <c r="CKW9" s="35"/>
      <c r="CKX9" s="35"/>
      <c r="CKY9" s="35"/>
      <c r="CKZ9" s="35"/>
      <c r="CLA9" s="35"/>
      <c r="CLB9" s="35"/>
      <c r="CLC9" s="35"/>
      <c r="CLD9" s="35"/>
      <c r="CLE9" s="35"/>
      <c r="CLF9" s="35"/>
      <c r="CLG9" s="35"/>
      <c r="CLH9" s="35"/>
      <c r="CLI9" s="35"/>
      <c r="CLJ9" s="35"/>
      <c r="CLK9" s="35"/>
      <c r="CLL9" s="35"/>
      <c r="CLM9" s="35"/>
      <c r="CLN9" s="35"/>
      <c r="CLO9" s="35"/>
      <c r="CLP9" s="35"/>
      <c r="CLQ9" s="35"/>
      <c r="CLR9" s="35"/>
      <c r="CLS9" s="35"/>
      <c r="CLT9" s="35"/>
      <c r="CLU9" s="35"/>
      <c r="CLV9" s="35"/>
      <c r="CLW9" s="35"/>
      <c r="CLX9" s="35"/>
      <c r="CLY9" s="35"/>
      <c r="CLZ9" s="35"/>
      <c r="CMA9" s="35"/>
      <c r="CMB9" s="35"/>
      <c r="CMC9" s="35"/>
      <c r="CMD9" s="35"/>
      <c r="CME9" s="35"/>
      <c r="CMF9" s="35"/>
      <c r="CMG9" s="35"/>
      <c r="CMH9" s="35"/>
      <c r="CMI9" s="35"/>
      <c r="CMJ9" s="35"/>
      <c r="CMK9" s="35"/>
      <c r="CML9" s="35"/>
      <c r="CMM9" s="35"/>
      <c r="CMN9" s="35"/>
      <c r="CMO9" s="35"/>
      <c r="CMP9" s="35"/>
      <c r="CMQ9" s="35"/>
      <c r="CMR9" s="35"/>
      <c r="CMS9" s="35"/>
      <c r="CMT9" s="35"/>
      <c r="CMU9" s="35"/>
      <c r="CMV9" s="35"/>
      <c r="CMW9" s="35"/>
      <c r="CMX9" s="35"/>
      <c r="CMY9" s="35"/>
      <c r="CMZ9" s="35"/>
      <c r="CNA9" s="35"/>
      <c r="CNB9" s="35"/>
      <c r="CNC9" s="35"/>
      <c r="CND9" s="35"/>
      <c r="CNE9" s="35"/>
      <c r="CNF9" s="35"/>
      <c r="CNG9" s="35"/>
      <c r="CNH9" s="35"/>
      <c r="CNI9" s="35"/>
      <c r="CNJ9" s="35"/>
      <c r="CNK9" s="35"/>
      <c r="CNL9" s="35"/>
      <c r="CNM9" s="35"/>
      <c r="CNN9" s="35"/>
      <c r="CNO9" s="35"/>
      <c r="CNP9" s="35"/>
      <c r="CNQ9" s="35"/>
      <c r="CNR9" s="35"/>
      <c r="CNS9" s="35"/>
      <c r="CNT9" s="35"/>
      <c r="CNU9" s="35"/>
      <c r="CNV9" s="35"/>
      <c r="CNW9" s="35"/>
      <c r="CNX9" s="35"/>
      <c r="CNY9" s="35"/>
      <c r="CNZ9" s="35"/>
      <c r="COA9" s="35"/>
      <c r="COB9" s="35"/>
      <c r="COC9" s="35"/>
      <c r="COD9" s="35"/>
      <c r="COE9" s="35"/>
      <c r="COF9" s="35"/>
      <c r="COG9" s="35"/>
      <c r="COH9" s="35"/>
      <c r="COI9" s="35"/>
      <c r="COJ9" s="35"/>
      <c r="COK9" s="35"/>
      <c r="COL9" s="35"/>
      <c r="COM9" s="35"/>
      <c r="CON9" s="35"/>
      <c r="COO9" s="35"/>
      <c r="COP9" s="35"/>
      <c r="COQ9" s="35"/>
      <c r="COR9" s="35"/>
      <c r="COS9" s="35"/>
      <c r="COT9" s="35"/>
      <c r="COU9" s="35"/>
      <c r="COV9" s="35"/>
      <c r="COW9" s="35"/>
      <c r="COX9" s="35"/>
      <c r="COY9" s="35"/>
      <c r="COZ9" s="35"/>
      <c r="CPA9" s="35"/>
      <c r="CPB9" s="35"/>
      <c r="CPC9" s="35"/>
      <c r="CPD9" s="35"/>
      <c r="CPE9" s="35"/>
      <c r="CPF9" s="35"/>
      <c r="CPG9" s="35"/>
      <c r="CPH9" s="35"/>
      <c r="CPI9" s="35"/>
      <c r="CPJ9" s="35"/>
      <c r="CPK9" s="35"/>
      <c r="CPL9" s="35"/>
      <c r="CPM9" s="35"/>
      <c r="CPN9" s="35"/>
      <c r="CPO9" s="35"/>
      <c r="CPP9" s="35"/>
      <c r="CPQ9" s="35"/>
      <c r="CPR9" s="35"/>
      <c r="CPS9" s="35"/>
      <c r="CPT9" s="35"/>
      <c r="CPU9" s="35"/>
      <c r="CPV9" s="35"/>
      <c r="CPW9" s="35"/>
      <c r="CPX9" s="35"/>
      <c r="CPY9" s="35"/>
      <c r="CPZ9" s="35"/>
      <c r="CQA9" s="35"/>
      <c r="CQB9" s="35"/>
      <c r="CQC9" s="35"/>
      <c r="CQD9" s="35"/>
      <c r="CQE9" s="35"/>
      <c r="CQF9" s="35"/>
      <c r="CQG9" s="35"/>
      <c r="CQH9" s="35"/>
      <c r="CQI9" s="35"/>
      <c r="CQJ9" s="35"/>
      <c r="CQK9" s="35"/>
      <c r="CQL9" s="35"/>
      <c r="CQM9" s="35"/>
      <c r="CQN9" s="35"/>
      <c r="CQO9" s="35"/>
      <c r="CQP9" s="35"/>
      <c r="CQQ9" s="35"/>
      <c r="CQR9" s="35"/>
      <c r="CQS9" s="35"/>
      <c r="CQT9" s="35"/>
      <c r="CQU9" s="35"/>
      <c r="CQV9" s="35"/>
      <c r="CQW9" s="35"/>
      <c r="CQX9" s="35"/>
      <c r="CQY9" s="35"/>
      <c r="CQZ9" s="35"/>
      <c r="CRA9" s="35"/>
      <c r="CRB9" s="35"/>
      <c r="CRC9" s="35"/>
      <c r="CRD9" s="35"/>
      <c r="CRE9" s="35"/>
      <c r="CRF9" s="35"/>
      <c r="CRG9" s="35"/>
      <c r="CRH9" s="35"/>
      <c r="CRI9" s="35"/>
      <c r="CRJ9" s="35"/>
      <c r="CRK9" s="35"/>
      <c r="CRL9" s="35"/>
      <c r="CRM9" s="35"/>
      <c r="CRN9" s="35"/>
      <c r="CRO9" s="35"/>
      <c r="CRP9" s="35"/>
      <c r="CRQ9" s="35"/>
      <c r="CRR9" s="35"/>
      <c r="CRS9" s="35"/>
      <c r="CRT9" s="35"/>
      <c r="CRU9" s="35"/>
      <c r="CRV9" s="35"/>
      <c r="CRW9" s="35"/>
      <c r="CRX9" s="35"/>
      <c r="CRY9" s="35"/>
      <c r="CRZ9" s="35"/>
      <c r="CSA9" s="35"/>
      <c r="CSB9" s="35"/>
      <c r="CSC9" s="35"/>
      <c r="CSD9" s="35"/>
      <c r="CSE9" s="35"/>
      <c r="CSF9" s="35"/>
      <c r="CSG9" s="35"/>
      <c r="CSH9" s="35"/>
      <c r="CSI9" s="35"/>
      <c r="CSJ9" s="35"/>
      <c r="CSK9" s="35"/>
      <c r="CSL9" s="35"/>
      <c r="CSM9" s="35"/>
      <c r="CSN9" s="35"/>
      <c r="CSO9" s="35"/>
      <c r="CSP9" s="35"/>
      <c r="CSQ9" s="35"/>
      <c r="CSR9" s="35"/>
      <c r="CSS9" s="35"/>
      <c r="CST9" s="35"/>
      <c r="CSU9" s="35"/>
      <c r="CSV9" s="35"/>
      <c r="CSW9" s="35"/>
      <c r="CSX9" s="35"/>
      <c r="CSY9" s="35"/>
      <c r="CSZ9" s="35"/>
      <c r="CTA9" s="35"/>
      <c r="CTB9" s="35"/>
      <c r="CTC9" s="35"/>
      <c r="CTD9" s="35"/>
      <c r="CTE9" s="35"/>
      <c r="CTF9" s="35"/>
      <c r="CTG9" s="35"/>
      <c r="CTH9" s="35"/>
      <c r="CTI9" s="35"/>
      <c r="CTJ9" s="35"/>
      <c r="CTK9" s="35"/>
      <c r="CTL9" s="35"/>
      <c r="CTM9" s="35"/>
      <c r="CTN9" s="35"/>
      <c r="CTO9" s="35"/>
      <c r="CTP9" s="35"/>
      <c r="CTQ9" s="35"/>
      <c r="CTR9" s="35"/>
      <c r="CTS9" s="35"/>
      <c r="CTT9" s="35"/>
      <c r="CTU9" s="35"/>
      <c r="CTV9" s="35"/>
      <c r="CTW9" s="35"/>
      <c r="CTX9" s="35"/>
      <c r="CTY9" s="35"/>
      <c r="CTZ9" s="35"/>
      <c r="CUA9" s="35"/>
      <c r="CUB9" s="35"/>
      <c r="CUC9" s="35"/>
      <c r="CUD9" s="35"/>
      <c r="CUE9" s="35"/>
      <c r="CUF9" s="35"/>
      <c r="CUG9" s="35"/>
      <c r="CUH9" s="35"/>
      <c r="CUI9" s="35"/>
      <c r="CUJ9" s="35"/>
      <c r="CUK9" s="35"/>
      <c r="CUL9" s="35"/>
      <c r="CUM9" s="35"/>
      <c r="CUN9" s="35"/>
      <c r="CUO9" s="35"/>
      <c r="CUP9" s="35"/>
      <c r="CUQ9" s="35"/>
      <c r="CUR9" s="35"/>
      <c r="CUS9" s="35"/>
      <c r="CUT9" s="35"/>
      <c r="CUU9" s="35"/>
      <c r="CUV9" s="35"/>
      <c r="CUW9" s="35"/>
      <c r="CUX9" s="35"/>
      <c r="CUY9" s="35"/>
      <c r="CUZ9" s="35"/>
      <c r="CVA9" s="35"/>
      <c r="CVB9" s="35"/>
      <c r="CVC9" s="35"/>
      <c r="CVD9" s="35"/>
      <c r="CVE9" s="35"/>
      <c r="CVF9" s="35"/>
      <c r="CVG9" s="35"/>
      <c r="CVH9" s="35"/>
      <c r="CVI9" s="35"/>
      <c r="CVJ9" s="35"/>
      <c r="CVK9" s="35"/>
      <c r="CVL9" s="35"/>
      <c r="CVM9" s="35"/>
      <c r="CVN9" s="35"/>
      <c r="CVO9" s="35"/>
      <c r="CVP9" s="35"/>
      <c r="CVQ9" s="35"/>
      <c r="CVR9" s="35"/>
      <c r="CVS9" s="35"/>
      <c r="CVT9" s="35"/>
      <c r="CVU9" s="35"/>
      <c r="CVV9" s="35"/>
      <c r="CVW9" s="35"/>
      <c r="CVX9" s="35"/>
      <c r="CVY9" s="35"/>
      <c r="CVZ9" s="35"/>
      <c r="CWA9" s="35"/>
      <c r="CWB9" s="35"/>
      <c r="CWC9" s="35"/>
      <c r="CWD9" s="35"/>
      <c r="CWE9" s="35"/>
      <c r="CWF9" s="35"/>
      <c r="CWG9" s="35"/>
      <c r="CWH9" s="35"/>
      <c r="CWI9" s="35"/>
      <c r="CWJ9" s="35"/>
      <c r="CWK9" s="35"/>
      <c r="CWL9" s="35"/>
      <c r="CWM9" s="35"/>
      <c r="CWN9" s="35"/>
      <c r="CWO9" s="35"/>
      <c r="CWP9" s="35"/>
      <c r="CWQ9" s="35"/>
      <c r="CWR9" s="35"/>
      <c r="CWS9" s="35"/>
      <c r="CWT9" s="35"/>
      <c r="CWU9" s="35"/>
      <c r="CWV9" s="35"/>
      <c r="CWW9" s="35"/>
      <c r="CWX9" s="35"/>
      <c r="CWY9" s="35"/>
      <c r="CWZ9" s="35"/>
      <c r="CXA9" s="35"/>
      <c r="CXB9" s="35"/>
      <c r="CXC9" s="35"/>
      <c r="CXD9" s="35"/>
      <c r="CXE9" s="35"/>
      <c r="CXF9" s="35"/>
      <c r="CXG9" s="35"/>
      <c r="CXH9" s="35"/>
      <c r="CXI9" s="35"/>
      <c r="CXJ9" s="35"/>
      <c r="CXK9" s="35"/>
      <c r="CXL9" s="35"/>
      <c r="CXM9" s="35"/>
      <c r="CXN9" s="35"/>
      <c r="CXO9" s="35"/>
      <c r="CXP9" s="35"/>
      <c r="CXQ9" s="35"/>
      <c r="CXR9" s="35"/>
      <c r="CXS9" s="35"/>
      <c r="CXT9" s="35"/>
      <c r="CXU9" s="35"/>
      <c r="CXV9" s="35"/>
      <c r="CXW9" s="35"/>
      <c r="CXX9" s="35"/>
      <c r="CXY9" s="35"/>
      <c r="CXZ9" s="35"/>
      <c r="CYA9" s="35"/>
      <c r="CYB9" s="35"/>
      <c r="CYC9" s="35"/>
      <c r="CYD9" s="35"/>
      <c r="CYE9" s="35"/>
      <c r="CYF9" s="35"/>
      <c r="CYG9" s="35"/>
      <c r="CYH9" s="35"/>
      <c r="CYI9" s="35"/>
      <c r="CYJ9" s="35"/>
      <c r="CYK9" s="35"/>
      <c r="CYL9" s="35"/>
      <c r="CYM9" s="35"/>
      <c r="CYN9" s="35"/>
      <c r="CYO9" s="35"/>
      <c r="CYP9" s="35"/>
      <c r="CYQ9" s="35"/>
      <c r="CYR9" s="35"/>
      <c r="CYS9" s="35"/>
      <c r="CYT9" s="35"/>
      <c r="CYU9" s="35"/>
      <c r="CYV9" s="35"/>
      <c r="CYW9" s="35"/>
      <c r="CYX9" s="35"/>
      <c r="CYY9" s="35"/>
      <c r="CYZ9" s="35"/>
      <c r="CZA9" s="35"/>
      <c r="CZB9" s="35"/>
      <c r="CZC9" s="35"/>
      <c r="CZD9" s="35"/>
      <c r="CZE9" s="35"/>
      <c r="CZF9" s="35"/>
      <c r="CZG9" s="35"/>
      <c r="CZH9" s="35"/>
      <c r="CZI9" s="35"/>
      <c r="CZJ9" s="35"/>
      <c r="CZK9" s="35"/>
      <c r="CZL9" s="35"/>
      <c r="CZM9" s="35"/>
      <c r="CZN9" s="35"/>
      <c r="CZO9" s="35"/>
      <c r="CZP9" s="35"/>
      <c r="CZQ9" s="35"/>
      <c r="CZR9" s="35"/>
      <c r="CZS9" s="35"/>
      <c r="CZT9" s="35"/>
      <c r="CZU9" s="35"/>
      <c r="CZV9" s="35"/>
      <c r="CZW9" s="35"/>
      <c r="CZX9" s="35"/>
      <c r="CZY9" s="35"/>
      <c r="CZZ9" s="35"/>
      <c r="DAA9" s="35"/>
      <c r="DAB9" s="35"/>
      <c r="DAC9" s="35"/>
      <c r="DAD9" s="35"/>
      <c r="DAE9" s="35"/>
      <c r="DAF9" s="35"/>
      <c r="DAG9" s="35"/>
      <c r="DAH9" s="35"/>
      <c r="DAI9" s="35"/>
      <c r="DAJ9" s="35"/>
      <c r="DAK9" s="35"/>
      <c r="DAL9" s="35"/>
      <c r="DAM9" s="35"/>
      <c r="DAN9" s="35"/>
      <c r="DAO9" s="35"/>
      <c r="DAP9" s="35"/>
      <c r="DAQ9" s="35"/>
      <c r="DAR9" s="35"/>
      <c r="DAS9" s="35"/>
      <c r="DAT9" s="35"/>
      <c r="DAU9" s="35"/>
      <c r="DAV9" s="35"/>
      <c r="DAW9" s="35"/>
      <c r="DAX9" s="35"/>
      <c r="DAY9" s="35"/>
      <c r="DAZ9" s="35"/>
      <c r="DBA9" s="35"/>
      <c r="DBB9" s="35"/>
      <c r="DBC9" s="35"/>
      <c r="DBD9" s="35"/>
      <c r="DBE9" s="35"/>
      <c r="DBF9" s="35"/>
      <c r="DBG9" s="35"/>
      <c r="DBH9" s="35"/>
      <c r="DBI9" s="35"/>
      <c r="DBJ9" s="35"/>
      <c r="DBK9" s="35"/>
      <c r="DBL9" s="35"/>
      <c r="DBM9" s="35"/>
      <c r="DBN9" s="35"/>
      <c r="DBO9" s="35"/>
      <c r="DBP9" s="35"/>
      <c r="DBQ9" s="35"/>
      <c r="DBR9" s="35"/>
      <c r="DBS9" s="35"/>
      <c r="DBT9" s="35"/>
      <c r="DBU9" s="35"/>
      <c r="DBV9" s="35"/>
      <c r="DBW9" s="35"/>
      <c r="DBX9" s="35"/>
      <c r="DBY9" s="35"/>
      <c r="DBZ9" s="35"/>
      <c r="DCA9" s="35"/>
      <c r="DCB9" s="35"/>
      <c r="DCC9" s="35"/>
      <c r="DCD9" s="35"/>
      <c r="DCE9" s="35"/>
      <c r="DCF9" s="35"/>
      <c r="DCG9" s="35"/>
      <c r="DCH9" s="35"/>
      <c r="DCI9" s="35"/>
      <c r="DCJ9" s="35"/>
      <c r="DCK9" s="35"/>
      <c r="DCL9" s="35"/>
      <c r="DCM9" s="35"/>
      <c r="DCN9" s="35"/>
      <c r="DCO9" s="35"/>
      <c r="DCP9" s="35"/>
      <c r="DCQ9" s="35"/>
      <c r="DCR9" s="35"/>
      <c r="DCS9" s="35"/>
      <c r="DCT9" s="35"/>
      <c r="DCU9" s="35"/>
      <c r="DCV9" s="35"/>
      <c r="DCW9" s="35"/>
      <c r="DCX9" s="35"/>
      <c r="DCY9" s="35"/>
      <c r="DCZ9" s="35"/>
      <c r="DDA9" s="35"/>
      <c r="DDB9" s="35"/>
      <c r="DDC9" s="35"/>
      <c r="DDD9" s="35"/>
      <c r="DDE9" s="35"/>
      <c r="DDF9" s="35"/>
      <c r="DDG9" s="35"/>
      <c r="DDH9" s="35"/>
      <c r="DDI9" s="35"/>
      <c r="DDJ9" s="35"/>
      <c r="DDK9" s="35"/>
      <c r="DDL9" s="35"/>
      <c r="DDM9" s="35"/>
      <c r="DDN9" s="35"/>
      <c r="DDO9" s="35"/>
      <c r="DDP9" s="35"/>
      <c r="DDQ9" s="35"/>
      <c r="DDR9" s="35"/>
      <c r="DDS9" s="35"/>
      <c r="DDT9" s="35"/>
      <c r="DDU9" s="35"/>
      <c r="DDV9" s="35"/>
      <c r="DDW9" s="35"/>
      <c r="DDX9" s="35"/>
      <c r="DDY9" s="35"/>
      <c r="DDZ9" s="35"/>
      <c r="DEA9" s="35"/>
      <c r="DEB9" s="35"/>
      <c r="DEC9" s="35"/>
      <c r="DED9" s="35"/>
      <c r="DEE9" s="35"/>
      <c r="DEF9" s="35"/>
      <c r="DEG9" s="35"/>
      <c r="DEH9" s="35"/>
      <c r="DEI9" s="35"/>
      <c r="DEJ9" s="35"/>
      <c r="DEK9" s="35"/>
      <c r="DEL9" s="35"/>
      <c r="DEM9" s="35"/>
      <c r="DEN9" s="35"/>
      <c r="DEO9" s="35"/>
      <c r="DEP9" s="35"/>
      <c r="DEQ9" s="35"/>
      <c r="DER9" s="35"/>
      <c r="DES9" s="35"/>
      <c r="DET9" s="35"/>
      <c r="DEU9" s="35"/>
      <c r="DEV9" s="35"/>
      <c r="DEW9" s="35"/>
      <c r="DEX9" s="35"/>
      <c r="DEY9" s="35"/>
      <c r="DEZ9" s="35"/>
      <c r="DFA9" s="35"/>
      <c r="DFB9" s="35"/>
      <c r="DFC9" s="35"/>
      <c r="DFD9" s="35"/>
      <c r="DFE9" s="35"/>
      <c r="DFF9" s="35"/>
      <c r="DFG9" s="35"/>
      <c r="DFH9" s="35"/>
      <c r="DFI9" s="35"/>
      <c r="DFJ9" s="35"/>
      <c r="DFK9" s="35"/>
      <c r="DFL9" s="35"/>
      <c r="DFM9" s="35"/>
      <c r="DFN9" s="35"/>
      <c r="DFO9" s="35"/>
      <c r="DFP9" s="35"/>
      <c r="DFQ9" s="35"/>
      <c r="DFR9" s="35"/>
      <c r="DFS9" s="35"/>
      <c r="DFT9" s="35"/>
      <c r="DFU9" s="35"/>
      <c r="DFV9" s="35"/>
      <c r="DFW9" s="35"/>
      <c r="DFX9" s="35"/>
      <c r="DFY9" s="35"/>
      <c r="DFZ9" s="35"/>
      <c r="DGA9" s="35"/>
      <c r="DGB9" s="35"/>
      <c r="DGC9" s="35"/>
      <c r="DGD9" s="35"/>
      <c r="DGE9" s="35"/>
      <c r="DGF9" s="35"/>
      <c r="DGG9" s="35"/>
      <c r="DGH9" s="35"/>
      <c r="DGI9" s="35"/>
      <c r="DGJ9" s="35"/>
      <c r="DGK9" s="35"/>
      <c r="DGL9" s="35"/>
      <c r="DGM9" s="35"/>
      <c r="DGN9" s="35"/>
      <c r="DGO9" s="35"/>
      <c r="DGP9" s="35"/>
      <c r="DGQ9" s="35"/>
      <c r="DGR9" s="35"/>
      <c r="DGS9" s="35"/>
      <c r="DGT9" s="35"/>
      <c r="DGU9" s="35"/>
      <c r="DGV9" s="35"/>
      <c r="DGW9" s="35"/>
      <c r="DGX9" s="35"/>
      <c r="DGY9" s="35"/>
      <c r="DGZ9" s="35"/>
      <c r="DHA9" s="35"/>
      <c r="DHB9" s="35"/>
      <c r="DHC9" s="35"/>
      <c r="DHD9" s="35"/>
      <c r="DHE9" s="35"/>
      <c r="DHF9" s="35"/>
      <c r="DHG9" s="35"/>
      <c r="DHH9" s="35"/>
      <c r="DHI9" s="35"/>
      <c r="DHJ9" s="35"/>
      <c r="DHK9" s="35"/>
      <c r="DHL9" s="35"/>
      <c r="DHM9" s="35"/>
      <c r="DHN9" s="35"/>
      <c r="DHO9" s="35"/>
      <c r="DHP9" s="35"/>
      <c r="DHQ9" s="35"/>
      <c r="DHR9" s="35"/>
      <c r="DHS9" s="35"/>
      <c r="DHT9" s="35"/>
      <c r="DHU9" s="35"/>
      <c r="DHV9" s="35"/>
      <c r="DHW9" s="35"/>
      <c r="DHX9" s="35"/>
      <c r="DHY9" s="35"/>
      <c r="DHZ9" s="35"/>
      <c r="DIA9" s="35"/>
      <c r="DIB9" s="35"/>
      <c r="DIC9" s="35"/>
      <c r="DID9" s="35"/>
      <c r="DIE9" s="35"/>
      <c r="DIF9" s="35"/>
      <c r="DIG9" s="35"/>
      <c r="DIH9" s="35"/>
      <c r="DII9" s="35"/>
      <c r="DIJ9" s="35"/>
      <c r="DIK9" s="35"/>
      <c r="DIL9" s="35"/>
      <c r="DIM9" s="35"/>
      <c r="DIN9" s="35"/>
      <c r="DIO9" s="35"/>
      <c r="DIP9" s="35"/>
      <c r="DIQ9" s="35"/>
      <c r="DIR9" s="35"/>
      <c r="DIS9" s="35"/>
      <c r="DIT9" s="35"/>
      <c r="DIU9" s="35"/>
      <c r="DIV9" s="35"/>
      <c r="DIW9" s="35"/>
      <c r="DIX9" s="35"/>
      <c r="DIY9" s="35"/>
      <c r="DIZ9" s="35"/>
      <c r="DJA9" s="35"/>
      <c r="DJB9" s="35"/>
      <c r="DJC9" s="35"/>
      <c r="DJD9" s="35"/>
      <c r="DJE9" s="35"/>
      <c r="DJF9" s="35"/>
      <c r="DJG9" s="35"/>
      <c r="DJH9" s="35"/>
      <c r="DJI9" s="35"/>
      <c r="DJJ9" s="35"/>
      <c r="DJK9" s="35"/>
      <c r="DJL9" s="35"/>
      <c r="DJM9" s="35"/>
      <c r="DJN9" s="35"/>
      <c r="DJO9" s="35"/>
      <c r="DJP9" s="35"/>
      <c r="DJQ9" s="35"/>
      <c r="DJR9" s="35"/>
      <c r="DJS9" s="35"/>
      <c r="DJT9" s="35"/>
      <c r="DJU9" s="35"/>
      <c r="DJV9" s="35"/>
      <c r="DJW9" s="35"/>
      <c r="DJX9" s="35"/>
      <c r="DJY9" s="35"/>
      <c r="DJZ9" s="35"/>
      <c r="DKA9" s="35"/>
      <c r="DKB9" s="35"/>
      <c r="DKC9" s="35"/>
      <c r="DKD9" s="35"/>
      <c r="DKE9" s="35"/>
      <c r="DKF9" s="35"/>
      <c r="DKG9" s="35"/>
      <c r="DKH9" s="35"/>
      <c r="DKI9" s="35"/>
      <c r="DKJ9" s="35"/>
      <c r="DKK9" s="35"/>
      <c r="DKL9" s="35"/>
      <c r="DKM9" s="35"/>
      <c r="DKN9" s="35"/>
      <c r="DKO9" s="35"/>
      <c r="DKP9" s="35"/>
      <c r="DKQ9" s="35"/>
      <c r="DKR9" s="35"/>
      <c r="DKS9" s="35"/>
      <c r="DKT9" s="35"/>
      <c r="DKU9" s="35"/>
      <c r="DKV9" s="35"/>
      <c r="DKW9" s="35"/>
      <c r="DKX9" s="35"/>
      <c r="DKY9" s="35"/>
      <c r="DKZ9" s="35"/>
      <c r="DLA9" s="35"/>
      <c r="DLB9" s="35"/>
      <c r="DLC9" s="35"/>
      <c r="DLD9" s="35"/>
      <c r="DLE9" s="35"/>
      <c r="DLF9" s="35"/>
      <c r="DLG9" s="35"/>
      <c r="DLH9" s="35"/>
      <c r="DLI9" s="35"/>
      <c r="DLJ9" s="35"/>
      <c r="DLK9" s="35"/>
      <c r="DLL9" s="35"/>
      <c r="DLM9" s="35"/>
      <c r="DLN9" s="35"/>
      <c r="DLO9" s="35"/>
      <c r="DLP9" s="35"/>
      <c r="DLQ9" s="35"/>
      <c r="DLR9" s="35"/>
      <c r="DLS9" s="35"/>
      <c r="DLT9" s="35"/>
      <c r="DLU9" s="35"/>
      <c r="DLV9" s="35"/>
      <c r="DLW9" s="35"/>
      <c r="DLX9" s="35"/>
      <c r="DLY9" s="35"/>
      <c r="DLZ9" s="35"/>
      <c r="DMA9" s="35"/>
      <c r="DMB9" s="35"/>
      <c r="DMC9" s="35"/>
      <c r="DMD9" s="35"/>
      <c r="DME9" s="35"/>
      <c r="DMF9" s="35"/>
      <c r="DMG9" s="35"/>
      <c r="DMH9" s="35"/>
      <c r="DMI9" s="35"/>
      <c r="DMJ9" s="35"/>
      <c r="DMK9" s="35"/>
      <c r="DML9" s="35"/>
      <c r="DMM9" s="35"/>
      <c r="DMN9" s="35"/>
      <c r="DMO9" s="35"/>
      <c r="DMP9" s="35"/>
      <c r="DMQ9" s="35"/>
      <c r="DMR9" s="35"/>
      <c r="DMS9" s="35"/>
      <c r="DMT9" s="35"/>
      <c r="DMU9" s="35"/>
      <c r="DMV9" s="35"/>
      <c r="DMW9" s="35"/>
      <c r="DMX9" s="35"/>
      <c r="DMY9" s="35"/>
      <c r="DMZ9" s="35"/>
      <c r="DNA9" s="35"/>
      <c r="DNB9" s="35"/>
      <c r="DNC9" s="35"/>
      <c r="DND9" s="35"/>
      <c r="DNE9" s="35"/>
      <c r="DNF9" s="35"/>
      <c r="DNG9" s="35"/>
      <c r="DNH9" s="35"/>
      <c r="DNI9" s="35"/>
      <c r="DNJ9" s="35"/>
      <c r="DNK9" s="35"/>
      <c r="DNL9" s="35"/>
      <c r="DNM9" s="35"/>
      <c r="DNN9" s="35"/>
      <c r="DNO9" s="35"/>
      <c r="DNP9" s="35"/>
      <c r="DNQ9" s="35"/>
      <c r="DNR9" s="35"/>
      <c r="DNS9" s="35"/>
      <c r="DNT9" s="35"/>
      <c r="DNU9" s="35"/>
      <c r="DNV9" s="35"/>
      <c r="DNW9" s="35"/>
      <c r="DNX9" s="35"/>
      <c r="DNY9" s="35"/>
      <c r="DNZ9" s="35"/>
      <c r="DOA9" s="35"/>
      <c r="DOB9" s="35"/>
      <c r="DOC9" s="35"/>
      <c r="DOD9" s="35"/>
      <c r="DOE9" s="35"/>
      <c r="DOF9" s="35"/>
      <c r="DOG9" s="35"/>
      <c r="DOH9" s="35"/>
      <c r="DOI9" s="35"/>
      <c r="DOJ9" s="35"/>
      <c r="DOK9" s="35"/>
      <c r="DOL9" s="35"/>
      <c r="DOM9" s="35"/>
      <c r="DON9" s="35"/>
      <c r="DOO9" s="35"/>
      <c r="DOP9" s="35"/>
      <c r="DOQ9" s="35"/>
      <c r="DOR9" s="35"/>
      <c r="DOS9" s="35"/>
      <c r="DOT9" s="35"/>
      <c r="DOU9" s="35"/>
      <c r="DOV9" s="35"/>
      <c r="DOW9" s="35"/>
      <c r="DOX9" s="35"/>
      <c r="DOY9" s="35"/>
      <c r="DOZ9" s="35"/>
      <c r="DPA9" s="35"/>
      <c r="DPB9" s="35"/>
      <c r="DPC9" s="35"/>
      <c r="DPD9" s="35"/>
      <c r="DPE9" s="35"/>
      <c r="DPF9" s="35"/>
      <c r="DPG9" s="35"/>
      <c r="DPH9" s="35"/>
      <c r="DPI9" s="35"/>
      <c r="DPJ9" s="35"/>
      <c r="DPK9" s="35"/>
      <c r="DPL9" s="35"/>
      <c r="DPM9" s="35"/>
      <c r="DPN9" s="35"/>
      <c r="DPO9" s="35"/>
      <c r="DPP9" s="35"/>
      <c r="DPQ9" s="35"/>
      <c r="DPR9" s="35"/>
      <c r="DPS9" s="35"/>
      <c r="DPT9" s="35"/>
      <c r="DPU9" s="35"/>
      <c r="DPV9" s="35"/>
      <c r="DPW9" s="35"/>
      <c r="DPX9" s="35"/>
      <c r="DPY9" s="35"/>
      <c r="DPZ9" s="35"/>
      <c r="DQA9" s="35"/>
      <c r="DQB9" s="35"/>
      <c r="DQC9" s="35"/>
      <c r="DQD9" s="35"/>
      <c r="DQE9" s="35"/>
      <c r="DQF9" s="35"/>
      <c r="DQG9" s="35"/>
      <c r="DQH9" s="35"/>
      <c r="DQI9" s="35"/>
      <c r="DQJ9" s="35"/>
      <c r="DQK9" s="35"/>
      <c r="DQL9" s="35"/>
      <c r="DQM9" s="35"/>
      <c r="DQN9" s="35"/>
      <c r="DQO9" s="35"/>
      <c r="DQP9" s="35"/>
      <c r="DQQ9" s="35"/>
      <c r="DQR9" s="35"/>
      <c r="DQS9" s="35"/>
      <c r="DQT9" s="35"/>
      <c r="DQU9" s="35"/>
      <c r="DQV9" s="35"/>
      <c r="DQW9" s="35"/>
      <c r="DQX9" s="35"/>
      <c r="DQY9" s="35"/>
      <c r="DQZ9" s="35"/>
      <c r="DRA9" s="35"/>
      <c r="DRB9" s="35"/>
      <c r="DRC9" s="35"/>
      <c r="DRD9" s="35"/>
      <c r="DRE9" s="35"/>
      <c r="DRF9" s="35"/>
      <c r="DRG9" s="35"/>
      <c r="DRH9" s="35"/>
      <c r="DRI9" s="35"/>
      <c r="DRJ9" s="35"/>
      <c r="DRK9" s="35"/>
      <c r="DRL9" s="35"/>
      <c r="DRM9" s="35"/>
      <c r="DRN9" s="35"/>
      <c r="DRO9" s="35"/>
      <c r="DRP9" s="35"/>
      <c r="DRQ9" s="35"/>
      <c r="DRR9" s="35"/>
      <c r="DRS9" s="35"/>
      <c r="DRT9" s="35"/>
      <c r="DRU9" s="35"/>
      <c r="DRV9" s="35"/>
      <c r="DRW9" s="35"/>
      <c r="DRX9" s="35"/>
      <c r="DRY9" s="35"/>
      <c r="DRZ9" s="35"/>
      <c r="DSA9" s="35"/>
      <c r="DSB9" s="35"/>
      <c r="DSC9" s="35"/>
      <c r="DSD9" s="35"/>
      <c r="DSE9" s="35"/>
      <c r="DSF9" s="35"/>
      <c r="DSG9" s="35"/>
      <c r="DSH9" s="35"/>
      <c r="DSI9" s="35"/>
      <c r="DSJ9" s="35"/>
      <c r="DSK9" s="35"/>
      <c r="DSL9" s="35"/>
      <c r="DSM9" s="35"/>
      <c r="DSN9" s="35"/>
      <c r="DSO9" s="35"/>
      <c r="DSP9" s="35"/>
      <c r="DSQ9" s="35"/>
      <c r="DSR9" s="35"/>
      <c r="DSS9" s="35"/>
      <c r="DST9" s="35"/>
      <c r="DSU9" s="35"/>
      <c r="DSV9" s="35"/>
      <c r="DSW9" s="35"/>
      <c r="DSX9" s="35"/>
      <c r="DSY9" s="35"/>
      <c r="DSZ9" s="35"/>
      <c r="DTA9" s="35"/>
      <c r="DTB9" s="35"/>
      <c r="DTC9" s="35"/>
      <c r="DTD9" s="35"/>
      <c r="DTE9" s="35"/>
      <c r="DTF9" s="35"/>
      <c r="DTG9" s="35"/>
      <c r="DTH9" s="35"/>
      <c r="DTI9" s="35"/>
      <c r="DTJ9" s="35"/>
      <c r="DTK9" s="35"/>
      <c r="DTL9" s="35"/>
      <c r="DTM9" s="35"/>
      <c r="DTN9" s="35"/>
      <c r="DTO9" s="35"/>
      <c r="DTP9" s="35"/>
      <c r="DTQ9" s="35"/>
      <c r="DTR9" s="35"/>
      <c r="DTS9" s="35"/>
      <c r="DTT9" s="35"/>
      <c r="DTU9" s="35"/>
      <c r="DTV9" s="35"/>
      <c r="DTW9" s="35"/>
      <c r="DTX9" s="35"/>
      <c r="DTY9" s="35"/>
      <c r="DTZ9" s="35"/>
      <c r="DUA9" s="35"/>
      <c r="DUB9" s="35"/>
      <c r="DUC9" s="35"/>
      <c r="DUD9" s="35"/>
      <c r="DUE9" s="35"/>
      <c r="DUF9" s="35"/>
      <c r="DUG9" s="35"/>
      <c r="DUH9" s="35"/>
      <c r="DUI9" s="35"/>
      <c r="DUJ9" s="35"/>
      <c r="DUK9" s="35"/>
      <c r="DUL9" s="35"/>
      <c r="DUM9" s="35"/>
      <c r="DUN9" s="35"/>
      <c r="DUO9" s="35"/>
      <c r="DUP9" s="35"/>
      <c r="DUQ9" s="35"/>
      <c r="DUR9" s="35"/>
      <c r="DUS9" s="35"/>
      <c r="DUT9" s="35"/>
      <c r="DUU9" s="35"/>
      <c r="DUV9" s="35"/>
      <c r="DUW9" s="35"/>
      <c r="DUX9" s="35"/>
      <c r="DUY9" s="35"/>
      <c r="DUZ9" s="35"/>
      <c r="DVA9" s="35"/>
      <c r="DVB9" s="35"/>
      <c r="DVC9" s="35"/>
      <c r="DVD9" s="35"/>
      <c r="DVE9" s="35"/>
      <c r="DVF9" s="35"/>
      <c r="DVG9" s="35"/>
      <c r="DVH9" s="35"/>
      <c r="DVI9" s="35"/>
      <c r="DVJ9" s="35"/>
      <c r="DVK9" s="35"/>
      <c r="DVL9" s="35"/>
      <c r="DVM9" s="35"/>
      <c r="DVN9" s="35"/>
      <c r="DVO9" s="35"/>
      <c r="DVP9" s="35"/>
      <c r="DVQ9" s="35"/>
      <c r="DVR9" s="35"/>
      <c r="DVS9" s="35"/>
      <c r="DVT9" s="35"/>
      <c r="DVU9" s="35"/>
      <c r="DVV9" s="35"/>
      <c r="DVW9" s="35"/>
      <c r="DVX9" s="35"/>
      <c r="DVY9" s="35"/>
      <c r="DVZ9" s="35"/>
      <c r="DWA9" s="35"/>
      <c r="DWB9" s="35"/>
      <c r="DWC9" s="35"/>
      <c r="DWD9" s="35"/>
      <c r="DWE9" s="35"/>
      <c r="DWF9" s="35"/>
      <c r="DWG9" s="35"/>
      <c r="DWH9" s="35"/>
      <c r="DWI9" s="35"/>
      <c r="DWJ9" s="35"/>
      <c r="DWK9" s="35"/>
      <c r="DWL9" s="35"/>
      <c r="DWM9" s="35"/>
      <c r="DWN9" s="35"/>
      <c r="DWO9" s="35"/>
      <c r="DWP9" s="35"/>
      <c r="DWQ9" s="35"/>
      <c r="DWR9" s="35"/>
      <c r="DWS9" s="35"/>
      <c r="DWT9" s="35"/>
      <c r="DWU9" s="35"/>
      <c r="DWV9" s="35"/>
      <c r="DWW9" s="35"/>
      <c r="DWX9" s="35"/>
      <c r="DWY9" s="35"/>
      <c r="DWZ9" s="35"/>
      <c r="DXA9" s="35"/>
      <c r="DXB9" s="35"/>
      <c r="DXC9" s="35"/>
      <c r="DXD9" s="35"/>
      <c r="DXE9" s="35"/>
      <c r="DXF9" s="35"/>
      <c r="DXG9" s="35"/>
      <c r="DXH9" s="35"/>
      <c r="DXI9" s="35"/>
      <c r="DXJ9" s="35"/>
      <c r="DXK9" s="35"/>
      <c r="DXL9" s="35"/>
      <c r="DXM9" s="35"/>
      <c r="DXN9" s="35"/>
      <c r="DXO9" s="35"/>
      <c r="DXP9" s="35"/>
      <c r="DXQ9" s="35"/>
      <c r="DXR9" s="35"/>
      <c r="DXS9" s="35"/>
      <c r="DXT9" s="35"/>
      <c r="DXU9" s="35"/>
      <c r="DXV9" s="35"/>
      <c r="DXW9" s="35"/>
      <c r="DXX9" s="35"/>
      <c r="DXY9" s="35"/>
      <c r="DXZ9" s="35"/>
      <c r="DYA9" s="35"/>
      <c r="DYB9" s="35"/>
      <c r="DYC9" s="35"/>
      <c r="DYD9" s="35"/>
      <c r="DYE9" s="35"/>
      <c r="DYF9" s="35"/>
      <c r="DYG9" s="35"/>
      <c r="DYH9" s="35"/>
      <c r="DYI9" s="35"/>
      <c r="DYJ9" s="35"/>
      <c r="DYK9" s="35"/>
      <c r="DYL9" s="35"/>
      <c r="DYM9" s="35"/>
      <c r="DYN9" s="35"/>
      <c r="DYO9" s="35"/>
      <c r="DYP9" s="35"/>
      <c r="DYQ9" s="35"/>
      <c r="DYR9" s="35"/>
      <c r="DYS9" s="35"/>
      <c r="DYT9" s="35"/>
      <c r="DYU9" s="35"/>
      <c r="DYV9" s="35"/>
      <c r="DYW9" s="35"/>
      <c r="DYX9" s="35"/>
      <c r="DYY9" s="35"/>
      <c r="DYZ9" s="35"/>
      <c r="DZA9" s="35"/>
      <c r="DZB9" s="35"/>
      <c r="DZC9" s="35"/>
      <c r="DZD9" s="35"/>
      <c r="DZE9" s="35"/>
      <c r="DZF9" s="35"/>
      <c r="DZG9" s="35"/>
      <c r="DZH9" s="35"/>
      <c r="DZI9" s="35"/>
      <c r="DZJ9" s="35"/>
      <c r="DZK9" s="35"/>
      <c r="DZL9" s="35"/>
      <c r="DZM9" s="35"/>
      <c r="DZN9" s="35"/>
      <c r="DZO9" s="35"/>
      <c r="DZP9" s="35"/>
      <c r="DZQ9" s="35"/>
      <c r="DZR9" s="35"/>
      <c r="DZS9" s="35"/>
      <c r="DZT9" s="35"/>
      <c r="DZU9" s="35"/>
      <c r="DZV9" s="35"/>
      <c r="DZW9" s="35"/>
      <c r="DZX9" s="35"/>
      <c r="DZY9" s="35"/>
      <c r="DZZ9" s="35"/>
      <c r="EAA9" s="35"/>
      <c r="EAB9" s="35"/>
      <c r="EAC9" s="35"/>
      <c r="EAD9" s="35"/>
      <c r="EAE9" s="35"/>
      <c r="EAF9" s="35"/>
      <c r="EAG9" s="35"/>
      <c r="EAH9" s="35"/>
      <c r="EAI9" s="35"/>
      <c r="EAJ9" s="35"/>
      <c r="EAK9" s="35"/>
      <c r="EAL9" s="35"/>
      <c r="EAM9" s="35"/>
      <c r="EAN9" s="35"/>
      <c r="EAO9" s="35"/>
      <c r="EAP9" s="35"/>
      <c r="EAQ9" s="35"/>
      <c r="EAR9" s="35"/>
      <c r="EAS9" s="35"/>
      <c r="EAT9" s="35"/>
      <c r="EAU9" s="35"/>
      <c r="EAV9" s="35"/>
      <c r="EAW9" s="35"/>
      <c r="EAX9" s="35"/>
      <c r="EAY9" s="35"/>
      <c r="EAZ9" s="35"/>
      <c r="EBA9" s="35"/>
      <c r="EBB9" s="35"/>
      <c r="EBC9" s="35"/>
      <c r="EBD9" s="35"/>
      <c r="EBE9" s="35"/>
      <c r="EBF9" s="35"/>
      <c r="EBG9" s="35"/>
      <c r="EBH9" s="35"/>
      <c r="EBI9" s="35"/>
      <c r="EBJ9" s="35"/>
      <c r="EBK9" s="35"/>
      <c r="EBL9" s="35"/>
      <c r="EBM9" s="35"/>
      <c r="EBN9" s="35"/>
      <c r="EBO9" s="35"/>
      <c r="EBP9" s="35"/>
      <c r="EBQ9" s="35"/>
      <c r="EBR9" s="35"/>
      <c r="EBS9" s="35"/>
      <c r="EBT9" s="35"/>
      <c r="EBU9" s="35"/>
      <c r="EBV9" s="35"/>
      <c r="EBW9" s="35"/>
      <c r="EBX9" s="35"/>
      <c r="EBY9" s="35"/>
      <c r="EBZ9" s="35"/>
      <c r="ECA9" s="35"/>
      <c r="ECB9" s="35"/>
      <c r="ECC9" s="35"/>
      <c r="ECD9" s="35"/>
      <c r="ECE9" s="35"/>
      <c r="ECF9" s="35"/>
      <c r="ECG9" s="35"/>
      <c r="ECH9" s="35"/>
      <c r="ECI9" s="35"/>
      <c r="ECJ9" s="35"/>
      <c r="ECK9" s="35"/>
      <c r="ECL9" s="35"/>
      <c r="ECM9" s="35"/>
      <c r="ECN9" s="35"/>
      <c r="ECO9" s="35"/>
      <c r="ECP9" s="35"/>
      <c r="ECQ9" s="35"/>
      <c r="ECR9" s="35"/>
      <c r="ECS9" s="35"/>
      <c r="ECT9" s="35"/>
      <c r="ECU9" s="35"/>
      <c r="ECV9" s="35"/>
      <c r="ECW9" s="35"/>
      <c r="ECX9" s="35"/>
      <c r="ECY9" s="35"/>
      <c r="ECZ9" s="35"/>
      <c r="EDA9" s="35"/>
      <c r="EDB9" s="35"/>
      <c r="EDC9" s="35"/>
      <c r="EDD9" s="35"/>
      <c r="EDE9" s="35"/>
      <c r="EDF9" s="35"/>
      <c r="EDG9" s="35"/>
      <c r="EDH9" s="35"/>
      <c r="EDI9" s="35"/>
      <c r="EDJ9" s="35"/>
      <c r="EDK9" s="35"/>
      <c r="EDL9" s="35"/>
      <c r="EDM9" s="35"/>
      <c r="EDN9" s="35"/>
      <c r="EDO9" s="35"/>
      <c r="EDP9" s="35"/>
      <c r="EDQ9" s="35"/>
      <c r="EDR9" s="35"/>
      <c r="EDS9" s="35"/>
      <c r="EDT9" s="35"/>
      <c r="EDU9" s="35"/>
      <c r="EDV9" s="35"/>
      <c r="EDW9" s="35"/>
      <c r="EDX9" s="35"/>
      <c r="EDY9" s="35"/>
      <c r="EDZ9" s="35"/>
      <c r="EEA9" s="35"/>
      <c r="EEB9" s="35"/>
      <c r="EEC9" s="35"/>
      <c r="EED9" s="35"/>
      <c r="EEE9" s="35"/>
      <c r="EEF9" s="35"/>
      <c r="EEG9" s="35"/>
      <c r="EEH9" s="35"/>
      <c r="EEI9" s="35"/>
      <c r="EEJ9" s="35"/>
      <c r="EEK9" s="35"/>
      <c r="EEL9" s="35"/>
      <c r="EEM9" s="35"/>
      <c r="EEN9" s="35"/>
      <c r="EEO9" s="35"/>
      <c r="EEP9" s="35"/>
      <c r="EEQ9" s="35"/>
      <c r="EER9" s="35"/>
      <c r="EES9" s="35"/>
      <c r="EET9" s="35"/>
      <c r="EEU9" s="35"/>
      <c r="EEV9" s="35"/>
      <c r="EEW9" s="35"/>
      <c r="EEX9" s="35"/>
      <c r="EEY9" s="35"/>
      <c r="EEZ9" s="35"/>
      <c r="EFA9" s="35"/>
      <c r="EFB9" s="35"/>
      <c r="EFC9" s="35"/>
      <c r="EFD9" s="35"/>
      <c r="EFE9" s="35"/>
      <c r="EFF9" s="35"/>
      <c r="EFG9" s="35"/>
      <c r="EFH9" s="35"/>
      <c r="EFI9" s="35"/>
      <c r="EFJ9" s="35"/>
      <c r="EFK9" s="35"/>
      <c r="EFL9" s="35"/>
      <c r="EFM9" s="35"/>
      <c r="EFN9" s="35"/>
      <c r="EFO9" s="35"/>
      <c r="EFP9" s="35"/>
      <c r="EFQ9" s="35"/>
      <c r="EFR9" s="35"/>
      <c r="EFS9" s="35"/>
      <c r="EFT9" s="35"/>
      <c r="EFU9" s="35"/>
      <c r="EFV9" s="35"/>
      <c r="EFW9" s="35"/>
      <c r="EFX9" s="35"/>
      <c r="EFY9" s="35"/>
      <c r="EFZ9" s="35"/>
      <c r="EGA9" s="35"/>
      <c r="EGB9" s="35"/>
      <c r="EGC9" s="35"/>
      <c r="EGD9" s="35"/>
      <c r="EGE9" s="35"/>
      <c r="EGF9" s="35"/>
      <c r="EGG9" s="35"/>
      <c r="EGH9" s="35"/>
      <c r="EGI9" s="35"/>
      <c r="EGJ9" s="35"/>
      <c r="EGK9" s="35"/>
      <c r="EGL9" s="35"/>
      <c r="EGM9" s="35"/>
      <c r="EGN9" s="35"/>
      <c r="EGO9" s="35"/>
      <c r="EGP9" s="35"/>
      <c r="EGQ9" s="35"/>
      <c r="EGR9" s="35"/>
      <c r="EGS9" s="35"/>
      <c r="EGT9" s="35"/>
      <c r="EGU9" s="35"/>
      <c r="EGV9" s="35"/>
      <c r="EGW9" s="35"/>
      <c r="EGX9" s="35"/>
      <c r="EGY9" s="35"/>
      <c r="EGZ9" s="35"/>
      <c r="EHA9" s="35"/>
      <c r="EHB9" s="35"/>
      <c r="EHC9" s="35"/>
      <c r="EHD9" s="35"/>
      <c r="EHE9" s="35"/>
      <c r="EHF9" s="35"/>
      <c r="EHG9" s="35"/>
      <c r="EHH9" s="35"/>
      <c r="EHI9" s="35"/>
      <c r="EHJ9" s="35"/>
      <c r="EHK9" s="35"/>
      <c r="EHL9" s="35"/>
      <c r="EHM9" s="35"/>
      <c r="EHN9" s="35"/>
      <c r="EHO9" s="35"/>
      <c r="EHP9" s="35"/>
      <c r="EHQ9" s="35"/>
      <c r="EHR9" s="35"/>
      <c r="EHS9" s="35"/>
      <c r="EHT9" s="35"/>
      <c r="EHU9" s="35"/>
      <c r="EHV9" s="35"/>
      <c r="EHW9" s="35"/>
      <c r="EHX9" s="35"/>
      <c r="EHY9" s="35"/>
      <c r="EHZ9" s="35"/>
      <c r="EIA9" s="35"/>
      <c r="EIB9" s="35"/>
      <c r="EIC9" s="35"/>
      <c r="EID9" s="35"/>
      <c r="EIE9" s="35"/>
      <c r="EIF9" s="35"/>
      <c r="EIG9" s="35"/>
      <c r="EIH9" s="35"/>
      <c r="EII9" s="35"/>
      <c r="EIJ9" s="35"/>
      <c r="EIK9" s="35"/>
      <c r="EIL9" s="35"/>
      <c r="EIM9" s="35"/>
      <c r="EIN9" s="35"/>
      <c r="EIO9" s="35"/>
      <c r="EIP9" s="35"/>
      <c r="EIQ9" s="35"/>
      <c r="EIR9" s="35"/>
      <c r="EIS9" s="35"/>
      <c r="EIT9" s="35"/>
      <c r="EIU9" s="35"/>
      <c r="EIV9" s="35"/>
      <c r="EIW9" s="35"/>
      <c r="EIX9" s="35"/>
      <c r="EIY9" s="35"/>
      <c r="EIZ9" s="35"/>
      <c r="EJA9" s="35"/>
      <c r="EJB9" s="35"/>
      <c r="EJC9" s="35"/>
      <c r="EJD9" s="35"/>
      <c r="EJE9" s="35"/>
      <c r="EJF9" s="35"/>
      <c r="EJG9" s="35"/>
      <c r="EJH9" s="35"/>
      <c r="EJI9" s="35"/>
      <c r="EJJ9" s="35"/>
      <c r="EJK9" s="35"/>
      <c r="EJL9" s="35"/>
      <c r="EJM9" s="35"/>
      <c r="EJN9" s="35"/>
      <c r="EJO9" s="35"/>
      <c r="EJP9" s="35"/>
      <c r="EJQ9" s="35"/>
      <c r="EJR9" s="35"/>
      <c r="EJS9" s="35"/>
      <c r="EJT9" s="35"/>
      <c r="EJU9" s="35"/>
      <c r="EJV9" s="35"/>
      <c r="EJW9" s="35"/>
      <c r="EJX9" s="35"/>
      <c r="EJY9" s="35"/>
      <c r="EJZ9" s="35"/>
      <c r="EKA9" s="35"/>
      <c r="EKB9" s="35"/>
      <c r="EKC9" s="35"/>
      <c r="EKD9" s="35"/>
      <c r="EKE9" s="35"/>
      <c r="EKF9" s="35"/>
      <c r="EKG9" s="35"/>
      <c r="EKH9" s="35"/>
      <c r="EKI9" s="35"/>
      <c r="EKJ9" s="35"/>
      <c r="EKK9" s="35"/>
      <c r="EKL9" s="35"/>
      <c r="EKM9" s="35"/>
      <c r="EKN9" s="35"/>
      <c r="EKO9" s="35"/>
      <c r="EKP9" s="35"/>
      <c r="EKQ9" s="35"/>
      <c r="EKR9" s="35"/>
      <c r="EKS9" s="35"/>
      <c r="EKT9" s="35"/>
      <c r="EKU9" s="35"/>
      <c r="EKV9" s="35"/>
      <c r="EKW9" s="35"/>
      <c r="EKX9" s="35"/>
      <c r="EKY9" s="35"/>
      <c r="EKZ9" s="35"/>
      <c r="ELA9" s="35"/>
      <c r="ELB9" s="35"/>
      <c r="ELC9" s="35"/>
      <c r="ELD9" s="35"/>
      <c r="ELE9" s="35"/>
      <c r="ELF9" s="35"/>
      <c r="ELG9" s="35"/>
      <c r="ELH9" s="35"/>
      <c r="ELI9" s="35"/>
      <c r="ELJ9" s="35"/>
      <c r="ELK9" s="35"/>
      <c r="ELL9" s="35"/>
      <c r="ELM9" s="35"/>
      <c r="ELN9" s="35"/>
      <c r="ELO9" s="35"/>
      <c r="ELP9" s="35"/>
      <c r="ELQ9" s="35"/>
      <c r="ELR9" s="35"/>
      <c r="ELS9" s="35"/>
      <c r="ELT9" s="35"/>
      <c r="ELU9" s="35"/>
      <c r="ELV9" s="35"/>
      <c r="ELW9" s="35"/>
      <c r="ELX9" s="35"/>
      <c r="ELY9" s="35"/>
      <c r="ELZ9" s="35"/>
      <c r="EMA9" s="35"/>
      <c r="EMB9" s="35"/>
      <c r="EMC9" s="35"/>
      <c r="EMD9" s="35"/>
      <c r="EME9" s="35"/>
      <c r="EMF9" s="35"/>
      <c r="EMG9" s="35"/>
      <c r="EMH9" s="35"/>
      <c r="EMI9" s="35"/>
      <c r="EMJ9" s="35"/>
      <c r="EMK9" s="35"/>
      <c r="EML9" s="35"/>
      <c r="EMM9" s="35"/>
      <c r="EMN9" s="35"/>
      <c r="EMO9" s="35"/>
      <c r="EMP9" s="35"/>
      <c r="EMQ9" s="35"/>
      <c r="EMR9" s="35"/>
      <c r="EMS9" s="35"/>
      <c r="EMT9" s="35"/>
      <c r="EMU9" s="35"/>
      <c r="EMV9" s="35"/>
      <c r="EMW9" s="35"/>
      <c r="EMX9" s="35"/>
      <c r="EMY9" s="35"/>
      <c r="EMZ9" s="35"/>
      <c r="ENA9" s="35"/>
      <c r="ENB9" s="35"/>
      <c r="ENC9" s="35"/>
      <c r="END9" s="35"/>
      <c r="ENE9" s="35"/>
      <c r="ENF9" s="35"/>
      <c r="ENG9" s="35"/>
      <c r="ENH9" s="35"/>
      <c r="ENI9" s="35"/>
      <c r="ENJ9" s="35"/>
      <c r="ENK9" s="35"/>
      <c r="ENL9" s="35"/>
      <c r="ENM9" s="35"/>
      <c r="ENN9" s="35"/>
      <c r="ENO9" s="35"/>
      <c r="ENP9" s="35"/>
      <c r="ENQ9" s="35"/>
      <c r="ENR9" s="35"/>
      <c r="ENS9" s="35"/>
      <c r="ENT9" s="35"/>
      <c r="ENU9" s="35"/>
      <c r="ENV9" s="35"/>
      <c r="ENW9" s="35"/>
      <c r="ENX9" s="35"/>
      <c r="ENY9" s="35"/>
      <c r="ENZ9" s="35"/>
      <c r="EOA9" s="35"/>
      <c r="EOB9" s="35"/>
      <c r="EOC9" s="35"/>
      <c r="EOD9" s="35"/>
      <c r="EOE9" s="35"/>
      <c r="EOF9" s="35"/>
      <c r="EOG9" s="35"/>
      <c r="EOH9" s="35"/>
      <c r="EOI9" s="35"/>
      <c r="EOJ9" s="35"/>
      <c r="EOK9" s="35"/>
      <c r="EOL9" s="35"/>
      <c r="EOM9" s="35"/>
      <c r="EON9" s="35"/>
      <c r="EOO9" s="35"/>
      <c r="EOP9" s="35"/>
      <c r="EOQ9" s="35"/>
      <c r="EOR9" s="35"/>
      <c r="EOS9" s="35"/>
      <c r="EOT9" s="35"/>
      <c r="EOU9" s="35"/>
      <c r="EOV9" s="35"/>
      <c r="EOW9" s="35"/>
      <c r="EOX9" s="35"/>
      <c r="EOY9" s="35"/>
      <c r="EOZ9" s="35"/>
      <c r="EPA9" s="35"/>
      <c r="EPB9" s="35"/>
      <c r="EPC9" s="35"/>
      <c r="EPD9" s="35"/>
      <c r="EPE9" s="35"/>
      <c r="EPF9" s="35"/>
      <c r="EPG9" s="35"/>
      <c r="EPH9" s="35"/>
      <c r="EPI9" s="35"/>
      <c r="EPJ9" s="35"/>
      <c r="EPK9" s="35"/>
      <c r="EPL9" s="35"/>
      <c r="EPM9" s="35"/>
      <c r="EPN9" s="35"/>
      <c r="EPO9" s="35"/>
      <c r="EPP9" s="35"/>
      <c r="EPQ9" s="35"/>
      <c r="EPR9" s="35"/>
      <c r="EPS9" s="35"/>
      <c r="EPT9" s="35"/>
      <c r="EPU9" s="35"/>
      <c r="EPV9" s="35"/>
      <c r="EPW9" s="35"/>
      <c r="EPX9" s="35"/>
      <c r="EPY9" s="35"/>
      <c r="EPZ9" s="35"/>
      <c r="EQA9" s="35"/>
      <c r="EQB9" s="35"/>
      <c r="EQC9" s="35"/>
      <c r="EQD9" s="35"/>
      <c r="EQE9" s="35"/>
      <c r="EQF9" s="35"/>
      <c r="EQG9" s="35"/>
      <c r="EQH9" s="35"/>
      <c r="EQI9" s="35"/>
      <c r="EQJ9" s="35"/>
      <c r="EQK9" s="35"/>
      <c r="EQL9" s="35"/>
      <c r="EQM9" s="35"/>
      <c r="EQN9" s="35"/>
      <c r="EQO9" s="35"/>
      <c r="EQP9" s="35"/>
      <c r="EQQ9" s="35"/>
      <c r="EQR9" s="35"/>
      <c r="EQS9" s="35"/>
      <c r="EQT9" s="35"/>
      <c r="EQU9" s="35"/>
      <c r="EQV9" s="35"/>
      <c r="EQW9" s="35"/>
      <c r="EQX9" s="35"/>
      <c r="EQY9" s="35"/>
      <c r="EQZ9" s="35"/>
      <c r="ERA9" s="35"/>
      <c r="ERB9" s="35"/>
      <c r="ERC9" s="35"/>
      <c r="ERD9" s="35"/>
      <c r="ERE9" s="35"/>
      <c r="ERF9" s="35"/>
      <c r="ERG9" s="35"/>
      <c r="ERH9" s="35"/>
      <c r="ERI9" s="35"/>
      <c r="ERJ9" s="35"/>
      <c r="ERK9" s="35"/>
      <c r="ERL9" s="35"/>
      <c r="ERM9" s="35"/>
      <c r="ERN9" s="35"/>
      <c r="ERO9" s="35"/>
      <c r="ERP9" s="35"/>
      <c r="ERQ9" s="35"/>
      <c r="ERR9" s="35"/>
      <c r="ERS9" s="35"/>
      <c r="ERT9" s="35"/>
      <c r="ERU9" s="35"/>
      <c r="ERV9" s="35"/>
      <c r="ERW9" s="35"/>
      <c r="ERX9" s="35"/>
      <c r="ERY9" s="35"/>
      <c r="ERZ9" s="35"/>
      <c r="ESA9" s="35"/>
      <c r="ESB9" s="35"/>
      <c r="ESC9" s="35"/>
      <c r="ESD9" s="35"/>
      <c r="ESE9" s="35"/>
      <c r="ESF9" s="35"/>
      <c r="ESG9" s="35"/>
      <c r="ESH9" s="35"/>
      <c r="ESI9" s="35"/>
      <c r="ESJ9" s="35"/>
      <c r="ESK9" s="35"/>
      <c r="ESL9" s="35"/>
      <c r="ESM9" s="35"/>
      <c r="ESN9" s="35"/>
      <c r="ESO9" s="35"/>
      <c r="ESP9" s="35"/>
      <c r="ESQ9" s="35"/>
      <c r="ESR9" s="35"/>
      <c r="ESS9" s="35"/>
      <c r="EST9" s="35"/>
      <c r="ESU9" s="35"/>
      <c r="ESV9" s="35"/>
      <c r="ESW9" s="35"/>
      <c r="ESX9" s="35"/>
      <c r="ESY9" s="35"/>
      <c r="ESZ9" s="35"/>
      <c r="ETA9" s="35"/>
      <c r="ETB9" s="35"/>
      <c r="ETC9" s="35"/>
      <c r="ETD9" s="35"/>
      <c r="ETE9" s="35"/>
      <c r="ETF9" s="35"/>
      <c r="ETG9" s="35"/>
      <c r="ETH9" s="35"/>
      <c r="ETI9" s="35"/>
      <c r="ETJ9" s="35"/>
      <c r="ETK9" s="35"/>
      <c r="ETL9" s="35"/>
      <c r="ETM9" s="35"/>
      <c r="ETN9" s="35"/>
      <c r="ETO9" s="35"/>
      <c r="ETP9" s="35"/>
      <c r="ETQ9" s="35"/>
      <c r="ETR9" s="35"/>
      <c r="ETS9" s="35"/>
      <c r="ETT9" s="35"/>
      <c r="ETU9" s="35"/>
      <c r="ETV9" s="35"/>
      <c r="ETW9" s="35"/>
      <c r="ETX9" s="35"/>
      <c r="ETY9" s="35"/>
      <c r="ETZ9" s="35"/>
      <c r="EUA9" s="35"/>
      <c r="EUB9" s="35"/>
      <c r="EUC9" s="35"/>
      <c r="EUD9" s="35"/>
      <c r="EUE9" s="35"/>
      <c r="EUF9" s="35"/>
      <c r="EUG9" s="35"/>
      <c r="EUH9" s="35"/>
      <c r="EUI9" s="35"/>
      <c r="EUJ9" s="35"/>
      <c r="EUK9" s="35"/>
      <c r="EUL9" s="35"/>
      <c r="EUM9" s="35"/>
      <c r="EUN9" s="35"/>
      <c r="EUO9" s="35"/>
      <c r="EUP9" s="35"/>
      <c r="EUQ9" s="35"/>
      <c r="EUR9" s="35"/>
      <c r="EUS9" s="35"/>
      <c r="EUT9" s="35"/>
      <c r="EUU9" s="35"/>
      <c r="EUV9" s="35"/>
      <c r="EUW9" s="35"/>
      <c r="EUX9" s="35"/>
      <c r="EUY9" s="35"/>
      <c r="EUZ9" s="35"/>
      <c r="EVA9" s="35"/>
      <c r="EVB9" s="35"/>
      <c r="EVC9" s="35"/>
      <c r="EVD9" s="35"/>
      <c r="EVE9" s="35"/>
      <c r="EVF9" s="35"/>
      <c r="EVG9" s="35"/>
      <c r="EVH9" s="35"/>
      <c r="EVI9" s="35"/>
      <c r="EVJ9" s="35"/>
      <c r="EVK9" s="35"/>
      <c r="EVL9" s="35"/>
      <c r="EVM9" s="35"/>
      <c r="EVN9" s="35"/>
      <c r="EVO9" s="35"/>
      <c r="EVP9" s="35"/>
      <c r="EVQ9" s="35"/>
      <c r="EVR9" s="35"/>
      <c r="EVS9" s="35"/>
      <c r="EVT9" s="35"/>
      <c r="EVU9" s="35"/>
      <c r="EVV9" s="35"/>
      <c r="EVW9" s="35"/>
      <c r="EVX9" s="35"/>
      <c r="EVY9" s="35"/>
      <c r="EVZ9" s="35"/>
      <c r="EWA9" s="35"/>
      <c r="EWB9" s="35"/>
      <c r="EWC9" s="35"/>
      <c r="EWD9" s="35"/>
      <c r="EWE9" s="35"/>
      <c r="EWF9" s="35"/>
      <c r="EWG9" s="35"/>
      <c r="EWH9" s="35"/>
      <c r="EWI9" s="35"/>
      <c r="EWJ9" s="35"/>
      <c r="EWK9" s="35"/>
      <c r="EWL9" s="35"/>
      <c r="EWM9" s="35"/>
      <c r="EWN9" s="35"/>
      <c r="EWO9" s="35"/>
      <c r="EWP9" s="35"/>
      <c r="EWQ9" s="35"/>
      <c r="EWR9" s="35"/>
      <c r="EWS9" s="35"/>
      <c r="EWT9" s="35"/>
      <c r="EWU9" s="35"/>
      <c r="EWV9" s="35"/>
      <c r="EWW9" s="35"/>
      <c r="EWX9" s="35"/>
      <c r="EWY9" s="35"/>
      <c r="EWZ9" s="35"/>
      <c r="EXA9" s="35"/>
      <c r="EXB9" s="35"/>
      <c r="EXC9" s="35"/>
      <c r="EXD9" s="35"/>
      <c r="EXE9" s="35"/>
      <c r="EXF9" s="35"/>
      <c r="EXG9" s="35"/>
      <c r="EXH9" s="35"/>
      <c r="EXI9" s="35"/>
      <c r="EXJ9" s="35"/>
      <c r="EXK9" s="35"/>
      <c r="EXL9" s="35"/>
      <c r="EXM9" s="35"/>
      <c r="EXN9" s="35"/>
      <c r="EXO9" s="35"/>
      <c r="EXP9" s="35"/>
      <c r="EXQ9" s="35"/>
      <c r="EXR9" s="35"/>
      <c r="EXS9" s="35"/>
      <c r="EXT9" s="35"/>
      <c r="EXU9" s="35"/>
      <c r="EXV9" s="35"/>
      <c r="EXW9" s="35"/>
      <c r="EXX9" s="35"/>
      <c r="EXY9" s="35"/>
      <c r="EXZ9" s="35"/>
      <c r="EYA9" s="35"/>
      <c r="EYB9" s="35"/>
      <c r="EYC9" s="35"/>
      <c r="EYD9" s="35"/>
      <c r="EYE9" s="35"/>
      <c r="EYF9" s="35"/>
      <c r="EYG9" s="35"/>
      <c r="EYH9" s="35"/>
      <c r="EYI9" s="35"/>
      <c r="EYJ9" s="35"/>
      <c r="EYK9" s="35"/>
      <c r="EYL9" s="35"/>
      <c r="EYM9" s="35"/>
      <c r="EYN9" s="35"/>
      <c r="EYO9" s="35"/>
      <c r="EYP9" s="35"/>
      <c r="EYQ9" s="35"/>
      <c r="EYR9" s="35"/>
      <c r="EYS9" s="35"/>
      <c r="EYT9" s="35"/>
      <c r="EYU9" s="35"/>
      <c r="EYV9" s="35"/>
      <c r="EYW9" s="35"/>
      <c r="EYX9" s="35"/>
      <c r="EYY9" s="35"/>
      <c r="EYZ9" s="35"/>
      <c r="EZA9" s="35"/>
      <c r="EZB9" s="35"/>
      <c r="EZC9" s="35"/>
      <c r="EZD9" s="35"/>
      <c r="EZE9" s="35"/>
      <c r="EZF9" s="35"/>
      <c r="EZG9" s="35"/>
      <c r="EZH9" s="35"/>
      <c r="EZI9" s="35"/>
      <c r="EZJ9" s="35"/>
      <c r="EZK9" s="35"/>
      <c r="EZL9" s="35"/>
      <c r="EZM9" s="35"/>
      <c r="EZN9" s="35"/>
      <c r="EZO9" s="35"/>
      <c r="EZP9" s="35"/>
      <c r="EZQ9" s="35"/>
      <c r="EZR9" s="35"/>
      <c r="EZS9" s="35"/>
      <c r="EZT9" s="35"/>
      <c r="EZU9" s="35"/>
      <c r="EZV9" s="35"/>
      <c r="EZW9" s="35"/>
      <c r="EZX9" s="35"/>
      <c r="EZY9" s="35"/>
      <c r="EZZ9" s="35"/>
      <c r="FAA9" s="35"/>
      <c r="FAB9" s="35"/>
      <c r="FAC9" s="35"/>
      <c r="FAD9" s="35"/>
      <c r="FAE9" s="35"/>
      <c r="FAF9" s="35"/>
      <c r="FAG9" s="35"/>
      <c r="FAH9" s="35"/>
      <c r="FAI9" s="35"/>
      <c r="FAJ9" s="35"/>
      <c r="FAK9" s="35"/>
      <c r="FAL9" s="35"/>
      <c r="FAM9" s="35"/>
      <c r="FAN9" s="35"/>
      <c r="FAO9" s="35"/>
      <c r="FAP9" s="35"/>
      <c r="FAQ9" s="35"/>
      <c r="FAR9" s="35"/>
      <c r="FAS9" s="35"/>
      <c r="FAT9" s="35"/>
      <c r="FAU9" s="35"/>
      <c r="FAV9" s="35"/>
      <c r="FAW9" s="35"/>
      <c r="FAX9" s="35"/>
      <c r="FAY9" s="35"/>
      <c r="FAZ9" s="35"/>
      <c r="FBA9" s="35"/>
      <c r="FBB9" s="35"/>
      <c r="FBC9" s="35"/>
      <c r="FBD9" s="35"/>
      <c r="FBE9" s="35"/>
      <c r="FBF9" s="35"/>
      <c r="FBG9" s="35"/>
      <c r="FBH9" s="35"/>
      <c r="FBI9" s="35"/>
      <c r="FBJ9" s="35"/>
      <c r="FBK9" s="35"/>
      <c r="FBL9" s="35"/>
      <c r="FBM9" s="35"/>
      <c r="FBN9" s="35"/>
      <c r="FBO9" s="35"/>
      <c r="FBP9" s="35"/>
      <c r="FBQ9" s="35"/>
      <c r="FBR9" s="35"/>
      <c r="FBS9" s="35"/>
      <c r="FBT9" s="35"/>
      <c r="FBU9" s="35"/>
      <c r="FBV9" s="35"/>
      <c r="FBW9" s="35"/>
      <c r="FBX9" s="35"/>
      <c r="FBY9" s="35"/>
      <c r="FBZ9" s="35"/>
      <c r="FCA9" s="35"/>
      <c r="FCB9" s="35"/>
      <c r="FCC9" s="35"/>
      <c r="FCD9" s="35"/>
      <c r="FCE9" s="35"/>
      <c r="FCF9" s="35"/>
      <c r="FCG9" s="35"/>
      <c r="FCH9" s="35"/>
      <c r="FCI9" s="35"/>
      <c r="FCJ9" s="35"/>
      <c r="FCK9" s="35"/>
      <c r="FCL9" s="35"/>
      <c r="FCM9" s="35"/>
      <c r="FCN9" s="35"/>
      <c r="FCO9" s="35"/>
      <c r="FCP9" s="35"/>
      <c r="FCQ9" s="35"/>
      <c r="FCR9" s="35"/>
      <c r="FCS9" s="35"/>
      <c r="FCT9" s="35"/>
      <c r="FCU9" s="35"/>
      <c r="FCV9" s="35"/>
      <c r="FCW9" s="35"/>
      <c r="FCX9" s="35"/>
      <c r="FCY9" s="35"/>
      <c r="FCZ9" s="35"/>
      <c r="FDA9" s="35"/>
      <c r="FDB9" s="35"/>
      <c r="FDC9" s="35"/>
      <c r="FDD9" s="35"/>
      <c r="FDE9" s="35"/>
      <c r="FDF9" s="35"/>
      <c r="FDG9" s="35"/>
      <c r="FDH9" s="35"/>
      <c r="FDI9" s="35"/>
      <c r="FDJ9" s="35"/>
      <c r="FDK9" s="35"/>
      <c r="FDL9" s="35"/>
      <c r="FDM9" s="35"/>
      <c r="FDN9" s="35"/>
      <c r="FDO9" s="35"/>
      <c r="FDP9" s="35"/>
      <c r="FDQ9" s="35"/>
      <c r="FDR9" s="35"/>
      <c r="FDS9" s="35"/>
      <c r="FDT9" s="35"/>
      <c r="FDU9" s="35"/>
      <c r="FDV9" s="35"/>
      <c r="FDW9" s="35"/>
      <c r="FDX9" s="35"/>
      <c r="FDY9" s="35"/>
      <c r="FDZ9" s="35"/>
      <c r="FEA9" s="35"/>
      <c r="FEB9" s="35"/>
      <c r="FEC9" s="35"/>
      <c r="FED9" s="35"/>
      <c r="FEE9" s="35"/>
      <c r="FEF9" s="35"/>
      <c r="FEG9" s="35"/>
      <c r="FEH9" s="35"/>
      <c r="FEI9" s="35"/>
      <c r="FEJ9" s="35"/>
      <c r="FEK9" s="35"/>
      <c r="FEL9" s="35"/>
      <c r="FEM9" s="35"/>
      <c r="FEN9" s="35"/>
      <c r="FEO9" s="35"/>
      <c r="FEP9" s="35"/>
      <c r="FEQ9" s="35"/>
      <c r="FER9" s="35"/>
      <c r="FES9" s="35"/>
      <c r="FET9" s="35"/>
      <c r="FEU9" s="35"/>
      <c r="FEV9" s="35"/>
      <c r="FEW9" s="35"/>
      <c r="FEX9" s="35"/>
      <c r="FEY9" s="35"/>
      <c r="FEZ9" s="35"/>
      <c r="FFA9" s="35"/>
      <c r="FFB9" s="35"/>
      <c r="FFC9" s="35"/>
      <c r="FFD9" s="35"/>
      <c r="FFE9" s="35"/>
      <c r="FFF9" s="35"/>
      <c r="FFG9" s="35"/>
      <c r="FFH9" s="35"/>
      <c r="FFI9" s="35"/>
      <c r="FFJ9" s="35"/>
      <c r="FFK9" s="35"/>
      <c r="FFL9" s="35"/>
      <c r="FFM9" s="35"/>
      <c r="FFN9" s="35"/>
      <c r="FFO9" s="35"/>
      <c r="FFP9" s="35"/>
      <c r="FFQ9" s="35"/>
      <c r="FFR9" s="35"/>
      <c r="FFS9" s="35"/>
      <c r="FFT9" s="35"/>
      <c r="FFU9" s="35"/>
      <c r="FFV9" s="35"/>
      <c r="FFW9" s="35"/>
      <c r="FFX9" s="35"/>
      <c r="FFY9" s="35"/>
      <c r="FFZ9" s="35"/>
      <c r="FGA9" s="35"/>
      <c r="FGB9" s="35"/>
      <c r="FGC9" s="35"/>
      <c r="FGD9" s="35"/>
      <c r="FGE9" s="35"/>
      <c r="FGF9" s="35"/>
      <c r="FGG9" s="35"/>
      <c r="FGH9" s="35"/>
      <c r="FGI9" s="35"/>
      <c r="FGJ9" s="35"/>
      <c r="FGK9" s="35"/>
      <c r="FGL9" s="35"/>
      <c r="FGM9" s="35"/>
      <c r="FGN9" s="35"/>
      <c r="FGO9" s="35"/>
      <c r="FGP9" s="35"/>
      <c r="FGQ9" s="35"/>
      <c r="FGR9" s="35"/>
      <c r="FGS9" s="35"/>
      <c r="FGT9" s="35"/>
      <c r="FGU9" s="35"/>
      <c r="FGV9" s="35"/>
      <c r="FGW9" s="35"/>
      <c r="FGX9" s="35"/>
      <c r="FGY9" s="35"/>
      <c r="FGZ9" s="35"/>
      <c r="FHA9" s="35"/>
      <c r="FHB9" s="35"/>
      <c r="FHC9" s="35"/>
      <c r="FHD9" s="35"/>
      <c r="FHE9" s="35"/>
      <c r="FHF9" s="35"/>
      <c r="FHG9" s="35"/>
      <c r="FHH9" s="35"/>
      <c r="FHI9" s="35"/>
      <c r="FHJ9" s="35"/>
      <c r="FHK9" s="35"/>
      <c r="FHL9" s="35"/>
      <c r="FHM9" s="35"/>
      <c r="FHN9" s="35"/>
      <c r="FHO9" s="35"/>
      <c r="FHP9" s="35"/>
      <c r="FHQ9" s="35"/>
      <c r="FHR9" s="35"/>
      <c r="FHS9" s="35"/>
      <c r="FHT9" s="35"/>
      <c r="FHU9" s="35"/>
      <c r="FHV9" s="35"/>
      <c r="FHW9" s="35"/>
      <c r="FHX9" s="35"/>
      <c r="FHY9" s="35"/>
      <c r="FHZ9" s="35"/>
      <c r="FIA9" s="35"/>
      <c r="FIB9" s="35"/>
      <c r="FIC9" s="35"/>
      <c r="FID9" s="35"/>
      <c r="FIE9" s="35"/>
      <c r="FIF9" s="35"/>
      <c r="FIG9" s="35"/>
      <c r="FIH9" s="35"/>
      <c r="FII9" s="35"/>
      <c r="FIJ9" s="35"/>
      <c r="FIK9" s="35"/>
      <c r="FIL9" s="35"/>
      <c r="FIM9" s="35"/>
      <c r="FIN9" s="35"/>
      <c r="FIO9" s="35"/>
      <c r="FIP9" s="35"/>
      <c r="FIQ9" s="35"/>
      <c r="FIR9" s="35"/>
      <c r="FIS9" s="35"/>
      <c r="FIT9" s="35"/>
      <c r="FIU9" s="35"/>
      <c r="FIV9" s="35"/>
      <c r="FIW9" s="35"/>
      <c r="FIX9" s="35"/>
      <c r="FIY9" s="35"/>
      <c r="FIZ9" s="35"/>
      <c r="FJA9" s="35"/>
      <c r="FJB9" s="35"/>
      <c r="FJC9" s="35"/>
      <c r="FJD9" s="35"/>
      <c r="FJE9" s="35"/>
      <c r="FJF9" s="35"/>
      <c r="FJG9" s="35"/>
      <c r="FJH9" s="35"/>
      <c r="FJI9" s="35"/>
      <c r="FJJ9" s="35"/>
      <c r="FJK9" s="35"/>
      <c r="FJL9" s="35"/>
      <c r="FJM9" s="35"/>
      <c r="FJN9" s="35"/>
      <c r="FJO9" s="35"/>
      <c r="FJP9" s="35"/>
      <c r="FJQ9" s="35"/>
      <c r="FJR9" s="35"/>
      <c r="FJS9" s="35"/>
      <c r="FJT9" s="35"/>
      <c r="FJU9" s="35"/>
      <c r="FJV9" s="35"/>
      <c r="FJW9" s="35"/>
      <c r="FJX9" s="35"/>
      <c r="FJY9" s="35"/>
      <c r="FJZ9" s="35"/>
      <c r="FKA9" s="35"/>
      <c r="FKB9" s="35"/>
      <c r="FKC9" s="35"/>
      <c r="FKD9" s="35"/>
      <c r="FKE9" s="35"/>
      <c r="FKF9" s="35"/>
      <c r="FKG9" s="35"/>
      <c r="FKH9" s="35"/>
      <c r="FKI9" s="35"/>
      <c r="FKJ9" s="35"/>
      <c r="FKK9" s="35"/>
      <c r="FKL9" s="35"/>
      <c r="FKM9" s="35"/>
      <c r="FKN9" s="35"/>
      <c r="FKO9" s="35"/>
      <c r="FKP9" s="35"/>
      <c r="FKQ9" s="35"/>
      <c r="FKR9" s="35"/>
      <c r="FKS9" s="35"/>
      <c r="FKT9" s="35"/>
      <c r="FKU9" s="35"/>
      <c r="FKV9" s="35"/>
      <c r="FKW9" s="35"/>
      <c r="FKX9" s="35"/>
      <c r="FKY9" s="35"/>
      <c r="FKZ9" s="35"/>
      <c r="FLA9" s="35"/>
      <c r="FLB9" s="35"/>
      <c r="FLC9" s="35"/>
      <c r="FLD9" s="35"/>
      <c r="FLE9" s="35"/>
      <c r="FLF9" s="35"/>
      <c r="FLG9" s="35"/>
      <c r="FLH9" s="35"/>
      <c r="FLI9" s="35"/>
      <c r="FLJ9" s="35"/>
      <c r="FLK9" s="35"/>
      <c r="FLL9" s="35"/>
      <c r="FLM9" s="35"/>
      <c r="FLN9" s="35"/>
      <c r="FLO9" s="35"/>
      <c r="FLP9" s="35"/>
      <c r="FLQ9" s="35"/>
      <c r="FLR9" s="35"/>
      <c r="FLS9" s="35"/>
      <c r="FLT9" s="35"/>
      <c r="FLU9" s="35"/>
      <c r="FLV9" s="35"/>
      <c r="FLW9" s="35"/>
      <c r="FLX9" s="35"/>
      <c r="FLY9" s="35"/>
      <c r="FLZ9" s="35"/>
      <c r="FMA9" s="35"/>
      <c r="FMB9" s="35"/>
      <c r="FMC9" s="35"/>
      <c r="FMD9" s="35"/>
      <c r="FME9" s="35"/>
      <c r="FMF9" s="35"/>
      <c r="FMG9" s="35"/>
      <c r="FMH9" s="35"/>
      <c r="FMI9" s="35"/>
      <c r="FMJ9" s="35"/>
      <c r="FMK9" s="35"/>
      <c r="FML9" s="35"/>
      <c r="FMM9" s="35"/>
      <c r="FMN9" s="35"/>
      <c r="FMO9" s="35"/>
      <c r="FMP9" s="35"/>
      <c r="FMQ9" s="35"/>
      <c r="FMR9" s="35"/>
      <c r="FMS9" s="35"/>
      <c r="FMT9" s="35"/>
      <c r="FMU9" s="35"/>
      <c r="FMV9" s="35"/>
      <c r="FMW9" s="35"/>
      <c r="FMX9" s="35"/>
      <c r="FMY9" s="35"/>
      <c r="FMZ9" s="35"/>
      <c r="FNA9" s="35"/>
      <c r="FNB9" s="35"/>
      <c r="FNC9" s="35"/>
      <c r="FND9" s="35"/>
      <c r="FNE9" s="35"/>
      <c r="FNF9" s="35"/>
      <c r="FNG9" s="35"/>
      <c r="FNH9" s="35"/>
      <c r="FNI9" s="35"/>
      <c r="FNJ9" s="35"/>
      <c r="FNK9" s="35"/>
      <c r="FNL9" s="35"/>
      <c r="FNM9" s="35"/>
      <c r="FNN9" s="35"/>
      <c r="FNO9" s="35"/>
      <c r="FNP9" s="35"/>
      <c r="FNQ9" s="35"/>
      <c r="FNR9" s="35"/>
      <c r="FNS9" s="35"/>
      <c r="FNT9" s="35"/>
      <c r="FNU9" s="35"/>
      <c r="FNV9" s="35"/>
      <c r="FNW9" s="35"/>
      <c r="FNX9" s="35"/>
      <c r="FNY9" s="35"/>
      <c r="FNZ9" s="35"/>
      <c r="FOA9" s="35"/>
      <c r="FOB9" s="35"/>
      <c r="FOC9" s="35"/>
      <c r="FOD9" s="35"/>
      <c r="FOE9" s="35"/>
      <c r="FOF9" s="35"/>
      <c r="FOG9" s="35"/>
      <c r="FOH9" s="35"/>
      <c r="FOI9" s="35"/>
      <c r="FOJ9" s="35"/>
      <c r="FOK9" s="35"/>
      <c r="FOL9" s="35"/>
      <c r="FOM9" s="35"/>
      <c r="FON9" s="35"/>
      <c r="FOO9" s="35"/>
      <c r="FOP9" s="35"/>
      <c r="FOQ9" s="35"/>
      <c r="FOR9" s="35"/>
      <c r="FOS9" s="35"/>
      <c r="FOT9" s="35"/>
      <c r="FOU9" s="35"/>
      <c r="FOV9" s="35"/>
      <c r="FOW9" s="35"/>
      <c r="FOX9" s="35"/>
      <c r="FOY9" s="35"/>
      <c r="FOZ9" s="35"/>
      <c r="FPA9" s="35"/>
      <c r="FPB9" s="35"/>
      <c r="FPC9" s="35"/>
      <c r="FPD9" s="35"/>
      <c r="FPE9" s="35"/>
      <c r="FPF9" s="35"/>
      <c r="FPG9" s="35"/>
      <c r="FPH9" s="35"/>
      <c r="FPI9" s="35"/>
      <c r="FPJ9" s="35"/>
      <c r="FPK9" s="35"/>
      <c r="FPL9" s="35"/>
      <c r="FPM9" s="35"/>
      <c r="FPN9" s="35"/>
      <c r="FPO9" s="35"/>
      <c r="FPP9" s="35"/>
      <c r="FPQ9" s="35"/>
      <c r="FPR9" s="35"/>
      <c r="FPS9" s="35"/>
      <c r="FPT9" s="35"/>
      <c r="FPU9" s="35"/>
      <c r="FPV9" s="35"/>
      <c r="FPW9" s="35"/>
      <c r="FPX9" s="35"/>
      <c r="FPY9" s="35"/>
      <c r="FPZ9" s="35"/>
      <c r="FQA9" s="35"/>
      <c r="FQB9" s="35"/>
      <c r="FQC9" s="35"/>
      <c r="FQD9" s="35"/>
      <c r="FQE9" s="35"/>
      <c r="FQF9" s="35"/>
      <c r="FQG9" s="35"/>
      <c r="FQH9" s="35"/>
      <c r="FQI9" s="35"/>
      <c r="FQJ9" s="35"/>
      <c r="FQK9" s="35"/>
      <c r="FQL9" s="35"/>
      <c r="FQM9" s="35"/>
      <c r="FQN9" s="35"/>
      <c r="FQO9" s="35"/>
      <c r="FQP9" s="35"/>
      <c r="FQQ9" s="35"/>
      <c r="FQR9" s="35"/>
      <c r="FQS9" s="35"/>
      <c r="FQT9" s="35"/>
      <c r="FQU9" s="35"/>
      <c r="FQV9" s="35"/>
      <c r="FQW9" s="35"/>
      <c r="FQX9" s="35"/>
      <c r="FQY9" s="35"/>
      <c r="FQZ9" s="35"/>
      <c r="FRA9" s="35"/>
      <c r="FRB9" s="35"/>
      <c r="FRC9" s="35"/>
      <c r="FRD9" s="35"/>
      <c r="FRE9" s="35"/>
      <c r="FRF9" s="35"/>
      <c r="FRG9" s="35"/>
      <c r="FRH9" s="35"/>
      <c r="FRI9" s="35"/>
      <c r="FRJ9" s="35"/>
      <c r="FRK9" s="35"/>
      <c r="FRL9" s="35"/>
      <c r="FRM9" s="35"/>
      <c r="FRN9" s="35"/>
      <c r="FRO9" s="35"/>
      <c r="FRP9" s="35"/>
      <c r="FRQ9" s="35"/>
      <c r="FRR9" s="35"/>
      <c r="FRS9" s="35"/>
      <c r="FRT9" s="35"/>
      <c r="FRU9" s="35"/>
      <c r="FRV9" s="35"/>
      <c r="FRW9" s="35"/>
      <c r="FRX9" s="35"/>
      <c r="FRY9" s="35"/>
      <c r="FRZ9" s="35"/>
      <c r="FSA9" s="35"/>
      <c r="FSB9" s="35"/>
      <c r="FSC9" s="35"/>
      <c r="FSD9" s="35"/>
      <c r="FSE9" s="35"/>
      <c r="FSF9" s="35"/>
      <c r="FSG9" s="35"/>
      <c r="FSH9" s="35"/>
      <c r="FSI9" s="35"/>
      <c r="FSJ9" s="35"/>
      <c r="FSK9" s="35"/>
      <c r="FSL9" s="35"/>
      <c r="FSM9" s="35"/>
      <c r="FSN9" s="35"/>
      <c r="FSO9" s="35"/>
      <c r="FSP9" s="35"/>
      <c r="FSQ9" s="35"/>
      <c r="FSR9" s="35"/>
      <c r="FSS9" s="35"/>
      <c r="FST9" s="35"/>
      <c r="FSU9" s="35"/>
      <c r="FSV9" s="35"/>
      <c r="FSW9" s="35"/>
      <c r="FSX9" s="35"/>
      <c r="FSY9" s="35"/>
      <c r="FSZ9" s="35"/>
      <c r="FTA9" s="35"/>
      <c r="FTB9" s="35"/>
      <c r="FTC9" s="35"/>
      <c r="FTD9" s="35"/>
      <c r="FTE9" s="35"/>
      <c r="FTF9" s="35"/>
      <c r="FTG9" s="35"/>
      <c r="FTH9" s="35"/>
      <c r="FTI9" s="35"/>
      <c r="FTJ9" s="35"/>
      <c r="FTK9" s="35"/>
      <c r="FTL9" s="35"/>
      <c r="FTM9" s="35"/>
      <c r="FTN9" s="35"/>
      <c r="FTO9" s="35"/>
      <c r="FTP9" s="35"/>
      <c r="FTQ9" s="35"/>
      <c r="FTR9" s="35"/>
      <c r="FTS9" s="35"/>
      <c r="FTT9" s="35"/>
      <c r="FTU9" s="35"/>
      <c r="FTV9" s="35"/>
      <c r="FTW9" s="35"/>
      <c r="FTX9" s="35"/>
      <c r="FTY9" s="35"/>
      <c r="FTZ9" s="35"/>
      <c r="FUA9" s="35"/>
      <c r="FUB9" s="35"/>
      <c r="FUC9" s="35"/>
      <c r="FUD9" s="35"/>
      <c r="FUE9" s="35"/>
      <c r="FUF9" s="35"/>
      <c r="FUG9" s="35"/>
      <c r="FUH9" s="35"/>
      <c r="FUI9" s="35"/>
      <c r="FUJ9" s="35"/>
      <c r="FUK9" s="35"/>
      <c r="FUL9" s="35"/>
      <c r="FUM9" s="35"/>
      <c r="FUN9" s="35"/>
      <c r="FUO9" s="35"/>
      <c r="FUP9" s="35"/>
      <c r="FUQ9" s="35"/>
      <c r="FUR9" s="35"/>
      <c r="FUS9" s="35"/>
      <c r="FUT9" s="35"/>
      <c r="FUU9" s="35"/>
      <c r="FUV9" s="35"/>
      <c r="FUW9" s="35"/>
      <c r="FUX9" s="35"/>
      <c r="FUY9" s="35"/>
      <c r="FUZ9" s="35"/>
      <c r="FVA9" s="35"/>
      <c r="FVB9" s="35"/>
      <c r="FVC9" s="35"/>
      <c r="FVD9" s="35"/>
      <c r="FVE9" s="35"/>
      <c r="FVF9" s="35"/>
      <c r="FVG9" s="35"/>
      <c r="FVH9" s="35"/>
      <c r="FVI9" s="35"/>
      <c r="FVJ9" s="35"/>
      <c r="FVK9" s="35"/>
      <c r="FVL9" s="35"/>
      <c r="FVM9" s="35"/>
      <c r="FVN9" s="35"/>
      <c r="FVO9" s="35"/>
      <c r="FVP9" s="35"/>
      <c r="FVQ9" s="35"/>
      <c r="FVR9" s="35"/>
      <c r="FVS9" s="35"/>
      <c r="FVT9" s="35"/>
      <c r="FVU9" s="35"/>
      <c r="FVV9" s="35"/>
      <c r="FVW9" s="35"/>
      <c r="FVX9" s="35"/>
      <c r="FVY9" s="35"/>
      <c r="FVZ9" s="35"/>
      <c r="FWA9" s="35"/>
      <c r="FWB9" s="35"/>
      <c r="FWC9" s="35"/>
      <c r="FWD9" s="35"/>
      <c r="FWE9" s="35"/>
      <c r="FWF9" s="35"/>
      <c r="FWG9" s="35"/>
      <c r="FWH9" s="35"/>
      <c r="FWI9" s="35"/>
      <c r="FWJ9" s="35"/>
      <c r="FWK9" s="35"/>
      <c r="FWL9" s="35"/>
      <c r="FWM9" s="35"/>
      <c r="FWN9" s="35"/>
      <c r="FWO9" s="35"/>
      <c r="FWP9" s="35"/>
      <c r="FWQ9" s="35"/>
      <c r="FWR9" s="35"/>
      <c r="FWS9" s="35"/>
      <c r="FWT9" s="35"/>
      <c r="FWU9" s="35"/>
      <c r="FWV9" s="35"/>
      <c r="FWW9" s="35"/>
      <c r="FWX9" s="35"/>
      <c r="FWY9" s="35"/>
      <c r="FWZ9" s="35"/>
      <c r="FXA9" s="35"/>
      <c r="FXB9" s="35"/>
      <c r="FXC9" s="35"/>
      <c r="FXD9" s="35"/>
      <c r="FXE9" s="35"/>
      <c r="FXF9" s="35"/>
      <c r="FXG9" s="35"/>
      <c r="FXH9" s="35"/>
      <c r="FXI9" s="35"/>
      <c r="FXJ9" s="35"/>
      <c r="FXK9" s="35"/>
      <c r="FXL9" s="35"/>
      <c r="FXM9" s="35"/>
      <c r="FXN9" s="35"/>
      <c r="FXO9" s="35"/>
      <c r="FXP9" s="35"/>
      <c r="FXQ9" s="35"/>
      <c r="FXR9" s="35"/>
      <c r="FXS9" s="35"/>
      <c r="FXT9" s="35"/>
      <c r="FXU9" s="35"/>
      <c r="FXV9" s="35"/>
      <c r="FXW9" s="35"/>
      <c r="FXX9" s="35"/>
      <c r="FXY9" s="35"/>
      <c r="FXZ9" s="35"/>
      <c r="FYA9" s="35"/>
      <c r="FYB9" s="35"/>
      <c r="FYC9" s="35"/>
      <c r="FYD9" s="35"/>
      <c r="FYE9" s="35"/>
      <c r="FYF9" s="35"/>
      <c r="FYG9" s="35"/>
      <c r="FYH9" s="35"/>
      <c r="FYI9" s="35"/>
      <c r="FYJ9" s="35"/>
      <c r="FYK9" s="35"/>
      <c r="FYL9" s="35"/>
      <c r="FYM9" s="35"/>
      <c r="FYN9" s="35"/>
      <c r="FYO9" s="35"/>
      <c r="FYP9" s="35"/>
      <c r="FYQ9" s="35"/>
      <c r="FYR9" s="35"/>
      <c r="FYS9" s="35"/>
      <c r="FYT9" s="35"/>
      <c r="FYU9" s="35"/>
      <c r="FYV9" s="35"/>
      <c r="FYW9" s="35"/>
      <c r="FYX9" s="35"/>
      <c r="FYY9" s="35"/>
      <c r="FYZ9" s="35"/>
      <c r="FZA9" s="35"/>
      <c r="FZB9" s="35"/>
      <c r="FZC9" s="35"/>
      <c r="FZD9" s="35"/>
      <c r="FZE9" s="35"/>
      <c r="FZF9" s="35"/>
      <c r="FZG9" s="35"/>
      <c r="FZH9" s="35"/>
      <c r="FZI9" s="35"/>
      <c r="FZJ9" s="35"/>
      <c r="FZK9" s="35"/>
      <c r="FZL9" s="35"/>
      <c r="FZM9" s="35"/>
      <c r="FZN9" s="35"/>
      <c r="FZO9" s="35"/>
      <c r="FZP9" s="35"/>
      <c r="FZQ9" s="35"/>
      <c r="FZR9" s="35"/>
      <c r="FZS9" s="35"/>
      <c r="FZT9" s="35"/>
      <c r="FZU9" s="35"/>
      <c r="FZV9" s="35"/>
      <c r="FZW9" s="35"/>
      <c r="FZX9" s="35"/>
      <c r="FZY9" s="35"/>
      <c r="FZZ9" s="35"/>
      <c r="GAA9" s="35"/>
      <c r="GAB9" s="35"/>
      <c r="GAC9" s="35"/>
      <c r="GAD9" s="35"/>
      <c r="GAE9" s="35"/>
      <c r="GAF9" s="35"/>
      <c r="GAG9" s="35"/>
      <c r="GAH9" s="35"/>
      <c r="GAI9" s="35"/>
      <c r="GAJ9" s="35"/>
      <c r="GAK9" s="35"/>
      <c r="GAL9" s="35"/>
      <c r="GAM9" s="35"/>
      <c r="GAN9" s="35"/>
      <c r="GAO9" s="35"/>
      <c r="GAP9" s="35"/>
      <c r="GAQ9" s="35"/>
      <c r="GAR9" s="35"/>
      <c r="GAS9" s="35"/>
      <c r="GAT9" s="35"/>
      <c r="GAU9" s="35"/>
      <c r="GAV9" s="35"/>
      <c r="GAW9" s="35"/>
      <c r="GAX9" s="35"/>
      <c r="GAY9" s="35"/>
      <c r="GAZ9" s="35"/>
      <c r="GBA9" s="35"/>
      <c r="GBB9" s="35"/>
      <c r="GBC9" s="35"/>
      <c r="GBD9" s="35"/>
      <c r="GBE9" s="35"/>
      <c r="GBF9" s="35"/>
      <c r="GBG9" s="35"/>
      <c r="GBH9" s="35"/>
      <c r="GBI9" s="35"/>
      <c r="GBJ9" s="35"/>
      <c r="GBK9" s="35"/>
      <c r="GBL9" s="35"/>
      <c r="GBM9" s="35"/>
      <c r="GBN9" s="35"/>
      <c r="GBO9" s="35"/>
      <c r="GBP9" s="35"/>
      <c r="GBQ9" s="35"/>
      <c r="GBR9" s="35"/>
      <c r="GBS9" s="35"/>
      <c r="GBT9" s="35"/>
      <c r="GBU9" s="35"/>
      <c r="GBV9" s="35"/>
      <c r="GBW9" s="35"/>
      <c r="GBX9" s="35"/>
      <c r="GBY9" s="35"/>
      <c r="GBZ9" s="35"/>
      <c r="GCA9" s="35"/>
      <c r="GCB9" s="35"/>
      <c r="GCC9" s="35"/>
      <c r="GCD9" s="35"/>
      <c r="GCE9" s="35"/>
      <c r="GCF9" s="35"/>
      <c r="GCG9" s="35"/>
      <c r="GCH9" s="35"/>
      <c r="GCI9" s="35"/>
      <c r="GCJ9" s="35"/>
      <c r="GCK9" s="35"/>
      <c r="GCL9" s="35"/>
      <c r="GCM9" s="35"/>
      <c r="GCN9" s="35"/>
      <c r="GCO9" s="35"/>
      <c r="GCP9" s="35"/>
      <c r="GCQ9" s="35"/>
      <c r="GCR9" s="35"/>
      <c r="GCS9" s="35"/>
      <c r="GCT9" s="35"/>
      <c r="GCU9" s="35"/>
      <c r="GCV9" s="35"/>
      <c r="GCW9" s="35"/>
      <c r="GCX9" s="35"/>
      <c r="GCY9" s="35"/>
      <c r="GCZ9" s="35"/>
      <c r="GDA9" s="35"/>
      <c r="GDB9" s="35"/>
      <c r="GDC9" s="35"/>
      <c r="GDD9" s="35"/>
      <c r="GDE9" s="35"/>
      <c r="GDF9" s="35"/>
      <c r="GDG9" s="35"/>
      <c r="GDH9" s="35"/>
      <c r="GDI9" s="35"/>
      <c r="GDJ9" s="35"/>
      <c r="GDK9" s="35"/>
      <c r="GDL9" s="35"/>
      <c r="GDM9" s="35"/>
      <c r="GDN9" s="35"/>
      <c r="GDO9" s="35"/>
      <c r="GDP9" s="35"/>
      <c r="GDQ9" s="35"/>
      <c r="GDR9" s="35"/>
      <c r="GDS9" s="35"/>
      <c r="GDT9" s="35"/>
      <c r="GDU9" s="35"/>
      <c r="GDV9" s="35"/>
      <c r="GDW9" s="35"/>
      <c r="GDX9" s="35"/>
      <c r="GDY9" s="35"/>
      <c r="GDZ9" s="35"/>
      <c r="GEA9" s="35"/>
      <c r="GEB9" s="35"/>
      <c r="GEC9" s="35"/>
      <c r="GED9" s="35"/>
      <c r="GEE9" s="35"/>
      <c r="GEF9" s="35"/>
      <c r="GEG9" s="35"/>
      <c r="GEH9" s="35"/>
      <c r="GEI9" s="35"/>
      <c r="GEJ9" s="35"/>
      <c r="GEK9" s="35"/>
      <c r="GEL9" s="35"/>
      <c r="GEM9" s="35"/>
      <c r="GEN9" s="35"/>
      <c r="GEO9" s="35"/>
      <c r="GEP9" s="35"/>
      <c r="GEQ9" s="35"/>
      <c r="GER9" s="35"/>
      <c r="GES9" s="35"/>
      <c r="GET9" s="35"/>
      <c r="GEU9" s="35"/>
      <c r="GEV9" s="35"/>
      <c r="GEW9" s="35"/>
      <c r="GEX9" s="35"/>
      <c r="GEY9" s="35"/>
      <c r="GEZ9" s="35"/>
      <c r="GFA9" s="35"/>
      <c r="GFB9" s="35"/>
      <c r="GFC9" s="35"/>
      <c r="GFD9" s="35"/>
      <c r="GFE9" s="35"/>
      <c r="GFF9" s="35"/>
      <c r="GFG9" s="35"/>
      <c r="GFH9" s="35"/>
      <c r="GFI9" s="35"/>
      <c r="GFJ9" s="35"/>
      <c r="GFK9" s="35"/>
      <c r="GFL9" s="35"/>
      <c r="GFM9" s="35"/>
      <c r="GFN9" s="35"/>
      <c r="GFO9" s="35"/>
      <c r="GFP9" s="35"/>
      <c r="GFQ9" s="35"/>
      <c r="GFR9" s="35"/>
      <c r="GFS9" s="35"/>
      <c r="GFT9" s="35"/>
      <c r="GFU9" s="35"/>
      <c r="GFV9" s="35"/>
      <c r="GFW9" s="35"/>
      <c r="GFX9" s="35"/>
      <c r="GFY9" s="35"/>
      <c r="GFZ9" s="35"/>
      <c r="GGA9" s="35"/>
      <c r="GGB9" s="35"/>
      <c r="GGC9" s="35"/>
      <c r="GGD9" s="35"/>
      <c r="GGE9" s="35"/>
      <c r="GGF9" s="35"/>
      <c r="GGG9" s="35"/>
      <c r="GGH9" s="35"/>
      <c r="GGI9" s="35"/>
      <c r="GGJ9" s="35"/>
      <c r="GGK9" s="35"/>
      <c r="GGL9" s="35"/>
      <c r="GGM9" s="35"/>
      <c r="GGN9" s="35"/>
      <c r="GGO9" s="35"/>
      <c r="GGP9" s="35"/>
      <c r="GGQ9" s="35"/>
      <c r="GGR9" s="35"/>
      <c r="GGS9" s="35"/>
      <c r="GGT9" s="35"/>
      <c r="GGU9" s="35"/>
      <c r="GGV9" s="35"/>
      <c r="GGW9" s="35"/>
      <c r="GGX9" s="35"/>
      <c r="GGY9" s="35"/>
      <c r="GGZ9" s="35"/>
      <c r="GHA9" s="35"/>
      <c r="GHB9" s="35"/>
      <c r="GHC9" s="35"/>
      <c r="GHD9" s="35"/>
      <c r="GHE9" s="35"/>
      <c r="GHF9" s="35"/>
      <c r="GHG9" s="35"/>
      <c r="GHH9" s="35"/>
      <c r="GHI9" s="35"/>
      <c r="GHJ9" s="35"/>
      <c r="GHK9" s="35"/>
      <c r="GHL9" s="35"/>
      <c r="GHM9" s="35"/>
      <c r="GHN9" s="35"/>
      <c r="GHO9" s="35"/>
      <c r="GHP9" s="35"/>
      <c r="GHQ9" s="35"/>
      <c r="GHR9" s="35"/>
      <c r="GHS9" s="35"/>
      <c r="GHT9" s="35"/>
      <c r="GHU9" s="35"/>
      <c r="GHV9" s="35"/>
      <c r="GHW9" s="35"/>
      <c r="GHX9" s="35"/>
      <c r="GHY9" s="35"/>
      <c r="GHZ9" s="35"/>
      <c r="GIA9" s="35"/>
      <c r="GIB9" s="35"/>
      <c r="GIC9" s="35"/>
      <c r="GID9" s="35"/>
      <c r="GIE9" s="35"/>
      <c r="GIF9" s="35"/>
      <c r="GIG9" s="35"/>
      <c r="GIH9" s="35"/>
      <c r="GII9" s="35"/>
      <c r="GIJ9" s="35"/>
      <c r="GIK9" s="35"/>
      <c r="GIL9" s="35"/>
      <c r="GIM9" s="35"/>
      <c r="GIN9" s="35"/>
      <c r="GIO9" s="35"/>
      <c r="GIP9" s="35"/>
      <c r="GIQ9" s="35"/>
      <c r="GIR9" s="35"/>
      <c r="GIS9" s="35"/>
      <c r="GIT9" s="35"/>
      <c r="GIU9" s="35"/>
      <c r="GIV9" s="35"/>
      <c r="GIW9" s="35"/>
      <c r="GIX9" s="35"/>
      <c r="GIY9" s="35"/>
      <c r="GIZ9" s="35"/>
      <c r="GJA9" s="35"/>
      <c r="GJB9" s="35"/>
      <c r="GJC9" s="35"/>
      <c r="GJD9" s="35"/>
      <c r="GJE9" s="35"/>
      <c r="GJF9" s="35"/>
      <c r="GJG9" s="35"/>
      <c r="GJH9" s="35"/>
      <c r="GJI9" s="35"/>
      <c r="GJJ9" s="35"/>
      <c r="GJK9" s="35"/>
      <c r="GJL9" s="35"/>
      <c r="GJM9" s="35"/>
      <c r="GJN9" s="35"/>
      <c r="GJO9" s="35"/>
      <c r="GJP9" s="35"/>
      <c r="GJQ9" s="35"/>
      <c r="GJR9" s="35"/>
      <c r="GJS9" s="35"/>
      <c r="GJT9" s="35"/>
      <c r="GJU9" s="35"/>
      <c r="GJV9" s="35"/>
      <c r="GJW9" s="35"/>
      <c r="GJX9" s="35"/>
      <c r="GJY9" s="35"/>
      <c r="GJZ9" s="35"/>
      <c r="GKA9" s="35"/>
      <c r="GKB9" s="35"/>
      <c r="GKC9" s="35"/>
      <c r="GKD9" s="35"/>
      <c r="GKE9" s="35"/>
      <c r="GKF9" s="35"/>
      <c r="GKG9" s="35"/>
      <c r="GKH9" s="35"/>
      <c r="GKI9" s="35"/>
      <c r="GKJ9" s="35"/>
      <c r="GKK9" s="35"/>
      <c r="GKL9" s="35"/>
      <c r="GKM9" s="35"/>
      <c r="GKN9" s="35"/>
      <c r="GKO9" s="35"/>
      <c r="GKP9" s="35"/>
      <c r="GKQ9" s="35"/>
      <c r="GKR9" s="35"/>
      <c r="GKS9" s="35"/>
      <c r="GKT9" s="35"/>
      <c r="GKU9" s="35"/>
      <c r="GKV9" s="35"/>
      <c r="GKW9" s="35"/>
      <c r="GKX9" s="35"/>
      <c r="GKY9" s="35"/>
      <c r="GKZ9" s="35"/>
      <c r="GLA9" s="35"/>
      <c r="GLB9" s="35"/>
      <c r="GLC9" s="35"/>
      <c r="GLD9" s="35"/>
      <c r="GLE9" s="35"/>
      <c r="GLF9" s="35"/>
      <c r="GLG9" s="35"/>
      <c r="GLH9" s="35"/>
      <c r="GLI9" s="35"/>
      <c r="GLJ9" s="35"/>
      <c r="GLK9" s="35"/>
      <c r="GLL9" s="35"/>
      <c r="GLM9" s="35"/>
      <c r="GLN9" s="35"/>
      <c r="GLO9" s="35"/>
      <c r="GLP9" s="35"/>
      <c r="GLQ9" s="35"/>
      <c r="GLR9" s="35"/>
      <c r="GLS9" s="35"/>
      <c r="GLT9" s="35"/>
      <c r="GLU9" s="35"/>
      <c r="GLV9" s="35"/>
      <c r="GLW9" s="35"/>
      <c r="GLX9" s="35"/>
      <c r="GLY9" s="35"/>
      <c r="GLZ9" s="35"/>
      <c r="GMA9" s="35"/>
      <c r="GMB9" s="35"/>
      <c r="GMC9" s="35"/>
      <c r="GMD9" s="35"/>
      <c r="GME9" s="35"/>
      <c r="GMF9" s="35"/>
      <c r="GMG9" s="35"/>
      <c r="GMH9" s="35"/>
      <c r="GMI9" s="35"/>
      <c r="GMJ9" s="35"/>
      <c r="GMK9" s="35"/>
      <c r="GML9" s="35"/>
      <c r="GMM9" s="35"/>
      <c r="GMN9" s="35"/>
      <c r="GMO9" s="35"/>
      <c r="GMP9" s="35"/>
      <c r="GMQ9" s="35"/>
      <c r="GMR9" s="35"/>
      <c r="GMS9" s="35"/>
      <c r="GMT9" s="35"/>
      <c r="GMU9" s="35"/>
      <c r="GMV9" s="35"/>
      <c r="GMW9" s="35"/>
      <c r="GMX9" s="35"/>
      <c r="GMY9" s="35"/>
      <c r="GMZ9" s="35"/>
      <c r="GNA9" s="35"/>
      <c r="GNB9" s="35"/>
      <c r="GNC9" s="35"/>
      <c r="GND9" s="35"/>
      <c r="GNE9" s="35"/>
      <c r="GNF9" s="35"/>
      <c r="GNG9" s="35"/>
      <c r="GNH9" s="35"/>
      <c r="GNI9" s="35"/>
      <c r="GNJ9" s="35"/>
      <c r="GNK9" s="35"/>
      <c r="GNL9" s="35"/>
      <c r="GNM9" s="35"/>
      <c r="GNN9" s="35"/>
      <c r="GNO9" s="35"/>
      <c r="GNP9" s="35"/>
      <c r="GNQ9" s="35"/>
      <c r="GNR9" s="35"/>
      <c r="GNS9" s="35"/>
      <c r="GNT9" s="35"/>
      <c r="GNU9" s="35"/>
      <c r="GNV9" s="35"/>
      <c r="GNW9" s="35"/>
      <c r="GNX9" s="35"/>
      <c r="GNY9" s="35"/>
      <c r="GNZ9" s="35"/>
      <c r="GOA9" s="35"/>
      <c r="GOB9" s="35"/>
      <c r="GOC9" s="35"/>
      <c r="GOD9" s="35"/>
      <c r="GOE9" s="35"/>
      <c r="GOF9" s="35"/>
      <c r="GOG9" s="35"/>
      <c r="GOH9" s="35"/>
      <c r="GOI9" s="35"/>
      <c r="GOJ9" s="35"/>
      <c r="GOK9" s="35"/>
      <c r="GOL9" s="35"/>
      <c r="GOM9" s="35"/>
      <c r="GON9" s="35"/>
      <c r="GOO9" s="35"/>
      <c r="GOP9" s="35"/>
      <c r="GOQ9" s="35"/>
      <c r="GOR9" s="35"/>
      <c r="GOS9" s="35"/>
      <c r="GOT9" s="35"/>
      <c r="GOU9" s="35"/>
      <c r="GOV9" s="35"/>
      <c r="GOW9" s="35"/>
      <c r="GOX9" s="35"/>
      <c r="GOY9" s="35"/>
      <c r="GOZ9" s="35"/>
      <c r="GPA9" s="35"/>
      <c r="GPB9" s="35"/>
      <c r="GPC9" s="35"/>
      <c r="GPD9" s="35"/>
      <c r="GPE9" s="35"/>
      <c r="GPF9" s="35"/>
      <c r="GPG9" s="35"/>
      <c r="GPH9" s="35"/>
      <c r="GPI9" s="35"/>
      <c r="GPJ9" s="35"/>
      <c r="GPK9" s="35"/>
      <c r="GPL9" s="35"/>
      <c r="GPM9" s="35"/>
      <c r="GPN9" s="35"/>
      <c r="GPO9" s="35"/>
      <c r="GPP9" s="35"/>
      <c r="GPQ9" s="35"/>
      <c r="GPR9" s="35"/>
      <c r="GPS9" s="35"/>
      <c r="GPT9" s="35"/>
      <c r="GPU9" s="35"/>
      <c r="GPV9" s="35"/>
      <c r="GPW9" s="35"/>
      <c r="GPX9" s="35"/>
      <c r="GPY9" s="35"/>
      <c r="GPZ9" s="35"/>
      <c r="GQA9" s="35"/>
      <c r="GQB9" s="35"/>
      <c r="GQC9" s="35"/>
      <c r="GQD9" s="35"/>
      <c r="GQE9" s="35"/>
      <c r="GQF9" s="35"/>
      <c r="GQG9" s="35"/>
      <c r="GQH9" s="35"/>
      <c r="GQI9" s="35"/>
      <c r="GQJ9" s="35"/>
      <c r="GQK9" s="35"/>
      <c r="GQL9" s="35"/>
      <c r="GQM9" s="35"/>
      <c r="GQN9" s="35"/>
      <c r="GQO9" s="35"/>
      <c r="GQP9" s="35"/>
      <c r="GQQ9" s="35"/>
      <c r="GQR9" s="35"/>
      <c r="GQS9" s="35"/>
      <c r="GQT9" s="35"/>
      <c r="GQU9" s="35"/>
      <c r="GQV9" s="35"/>
      <c r="GQW9" s="35"/>
      <c r="GQX9" s="35"/>
      <c r="GQY9" s="35"/>
      <c r="GQZ9" s="35"/>
      <c r="GRA9" s="35"/>
      <c r="GRB9" s="35"/>
      <c r="GRC9" s="35"/>
      <c r="GRD9" s="35"/>
      <c r="GRE9" s="35"/>
      <c r="GRF9" s="35"/>
      <c r="GRG9" s="35"/>
      <c r="GRH9" s="35"/>
      <c r="GRI9" s="35"/>
      <c r="GRJ9" s="35"/>
      <c r="GRK9" s="35"/>
      <c r="GRL9" s="35"/>
      <c r="GRM9" s="35"/>
      <c r="GRN9" s="35"/>
      <c r="GRO9" s="35"/>
      <c r="GRP9" s="35"/>
      <c r="GRQ9" s="35"/>
      <c r="GRR9" s="35"/>
      <c r="GRS9" s="35"/>
      <c r="GRT9" s="35"/>
      <c r="GRU9" s="35"/>
      <c r="GRV9" s="35"/>
      <c r="GRW9" s="35"/>
      <c r="GRX9" s="35"/>
      <c r="GRY9" s="35"/>
      <c r="GRZ9" s="35"/>
      <c r="GSA9" s="35"/>
      <c r="GSB9" s="35"/>
      <c r="GSC9" s="35"/>
      <c r="GSD9" s="35"/>
      <c r="GSE9" s="35"/>
      <c r="GSF9" s="35"/>
      <c r="GSG9" s="35"/>
      <c r="GSH9" s="35"/>
      <c r="GSI9" s="35"/>
      <c r="GSJ9" s="35"/>
      <c r="GSK9" s="35"/>
      <c r="GSL9" s="35"/>
      <c r="GSM9" s="35"/>
      <c r="GSN9" s="35"/>
      <c r="GSO9" s="35"/>
      <c r="GSP9" s="35"/>
      <c r="GSQ9" s="35"/>
      <c r="GSR9" s="35"/>
      <c r="GSS9" s="35"/>
      <c r="GST9" s="35"/>
      <c r="GSU9" s="35"/>
      <c r="GSV9" s="35"/>
      <c r="GSW9" s="35"/>
      <c r="GSX9" s="35"/>
      <c r="GSY9" s="35"/>
      <c r="GSZ9" s="35"/>
      <c r="GTA9" s="35"/>
      <c r="GTB9" s="35"/>
      <c r="GTC9" s="35"/>
      <c r="GTD9" s="35"/>
      <c r="GTE9" s="35"/>
      <c r="GTF9" s="35"/>
      <c r="GTG9" s="35"/>
      <c r="GTH9" s="35"/>
      <c r="GTI9" s="35"/>
      <c r="GTJ9" s="35"/>
      <c r="GTK9" s="35"/>
      <c r="GTL9" s="35"/>
      <c r="GTM9" s="35"/>
      <c r="GTN9" s="35"/>
      <c r="GTO9" s="35"/>
      <c r="GTP9" s="35"/>
      <c r="GTQ9" s="35"/>
      <c r="GTR9" s="35"/>
      <c r="GTS9" s="35"/>
      <c r="GTT9" s="35"/>
      <c r="GTU9" s="35"/>
      <c r="GTV9" s="35"/>
      <c r="GTW9" s="35"/>
      <c r="GTX9" s="35"/>
      <c r="GTY9" s="35"/>
      <c r="GTZ9" s="35"/>
      <c r="GUA9" s="35"/>
      <c r="GUB9" s="35"/>
      <c r="GUC9" s="35"/>
      <c r="GUD9" s="35"/>
      <c r="GUE9" s="35"/>
      <c r="GUF9" s="35"/>
      <c r="GUG9" s="35"/>
      <c r="GUH9" s="35"/>
      <c r="GUI9" s="35"/>
      <c r="GUJ9" s="35"/>
      <c r="GUK9" s="35"/>
      <c r="GUL9" s="35"/>
      <c r="GUM9" s="35"/>
      <c r="GUN9" s="35"/>
      <c r="GUO9" s="35"/>
      <c r="GUP9" s="35"/>
      <c r="GUQ9" s="35"/>
      <c r="GUR9" s="35"/>
      <c r="GUS9" s="35"/>
      <c r="GUT9" s="35"/>
      <c r="GUU9" s="35"/>
      <c r="GUV9" s="35"/>
      <c r="GUW9" s="35"/>
      <c r="GUX9" s="35"/>
      <c r="GUY9" s="35"/>
      <c r="GUZ9" s="35"/>
      <c r="GVA9" s="35"/>
      <c r="GVB9" s="35"/>
      <c r="GVC9" s="35"/>
      <c r="GVD9" s="35"/>
      <c r="GVE9" s="35"/>
      <c r="GVF9" s="35"/>
      <c r="GVG9" s="35"/>
      <c r="GVH9" s="35"/>
      <c r="GVI9" s="35"/>
      <c r="GVJ9" s="35"/>
      <c r="GVK9" s="35"/>
      <c r="GVL9" s="35"/>
      <c r="GVM9" s="35"/>
      <c r="GVN9" s="35"/>
      <c r="GVO9" s="35"/>
      <c r="GVP9" s="35"/>
      <c r="GVQ9" s="35"/>
      <c r="GVR9" s="35"/>
      <c r="GVS9" s="35"/>
      <c r="GVT9" s="35"/>
      <c r="GVU9" s="35"/>
      <c r="GVV9" s="35"/>
      <c r="GVW9" s="35"/>
      <c r="GVX9" s="35"/>
      <c r="GVY9" s="35"/>
      <c r="GVZ9" s="35"/>
      <c r="GWA9" s="35"/>
      <c r="GWB9" s="35"/>
      <c r="GWC9" s="35"/>
      <c r="GWD9" s="35"/>
      <c r="GWE9" s="35"/>
      <c r="GWF9" s="35"/>
      <c r="GWG9" s="35"/>
      <c r="GWH9" s="35"/>
      <c r="GWI9" s="35"/>
      <c r="GWJ9" s="35"/>
      <c r="GWK9" s="35"/>
      <c r="GWL9" s="35"/>
      <c r="GWM9" s="35"/>
      <c r="GWN9" s="35"/>
      <c r="GWO9" s="35"/>
      <c r="GWP9" s="35"/>
      <c r="GWQ9" s="35"/>
      <c r="GWR9" s="35"/>
      <c r="GWS9" s="35"/>
      <c r="GWT9" s="35"/>
      <c r="GWU9" s="35"/>
      <c r="GWV9" s="35"/>
      <c r="GWW9" s="35"/>
      <c r="GWX9" s="35"/>
      <c r="GWY9" s="35"/>
      <c r="GWZ9" s="35"/>
      <c r="GXA9" s="35"/>
      <c r="GXB9" s="35"/>
      <c r="GXC9" s="35"/>
      <c r="GXD9" s="35"/>
      <c r="GXE9" s="35"/>
      <c r="GXF9" s="35"/>
      <c r="GXG9" s="35"/>
      <c r="GXH9" s="35"/>
      <c r="GXI9" s="35"/>
      <c r="GXJ9" s="35"/>
      <c r="GXK9" s="35"/>
      <c r="GXL9" s="35"/>
      <c r="GXM9" s="35"/>
      <c r="GXN9" s="35"/>
      <c r="GXO9" s="35"/>
      <c r="GXP9" s="35"/>
      <c r="GXQ9" s="35"/>
      <c r="GXR9" s="35"/>
      <c r="GXS9" s="35"/>
      <c r="GXT9" s="35"/>
      <c r="GXU9" s="35"/>
      <c r="GXV9" s="35"/>
      <c r="GXW9" s="35"/>
      <c r="GXX9" s="35"/>
      <c r="GXY9" s="35"/>
      <c r="GXZ9" s="35"/>
      <c r="GYA9" s="35"/>
      <c r="GYB9" s="35"/>
      <c r="GYC9" s="35"/>
      <c r="GYD9" s="35"/>
      <c r="GYE9" s="35"/>
      <c r="GYF9" s="35"/>
      <c r="GYG9" s="35"/>
      <c r="GYH9" s="35"/>
      <c r="GYI9" s="35"/>
      <c r="GYJ9" s="35"/>
      <c r="GYK9" s="35"/>
      <c r="GYL9" s="35"/>
      <c r="GYM9" s="35"/>
      <c r="GYN9" s="35"/>
      <c r="GYO9" s="35"/>
      <c r="GYP9" s="35"/>
      <c r="GYQ9" s="35"/>
      <c r="GYR9" s="35"/>
      <c r="GYS9" s="35"/>
      <c r="GYT9" s="35"/>
      <c r="GYU9" s="35"/>
      <c r="GYV9" s="35"/>
      <c r="GYW9" s="35"/>
      <c r="GYX9" s="35"/>
      <c r="GYY9" s="35"/>
      <c r="GYZ9" s="35"/>
      <c r="GZA9" s="35"/>
      <c r="GZB9" s="35"/>
      <c r="GZC9" s="35"/>
      <c r="GZD9" s="35"/>
      <c r="GZE9" s="35"/>
      <c r="GZF9" s="35"/>
      <c r="GZG9" s="35"/>
      <c r="GZH9" s="35"/>
      <c r="GZI9" s="35"/>
      <c r="GZJ9" s="35"/>
      <c r="GZK9" s="35"/>
      <c r="GZL9" s="35"/>
      <c r="GZM9" s="35"/>
      <c r="GZN9" s="35"/>
      <c r="GZO9" s="35"/>
      <c r="GZP9" s="35"/>
      <c r="GZQ9" s="35"/>
      <c r="GZR9" s="35"/>
      <c r="GZS9" s="35"/>
      <c r="GZT9" s="35"/>
      <c r="GZU9" s="35"/>
      <c r="GZV9" s="35"/>
      <c r="GZW9" s="35"/>
      <c r="GZX9" s="35"/>
      <c r="GZY9" s="35"/>
      <c r="GZZ9" s="35"/>
      <c r="HAA9" s="35"/>
      <c r="HAB9" s="35"/>
      <c r="HAC9" s="35"/>
      <c r="HAD9" s="35"/>
      <c r="HAE9" s="35"/>
      <c r="HAF9" s="35"/>
      <c r="HAG9" s="35"/>
      <c r="HAH9" s="35"/>
      <c r="HAI9" s="35"/>
      <c r="HAJ9" s="35"/>
      <c r="HAK9" s="35"/>
      <c r="HAL9" s="35"/>
      <c r="HAM9" s="35"/>
      <c r="HAN9" s="35"/>
      <c r="HAO9" s="35"/>
      <c r="HAP9" s="35"/>
      <c r="HAQ9" s="35"/>
      <c r="HAR9" s="35"/>
      <c r="HAS9" s="35"/>
      <c r="HAT9" s="35"/>
      <c r="HAU9" s="35"/>
      <c r="HAV9" s="35"/>
      <c r="HAW9" s="35"/>
      <c r="HAX9" s="35"/>
      <c r="HAY9" s="35"/>
      <c r="HAZ9" s="35"/>
      <c r="HBA9" s="35"/>
      <c r="HBB9" s="35"/>
      <c r="HBC9" s="35"/>
      <c r="HBD9" s="35"/>
      <c r="HBE9" s="35"/>
      <c r="HBF9" s="35"/>
      <c r="HBG9" s="35"/>
      <c r="HBH9" s="35"/>
      <c r="HBI9" s="35"/>
      <c r="HBJ9" s="35"/>
      <c r="HBK9" s="35"/>
      <c r="HBL9" s="35"/>
      <c r="HBM9" s="35"/>
      <c r="HBN9" s="35"/>
      <c r="HBO9" s="35"/>
      <c r="HBP9" s="35"/>
      <c r="HBQ9" s="35"/>
      <c r="HBR9" s="35"/>
      <c r="HBS9" s="35"/>
      <c r="HBT9" s="35"/>
      <c r="HBU9" s="35"/>
      <c r="HBV9" s="35"/>
      <c r="HBW9" s="35"/>
      <c r="HBX9" s="35"/>
      <c r="HBY9" s="35"/>
      <c r="HBZ9" s="35"/>
      <c r="HCA9" s="35"/>
      <c r="HCB9" s="35"/>
      <c r="HCC9" s="35"/>
      <c r="HCD9" s="35"/>
      <c r="HCE9" s="35"/>
      <c r="HCF9" s="35"/>
      <c r="HCG9" s="35"/>
      <c r="HCH9" s="35"/>
      <c r="HCI9" s="35"/>
      <c r="HCJ9" s="35"/>
      <c r="HCK9" s="35"/>
      <c r="HCL9" s="35"/>
      <c r="HCM9" s="35"/>
      <c r="HCN9" s="35"/>
      <c r="HCO9" s="35"/>
      <c r="HCP9" s="35"/>
      <c r="HCQ9" s="35"/>
      <c r="HCR9" s="35"/>
      <c r="HCS9" s="35"/>
      <c r="HCT9" s="35"/>
      <c r="HCU9" s="35"/>
      <c r="HCV9" s="35"/>
      <c r="HCW9" s="35"/>
      <c r="HCX9" s="35"/>
      <c r="HCY9" s="35"/>
      <c r="HCZ9" s="35"/>
      <c r="HDA9" s="35"/>
      <c r="HDB9" s="35"/>
      <c r="HDC9" s="35"/>
      <c r="HDD9" s="35"/>
      <c r="HDE9" s="35"/>
      <c r="HDF9" s="35"/>
      <c r="HDG9" s="35"/>
      <c r="HDH9" s="35"/>
      <c r="HDI9" s="35"/>
      <c r="HDJ9" s="35"/>
      <c r="HDK9" s="35"/>
      <c r="HDL9" s="35"/>
      <c r="HDM9" s="35"/>
      <c r="HDN9" s="35"/>
      <c r="HDO9" s="35"/>
      <c r="HDP9" s="35"/>
      <c r="HDQ9" s="35"/>
      <c r="HDR9" s="35"/>
      <c r="HDS9" s="35"/>
      <c r="HDT9" s="35"/>
      <c r="HDU9" s="35"/>
      <c r="HDV9" s="35"/>
      <c r="HDW9" s="35"/>
      <c r="HDX9" s="35"/>
      <c r="HDY9" s="35"/>
      <c r="HDZ9" s="35"/>
      <c r="HEA9" s="35"/>
      <c r="HEB9" s="35"/>
      <c r="HEC9" s="35"/>
      <c r="HED9" s="35"/>
      <c r="HEE9" s="35"/>
      <c r="HEF9" s="35"/>
      <c r="HEG9" s="35"/>
      <c r="HEH9" s="35"/>
      <c r="HEI9" s="35"/>
      <c r="HEJ9" s="35"/>
      <c r="HEK9" s="35"/>
      <c r="HEL9" s="35"/>
      <c r="HEM9" s="35"/>
      <c r="HEN9" s="35"/>
      <c r="HEO9" s="35"/>
      <c r="HEP9" s="35"/>
      <c r="HEQ9" s="35"/>
      <c r="HER9" s="35"/>
      <c r="HES9" s="35"/>
      <c r="HET9" s="35"/>
      <c r="HEU9" s="35"/>
      <c r="HEV9" s="35"/>
      <c r="HEW9" s="35"/>
      <c r="HEX9" s="35"/>
      <c r="HEY9" s="35"/>
      <c r="HEZ9" s="35"/>
      <c r="HFA9" s="35"/>
      <c r="HFB9" s="35"/>
      <c r="HFC9" s="35"/>
      <c r="HFD9" s="35"/>
      <c r="HFE9" s="35"/>
      <c r="HFF9" s="35"/>
      <c r="HFG9" s="35"/>
      <c r="HFH9" s="35"/>
      <c r="HFI9" s="35"/>
      <c r="HFJ9" s="35"/>
      <c r="HFK9" s="35"/>
      <c r="HFL9" s="35"/>
      <c r="HFM9" s="35"/>
      <c r="HFN9" s="35"/>
      <c r="HFO9" s="35"/>
      <c r="HFP9" s="35"/>
      <c r="HFQ9" s="35"/>
      <c r="HFR9" s="35"/>
      <c r="HFS9" s="35"/>
      <c r="HFT9" s="35"/>
      <c r="HFU9" s="35"/>
      <c r="HFV9" s="35"/>
      <c r="HFW9" s="35"/>
      <c r="HFX9" s="35"/>
      <c r="HFY9" s="35"/>
      <c r="HFZ9" s="35"/>
      <c r="HGA9" s="35"/>
      <c r="HGB9" s="35"/>
      <c r="HGC9" s="35"/>
      <c r="HGD9" s="35"/>
      <c r="HGE9" s="35"/>
      <c r="HGF9" s="35"/>
      <c r="HGG9" s="35"/>
      <c r="HGH9" s="35"/>
      <c r="HGI9" s="35"/>
      <c r="HGJ9" s="35"/>
      <c r="HGK9" s="35"/>
      <c r="HGL9" s="35"/>
      <c r="HGM9" s="35"/>
      <c r="HGN9" s="35"/>
      <c r="HGO9" s="35"/>
      <c r="HGP9" s="35"/>
      <c r="HGQ9" s="35"/>
      <c r="HGR9" s="35"/>
      <c r="HGS9" s="35"/>
      <c r="HGT9" s="35"/>
      <c r="HGU9" s="35"/>
      <c r="HGV9" s="35"/>
      <c r="HGW9" s="35"/>
      <c r="HGX9" s="35"/>
      <c r="HGY9" s="35"/>
      <c r="HGZ9" s="35"/>
      <c r="HHA9" s="35"/>
      <c r="HHB9" s="35"/>
      <c r="HHC9" s="35"/>
      <c r="HHD9" s="35"/>
      <c r="HHE9" s="35"/>
      <c r="HHF9" s="35"/>
      <c r="HHG9" s="35"/>
      <c r="HHH9" s="35"/>
      <c r="HHI9" s="35"/>
      <c r="HHJ9" s="35"/>
      <c r="HHK9" s="35"/>
      <c r="HHL9" s="35"/>
      <c r="HHM9" s="35"/>
      <c r="HHN9" s="35"/>
      <c r="HHO9" s="35"/>
      <c r="HHP9" s="35"/>
      <c r="HHQ9" s="35"/>
      <c r="HHR9" s="35"/>
      <c r="HHS9" s="35"/>
      <c r="HHT9" s="35"/>
      <c r="HHU9" s="35"/>
      <c r="HHV9" s="35"/>
      <c r="HHW9" s="35"/>
      <c r="HHX9" s="35"/>
      <c r="HHY9" s="35"/>
      <c r="HHZ9" s="35"/>
      <c r="HIA9" s="35"/>
      <c r="HIB9" s="35"/>
      <c r="HIC9" s="35"/>
      <c r="HID9" s="35"/>
      <c r="HIE9" s="35"/>
      <c r="HIF9" s="35"/>
      <c r="HIG9" s="35"/>
      <c r="HIH9" s="35"/>
      <c r="HII9" s="35"/>
      <c r="HIJ9" s="35"/>
      <c r="HIK9" s="35"/>
      <c r="HIL9" s="35"/>
      <c r="HIM9" s="35"/>
      <c r="HIN9" s="35"/>
      <c r="HIO9" s="35"/>
      <c r="HIP9" s="35"/>
      <c r="HIQ9" s="35"/>
      <c r="HIR9" s="35"/>
      <c r="HIS9" s="35"/>
      <c r="HIT9" s="35"/>
      <c r="HIU9" s="35"/>
      <c r="HIV9" s="35"/>
      <c r="HIW9" s="35"/>
      <c r="HIX9" s="35"/>
      <c r="HIY9" s="35"/>
      <c r="HIZ9" s="35"/>
      <c r="HJA9" s="35"/>
      <c r="HJB9" s="35"/>
      <c r="HJC9" s="35"/>
      <c r="HJD9" s="35"/>
      <c r="HJE9" s="35"/>
      <c r="HJF9" s="35"/>
      <c r="HJG9" s="35"/>
      <c r="HJH9" s="35"/>
      <c r="HJI9" s="35"/>
      <c r="HJJ9" s="35"/>
      <c r="HJK9" s="35"/>
      <c r="HJL9" s="35"/>
      <c r="HJM9" s="35"/>
      <c r="HJN9" s="35"/>
      <c r="HJO9" s="35"/>
      <c r="HJP9" s="35"/>
      <c r="HJQ9" s="35"/>
      <c r="HJR9" s="35"/>
      <c r="HJS9" s="35"/>
      <c r="HJT9" s="35"/>
      <c r="HJU9" s="35"/>
      <c r="HJV9" s="35"/>
      <c r="HJW9" s="35"/>
      <c r="HJX9" s="35"/>
      <c r="HJY9" s="35"/>
      <c r="HJZ9" s="35"/>
      <c r="HKA9" s="35"/>
      <c r="HKB9" s="35"/>
      <c r="HKC9" s="35"/>
      <c r="HKD9" s="35"/>
      <c r="HKE9" s="35"/>
      <c r="HKF9" s="35"/>
      <c r="HKG9" s="35"/>
      <c r="HKH9" s="35"/>
      <c r="HKI9" s="35"/>
      <c r="HKJ9" s="35"/>
      <c r="HKK9" s="35"/>
      <c r="HKL9" s="35"/>
      <c r="HKM9" s="35"/>
      <c r="HKN9" s="35"/>
      <c r="HKO9" s="35"/>
      <c r="HKP9" s="35"/>
      <c r="HKQ9" s="35"/>
      <c r="HKR9" s="35"/>
      <c r="HKS9" s="35"/>
      <c r="HKT9" s="35"/>
      <c r="HKU9" s="35"/>
      <c r="HKV9" s="35"/>
      <c r="HKW9" s="35"/>
      <c r="HKX9" s="35"/>
      <c r="HKY9" s="35"/>
      <c r="HKZ9" s="35"/>
      <c r="HLA9" s="35"/>
      <c r="HLB9" s="35"/>
      <c r="HLC9" s="35"/>
      <c r="HLD9" s="35"/>
      <c r="HLE9" s="35"/>
      <c r="HLF9" s="35"/>
      <c r="HLG9" s="35"/>
      <c r="HLH9" s="35"/>
      <c r="HLI9" s="35"/>
      <c r="HLJ9" s="35"/>
      <c r="HLK9" s="35"/>
      <c r="HLL9" s="35"/>
      <c r="HLM9" s="35"/>
      <c r="HLN9" s="35"/>
      <c r="HLO9" s="35"/>
      <c r="HLP9" s="35"/>
      <c r="HLQ9" s="35"/>
      <c r="HLR9" s="35"/>
      <c r="HLS9" s="35"/>
      <c r="HLT9" s="35"/>
      <c r="HLU9" s="35"/>
      <c r="HLV9" s="35"/>
      <c r="HLW9" s="35"/>
      <c r="HLX9" s="35"/>
      <c r="HLY9" s="35"/>
      <c r="HLZ9" s="35"/>
      <c r="HMA9" s="35"/>
      <c r="HMB9" s="35"/>
      <c r="HMC9" s="35"/>
      <c r="HMD9" s="35"/>
      <c r="HME9" s="35"/>
      <c r="HMF9" s="35"/>
      <c r="HMG9" s="35"/>
      <c r="HMH9" s="35"/>
      <c r="HMI9" s="35"/>
      <c r="HMJ9" s="35"/>
      <c r="HMK9" s="35"/>
      <c r="HML9" s="35"/>
      <c r="HMM9" s="35"/>
      <c r="HMN9" s="35"/>
      <c r="HMO9" s="35"/>
      <c r="HMP9" s="35"/>
      <c r="HMQ9" s="35"/>
      <c r="HMR9" s="35"/>
      <c r="HMS9" s="35"/>
      <c r="HMT9" s="35"/>
      <c r="HMU9" s="35"/>
      <c r="HMV9" s="35"/>
      <c r="HMW9" s="35"/>
      <c r="HMX9" s="35"/>
      <c r="HMY9" s="35"/>
      <c r="HMZ9" s="35"/>
      <c r="HNA9" s="35"/>
      <c r="HNB9" s="35"/>
      <c r="HNC9" s="35"/>
      <c r="HND9" s="35"/>
      <c r="HNE9" s="35"/>
      <c r="HNF9" s="35"/>
      <c r="HNG9" s="35"/>
      <c r="HNH9" s="35"/>
      <c r="HNI9" s="35"/>
      <c r="HNJ9" s="35"/>
      <c r="HNK9" s="35"/>
      <c r="HNL9" s="35"/>
      <c r="HNM9" s="35"/>
      <c r="HNN9" s="35"/>
      <c r="HNO9" s="35"/>
      <c r="HNP9" s="35"/>
      <c r="HNQ9" s="35"/>
      <c r="HNR9" s="35"/>
      <c r="HNS9" s="35"/>
      <c r="HNT9" s="35"/>
      <c r="HNU9" s="35"/>
      <c r="HNV9" s="35"/>
      <c r="HNW9" s="35"/>
      <c r="HNX9" s="35"/>
      <c r="HNY9" s="35"/>
      <c r="HNZ9" s="35"/>
      <c r="HOA9" s="35"/>
      <c r="HOB9" s="35"/>
      <c r="HOC9" s="35"/>
      <c r="HOD9" s="35"/>
      <c r="HOE9" s="35"/>
      <c r="HOF9" s="35"/>
      <c r="HOG9" s="35"/>
      <c r="HOH9" s="35"/>
      <c r="HOI9" s="35"/>
      <c r="HOJ9" s="35"/>
      <c r="HOK9" s="35"/>
      <c r="HOL9" s="35"/>
      <c r="HOM9" s="35"/>
      <c r="HON9" s="35"/>
      <c r="HOO9" s="35"/>
      <c r="HOP9" s="35"/>
      <c r="HOQ9" s="35"/>
      <c r="HOR9" s="35"/>
      <c r="HOS9" s="35"/>
      <c r="HOT9" s="35"/>
      <c r="HOU9" s="35"/>
      <c r="HOV9" s="35"/>
      <c r="HOW9" s="35"/>
      <c r="HOX9" s="35"/>
      <c r="HOY9" s="35"/>
      <c r="HOZ9" s="35"/>
      <c r="HPA9" s="35"/>
      <c r="HPB9" s="35"/>
      <c r="HPC9" s="35"/>
      <c r="HPD9" s="35"/>
      <c r="HPE9" s="35"/>
      <c r="HPF9" s="35"/>
      <c r="HPG9" s="35"/>
      <c r="HPH9" s="35"/>
      <c r="HPI9" s="35"/>
      <c r="HPJ9" s="35"/>
      <c r="HPK9" s="35"/>
      <c r="HPL9" s="35"/>
      <c r="HPM9" s="35"/>
      <c r="HPN9" s="35"/>
      <c r="HPO9" s="35"/>
      <c r="HPP9" s="35"/>
      <c r="HPQ9" s="35"/>
      <c r="HPR9" s="35"/>
      <c r="HPS9" s="35"/>
      <c r="HPT9" s="35"/>
      <c r="HPU9" s="35"/>
      <c r="HPV9" s="35"/>
      <c r="HPW9" s="35"/>
      <c r="HPX9" s="35"/>
      <c r="HPY9" s="35"/>
      <c r="HPZ9" s="35"/>
      <c r="HQA9" s="35"/>
      <c r="HQB9" s="35"/>
      <c r="HQC9" s="35"/>
      <c r="HQD9" s="35"/>
      <c r="HQE9" s="35"/>
      <c r="HQF9" s="35"/>
      <c r="HQG9" s="35"/>
      <c r="HQH9" s="35"/>
      <c r="HQI9" s="35"/>
      <c r="HQJ9" s="35"/>
      <c r="HQK9" s="35"/>
      <c r="HQL9" s="35"/>
      <c r="HQM9" s="35"/>
      <c r="HQN9" s="35"/>
      <c r="HQO9" s="35"/>
      <c r="HQP9" s="35"/>
      <c r="HQQ9" s="35"/>
      <c r="HQR9" s="35"/>
      <c r="HQS9" s="35"/>
      <c r="HQT9" s="35"/>
      <c r="HQU9" s="35"/>
      <c r="HQV9" s="35"/>
      <c r="HQW9" s="35"/>
      <c r="HQX9" s="35"/>
      <c r="HQY9" s="35"/>
      <c r="HQZ9" s="35"/>
      <c r="HRA9" s="35"/>
      <c r="HRB9" s="35"/>
      <c r="HRC9" s="35"/>
      <c r="HRD9" s="35"/>
      <c r="HRE9" s="35"/>
      <c r="HRF9" s="35"/>
      <c r="HRG9" s="35"/>
      <c r="HRH9" s="35"/>
      <c r="HRI9" s="35"/>
      <c r="HRJ9" s="35"/>
      <c r="HRK9" s="35"/>
      <c r="HRL9" s="35"/>
      <c r="HRM9" s="35"/>
      <c r="HRN9" s="35"/>
      <c r="HRO9" s="35"/>
      <c r="HRP9" s="35"/>
      <c r="HRQ9" s="35"/>
      <c r="HRR9" s="35"/>
      <c r="HRS9" s="35"/>
      <c r="HRT9" s="35"/>
      <c r="HRU9" s="35"/>
      <c r="HRV9" s="35"/>
      <c r="HRW9" s="35"/>
      <c r="HRX9" s="35"/>
      <c r="HRY9" s="35"/>
      <c r="HRZ9" s="35"/>
      <c r="HSA9" s="35"/>
      <c r="HSB9" s="35"/>
      <c r="HSC9" s="35"/>
      <c r="HSD9" s="35"/>
      <c r="HSE9" s="35"/>
      <c r="HSF9" s="35"/>
      <c r="HSG9" s="35"/>
      <c r="HSH9" s="35"/>
      <c r="HSI9" s="35"/>
      <c r="HSJ9" s="35"/>
      <c r="HSK9" s="35"/>
      <c r="HSL9" s="35"/>
      <c r="HSM9" s="35"/>
      <c r="HSN9" s="35"/>
      <c r="HSO9" s="35"/>
      <c r="HSP9" s="35"/>
      <c r="HSQ9" s="35"/>
      <c r="HSR9" s="35"/>
      <c r="HSS9" s="35"/>
      <c r="HST9" s="35"/>
      <c r="HSU9" s="35"/>
      <c r="HSV9" s="35"/>
      <c r="HSW9" s="35"/>
      <c r="HSX9" s="35"/>
      <c r="HSY9" s="35"/>
      <c r="HSZ9" s="35"/>
      <c r="HTA9" s="35"/>
      <c r="HTB9" s="35"/>
      <c r="HTC9" s="35"/>
      <c r="HTD9" s="35"/>
      <c r="HTE9" s="35"/>
      <c r="HTF9" s="35"/>
      <c r="HTG9" s="35"/>
      <c r="HTH9" s="35"/>
      <c r="HTI9" s="35"/>
      <c r="HTJ9" s="35"/>
      <c r="HTK9" s="35"/>
      <c r="HTL9" s="35"/>
      <c r="HTM9" s="35"/>
      <c r="HTN9" s="35"/>
      <c r="HTO9" s="35"/>
      <c r="HTP9" s="35"/>
      <c r="HTQ9" s="35"/>
      <c r="HTR9" s="35"/>
      <c r="HTS9" s="35"/>
      <c r="HTT9" s="35"/>
      <c r="HTU9" s="35"/>
      <c r="HTV9" s="35"/>
      <c r="HTW9" s="35"/>
      <c r="HTX9" s="35"/>
      <c r="HTY9" s="35"/>
      <c r="HTZ9" s="35"/>
      <c r="HUA9" s="35"/>
      <c r="HUB9" s="35"/>
      <c r="HUC9" s="35"/>
      <c r="HUD9" s="35"/>
      <c r="HUE9" s="35"/>
      <c r="HUF9" s="35"/>
      <c r="HUG9" s="35"/>
      <c r="HUH9" s="35"/>
      <c r="HUI9" s="35"/>
      <c r="HUJ9" s="35"/>
      <c r="HUK9" s="35"/>
      <c r="HUL9" s="35"/>
      <c r="HUM9" s="35"/>
      <c r="HUN9" s="35"/>
      <c r="HUO9" s="35"/>
      <c r="HUP9" s="35"/>
      <c r="HUQ9" s="35"/>
      <c r="HUR9" s="35"/>
      <c r="HUS9" s="35"/>
      <c r="HUT9" s="35"/>
      <c r="HUU9" s="35"/>
      <c r="HUV9" s="35"/>
      <c r="HUW9" s="35"/>
      <c r="HUX9" s="35"/>
      <c r="HUY9" s="35"/>
      <c r="HUZ9" s="35"/>
      <c r="HVA9" s="35"/>
      <c r="HVB9" s="35"/>
      <c r="HVC9" s="35"/>
      <c r="HVD9" s="35"/>
      <c r="HVE9" s="35"/>
      <c r="HVF9" s="35"/>
      <c r="HVG9" s="35"/>
      <c r="HVH9" s="35"/>
      <c r="HVI9" s="35"/>
      <c r="HVJ9" s="35"/>
      <c r="HVK9" s="35"/>
      <c r="HVL9" s="35"/>
      <c r="HVM9" s="35"/>
      <c r="HVN9" s="35"/>
      <c r="HVO9" s="35"/>
      <c r="HVP9" s="35"/>
      <c r="HVQ9" s="35"/>
      <c r="HVR9" s="35"/>
      <c r="HVS9" s="35"/>
      <c r="HVT9" s="35"/>
      <c r="HVU9" s="35"/>
      <c r="HVV9" s="35"/>
      <c r="HVW9" s="35"/>
      <c r="HVX9" s="35"/>
      <c r="HVY9" s="35"/>
      <c r="HVZ9" s="35"/>
      <c r="HWA9" s="35"/>
      <c r="HWB9" s="35"/>
      <c r="HWC9" s="35"/>
      <c r="HWD9" s="35"/>
      <c r="HWE9" s="35"/>
      <c r="HWF9" s="35"/>
      <c r="HWG9" s="35"/>
      <c r="HWH9" s="35"/>
      <c r="HWI9" s="35"/>
      <c r="HWJ9" s="35"/>
      <c r="HWK9" s="35"/>
      <c r="HWL9" s="35"/>
      <c r="HWM9" s="35"/>
      <c r="HWN9" s="35"/>
      <c r="HWO9" s="35"/>
      <c r="HWP9" s="35"/>
      <c r="HWQ9" s="35"/>
      <c r="HWR9" s="35"/>
      <c r="HWS9" s="35"/>
      <c r="HWT9" s="35"/>
      <c r="HWU9" s="35"/>
      <c r="HWV9" s="35"/>
      <c r="HWW9" s="35"/>
      <c r="HWX9" s="35"/>
      <c r="HWY9" s="35"/>
      <c r="HWZ9" s="35"/>
      <c r="HXA9" s="35"/>
      <c r="HXB9" s="35"/>
      <c r="HXC9" s="35"/>
      <c r="HXD9" s="35"/>
      <c r="HXE9" s="35"/>
      <c r="HXF9" s="35"/>
      <c r="HXG9" s="35"/>
      <c r="HXH9" s="35"/>
      <c r="HXI9" s="35"/>
      <c r="HXJ9" s="35"/>
      <c r="HXK9" s="35"/>
      <c r="HXL9" s="35"/>
      <c r="HXM9" s="35"/>
      <c r="HXN9" s="35"/>
      <c r="HXO9" s="35"/>
      <c r="HXP9" s="35"/>
      <c r="HXQ9" s="35"/>
      <c r="HXR9" s="35"/>
      <c r="HXS9" s="35"/>
      <c r="HXT9" s="35"/>
      <c r="HXU9" s="35"/>
      <c r="HXV9" s="35"/>
      <c r="HXW9" s="35"/>
      <c r="HXX9" s="35"/>
      <c r="HXY9" s="35"/>
      <c r="HXZ9" s="35"/>
      <c r="HYA9" s="35"/>
      <c r="HYB9" s="35"/>
      <c r="HYC9" s="35"/>
      <c r="HYD9" s="35"/>
      <c r="HYE9" s="35"/>
      <c r="HYF9" s="35"/>
      <c r="HYG9" s="35"/>
      <c r="HYH9" s="35"/>
      <c r="HYI9" s="35"/>
      <c r="HYJ9" s="35"/>
      <c r="HYK9" s="35"/>
      <c r="HYL9" s="35"/>
      <c r="HYM9" s="35"/>
      <c r="HYN9" s="35"/>
      <c r="HYO9" s="35"/>
      <c r="HYP9" s="35"/>
      <c r="HYQ9" s="35"/>
      <c r="HYR9" s="35"/>
      <c r="HYS9" s="35"/>
      <c r="HYT9" s="35"/>
      <c r="HYU9" s="35"/>
      <c r="HYV9" s="35"/>
      <c r="HYW9" s="35"/>
      <c r="HYX9" s="35"/>
      <c r="HYY9" s="35"/>
      <c r="HYZ9" s="35"/>
      <c r="HZA9" s="35"/>
      <c r="HZB9" s="35"/>
      <c r="HZC9" s="35"/>
      <c r="HZD9" s="35"/>
      <c r="HZE9" s="35"/>
      <c r="HZF9" s="35"/>
      <c r="HZG9" s="35"/>
      <c r="HZH9" s="35"/>
      <c r="HZI9" s="35"/>
      <c r="HZJ9" s="35"/>
      <c r="HZK9" s="35"/>
      <c r="HZL9" s="35"/>
      <c r="HZM9" s="35"/>
      <c r="HZN9" s="35"/>
      <c r="HZO9" s="35"/>
      <c r="HZP9" s="35"/>
      <c r="HZQ9" s="35"/>
      <c r="HZR9" s="35"/>
      <c r="HZS9" s="35"/>
      <c r="HZT9" s="35"/>
      <c r="HZU9" s="35"/>
      <c r="HZV9" s="35"/>
      <c r="HZW9" s="35"/>
      <c r="HZX9" s="35"/>
      <c r="HZY9" s="35"/>
      <c r="HZZ9" s="35"/>
      <c r="IAA9" s="35"/>
      <c r="IAB9" s="35"/>
      <c r="IAC9" s="35"/>
      <c r="IAD9" s="35"/>
      <c r="IAE9" s="35"/>
      <c r="IAF9" s="35"/>
      <c r="IAG9" s="35"/>
      <c r="IAH9" s="35"/>
      <c r="IAI9" s="35"/>
      <c r="IAJ9" s="35"/>
      <c r="IAK9" s="35"/>
      <c r="IAL9" s="35"/>
      <c r="IAM9" s="35"/>
      <c r="IAN9" s="35"/>
      <c r="IAO9" s="35"/>
      <c r="IAP9" s="35"/>
      <c r="IAQ9" s="35"/>
      <c r="IAR9" s="35"/>
      <c r="IAS9" s="35"/>
      <c r="IAT9" s="35"/>
      <c r="IAU9" s="35"/>
      <c r="IAV9" s="35"/>
      <c r="IAW9" s="35"/>
      <c r="IAX9" s="35"/>
      <c r="IAY9" s="35"/>
      <c r="IAZ9" s="35"/>
      <c r="IBA9" s="35"/>
      <c r="IBB9" s="35"/>
      <c r="IBC9" s="35"/>
      <c r="IBD9" s="35"/>
      <c r="IBE9" s="35"/>
      <c r="IBF9" s="35"/>
      <c r="IBG9" s="35"/>
      <c r="IBH9" s="35"/>
      <c r="IBI9" s="35"/>
      <c r="IBJ9" s="35"/>
      <c r="IBK9" s="35"/>
      <c r="IBL9" s="35"/>
      <c r="IBM9" s="35"/>
      <c r="IBN9" s="35"/>
      <c r="IBO9" s="35"/>
      <c r="IBP9" s="35"/>
      <c r="IBQ9" s="35"/>
      <c r="IBR9" s="35"/>
      <c r="IBS9" s="35"/>
      <c r="IBT9" s="35"/>
      <c r="IBU9" s="35"/>
      <c r="IBV9" s="35"/>
      <c r="IBW9" s="35"/>
      <c r="IBX9" s="35"/>
      <c r="IBY9" s="35"/>
      <c r="IBZ9" s="35"/>
      <c r="ICA9" s="35"/>
      <c r="ICB9" s="35"/>
      <c r="ICC9" s="35"/>
      <c r="ICD9" s="35"/>
      <c r="ICE9" s="35"/>
      <c r="ICF9" s="35"/>
      <c r="ICG9" s="35"/>
      <c r="ICH9" s="35"/>
      <c r="ICI9" s="35"/>
      <c r="ICJ9" s="35"/>
      <c r="ICK9" s="35"/>
      <c r="ICL9" s="35"/>
      <c r="ICM9" s="35"/>
      <c r="ICN9" s="35"/>
      <c r="ICO9" s="35"/>
      <c r="ICP9" s="35"/>
      <c r="ICQ9" s="35"/>
      <c r="ICR9" s="35"/>
      <c r="ICS9" s="35"/>
      <c r="ICT9" s="35"/>
      <c r="ICU9" s="35"/>
      <c r="ICV9" s="35"/>
      <c r="ICW9" s="35"/>
      <c r="ICX9" s="35"/>
      <c r="ICY9" s="35"/>
      <c r="ICZ9" s="35"/>
      <c r="IDA9" s="35"/>
      <c r="IDB9" s="35"/>
      <c r="IDC9" s="35"/>
      <c r="IDD9" s="35"/>
      <c r="IDE9" s="35"/>
      <c r="IDF9" s="35"/>
      <c r="IDG9" s="35"/>
      <c r="IDH9" s="35"/>
      <c r="IDI9" s="35"/>
      <c r="IDJ9" s="35"/>
      <c r="IDK9" s="35"/>
      <c r="IDL9" s="35"/>
      <c r="IDM9" s="35"/>
      <c r="IDN9" s="35"/>
      <c r="IDO9" s="35"/>
      <c r="IDP9" s="35"/>
      <c r="IDQ9" s="35"/>
      <c r="IDR9" s="35"/>
      <c r="IDS9" s="35"/>
      <c r="IDT9" s="35"/>
      <c r="IDU9" s="35"/>
      <c r="IDV9" s="35"/>
      <c r="IDW9" s="35"/>
      <c r="IDX9" s="35"/>
      <c r="IDY9" s="35"/>
      <c r="IDZ9" s="35"/>
      <c r="IEA9" s="35"/>
      <c r="IEB9" s="35"/>
      <c r="IEC9" s="35"/>
      <c r="IED9" s="35"/>
      <c r="IEE9" s="35"/>
      <c r="IEF9" s="35"/>
      <c r="IEG9" s="35"/>
      <c r="IEH9" s="35"/>
      <c r="IEI9" s="35"/>
      <c r="IEJ9" s="35"/>
      <c r="IEK9" s="35"/>
      <c r="IEL9" s="35"/>
      <c r="IEM9" s="35"/>
      <c r="IEN9" s="35"/>
      <c r="IEO9" s="35"/>
      <c r="IEP9" s="35"/>
      <c r="IEQ9" s="35"/>
      <c r="IER9" s="35"/>
      <c r="IES9" s="35"/>
      <c r="IET9" s="35"/>
      <c r="IEU9" s="35"/>
      <c r="IEV9" s="35"/>
      <c r="IEW9" s="35"/>
      <c r="IEX9" s="35"/>
      <c r="IEY9" s="35"/>
      <c r="IEZ9" s="35"/>
      <c r="IFA9" s="35"/>
      <c r="IFB9" s="35"/>
      <c r="IFC9" s="35"/>
      <c r="IFD9" s="35"/>
      <c r="IFE9" s="35"/>
      <c r="IFF9" s="35"/>
      <c r="IFG9" s="35"/>
      <c r="IFH9" s="35"/>
      <c r="IFI9" s="35"/>
      <c r="IFJ9" s="35"/>
      <c r="IFK9" s="35"/>
      <c r="IFL9" s="35"/>
      <c r="IFM9" s="35"/>
      <c r="IFN9" s="35"/>
      <c r="IFO9" s="35"/>
      <c r="IFP9" s="35"/>
      <c r="IFQ9" s="35"/>
      <c r="IFR9" s="35"/>
      <c r="IFS9" s="35"/>
      <c r="IFT9" s="35"/>
      <c r="IFU9" s="35"/>
      <c r="IFV9" s="35"/>
      <c r="IFW9" s="35"/>
      <c r="IFX9" s="35"/>
      <c r="IFY9" s="35"/>
      <c r="IFZ9" s="35"/>
      <c r="IGA9" s="35"/>
      <c r="IGB9" s="35"/>
      <c r="IGC9" s="35"/>
      <c r="IGD9" s="35"/>
      <c r="IGE9" s="35"/>
      <c r="IGF9" s="35"/>
      <c r="IGG9" s="35"/>
      <c r="IGH9" s="35"/>
      <c r="IGI9" s="35"/>
      <c r="IGJ9" s="35"/>
      <c r="IGK9" s="35"/>
      <c r="IGL9" s="35"/>
      <c r="IGM9" s="35"/>
      <c r="IGN9" s="35"/>
      <c r="IGO9" s="35"/>
      <c r="IGP9" s="35"/>
      <c r="IGQ9" s="35"/>
      <c r="IGR9" s="35"/>
      <c r="IGS9" s="35"/>
      <c r="IGT9" s="35"/>
      <c r="IGU9" s="35"/>
      <c r="IGV9" s="35"/>
      <c r="IGW9" s="35"/>
      <c r="IGX9" s="35"/>
      <c r="IGY9" s="35"/>
      <c r="IGZ9" s="35"/>
      <c r="IHA9" s="35"/>
      <c r="IHB9" s="35"/>
      <c r="IHC9" s="35"/>
      <c r="IHD9" s="35"/>
      <c r="IHE9" s="35"/>
      <c r="IHF9" s="35"/>
      <c r="IHG9" s="35"/>
      <c r="IHH9" s="35"/>
      <c r="IHI9" s="35"/>
      <c r="IHJ9" s="35"/>
      <c r="IHK9" s="35"/>
      <c r="IHL9" s="35"/>
      <c r="IHM9" s="35"/>
      <c r="IHN9" s="35"/>
      <c r="IHO9" s="35"/>
      <c r="IHP9" s="35"/>
      <c r="IHQ9" s="35"/>
      <c r="IHR9" s="35"/>
      <c r="IHS9" s="35"/>
      <c r="IHT9" s="35"/>
      <c r="IHU9" s="35"/>
      <c r="IHV9" s="35"/>
      <c r="IHW9" s="35"/>
      <c r="IHX9" s="35"/>
      <c r="IHY9" s="35"/>
      <c r="IHZ9" s="35"/>
      <c r="IIA9" s="35"/>
      <c r="IIB9" s="35"/>
      <c r="IIC9" s="35"/>
      <c r="IID9" s="35"/>
      <c r="IIE9" s="35"/>
      <c r="IIF9" s="35"/>
      <c r="IIG9" s="35"/>
      <c r="IIH9" s="35"/>
      <c r="III9" s="35"/>
      <c r="IIJ9" s="35"/>
      <c r="IIK9" s="35"/>
      <c r="IIL9" s="35"/>
      <c r="IIM9" s="35"/>
      <c r="IIN9" s="35"/>
      <c r="IIO9" s="35"/>
      <c r="IIP9" s="35"/>
      <c r="IIQ9" s="35"/>
      <c r="IIR9" s="35"/>
      <c r="IIS9" s="35"/>
      <c r="IIT9" s="35"/>
      <c r="IIU9" s="35"/>
      <c r="IIV9" s="35"/>
      <c r="IIW9" s="35"/>
      <c r="IIX9" s="35"/>
      <c r="IIY9" s="35"/>
      <c r="IIZ9" s="35"/>
      <c r="IJA9" s="35"/>
      <c r="IJB9" s="35"/>
      <c r="IJC9" s="35"/>
      <c r="IJD9" s="35"/>
      <c r="IJE9" s="35"/>
      <c r="IJF9" s="35"/>
      <c r="IJG9" s="35"/>
      <c r="IJH9" s="35"/>
      <c r="IJI9" s="35"/>
      <c r="IJJ9" s="35"/>
      <c r="IJK9" s="35"/>
      <c r="IJL9" s="35"/>
      <c r="IJM9" s="35"/>
      <c r="IJN9" s="35"/>
      <c r="IJO9" s="35"/>
      <c r="IJP9" s="35"/>
      <c r="IJQ9" s="35"/>
      <c r="IJR9" s="35"/>
      <c r="IJS9" s="35"/>
      <c r="IJT9" s="35"/>
      <c r="IJU9" s="35"/>
      <c r="IJV9" s="35"/>
      <c r="IJW9" s="35"/>
      <c r="IJX9" s="35"/>
      <c r="IJY9" s="35"/>
      <c r="IJZ9" s="35"/>
      <c r="IKA9" s="35"/>
      <c r="IKB9" s="35"/>
      <c r="IKC9" s="35"/>
      <c r="IKD9" s="35"/>
      <c r="IKE9" s="35"/>
      <c r="IKF9" s="35"/>
      <c r="IKG9" s="35"/>
      <c r="IKH9" s="35"/>
      <c r="IKI9" s="35"/>
      <c r="IKJ9" s="35"/>
      <c r="IKK9" s="35"/>
      <c r="IKL9" s="35"/>
      <c r="IKM9" s="35"/>
      <c r="IKN9" s="35"/>
      <c r="IKO9" s="35"/>
      <c r="IKP9" s="35"/>
      <c r="IKQ9" s="35"/>
      <c r="IKR9" s="35"/>
      <c r="IKS9" s="35"/>
      <c r="IKT9" s="35"/>
      <c r="IKU9" s="35"/>
      <c r="IKV9" s="35"/>
      <c r="IKW9" s="35"/>
      <c r="IKX9" s="35"/>
      <c r="IKY9" s="35"/>
      <c r="IKZ9" s="35"/>
      <c r="ILA9" s="35"/>
      <c r="ILB9" s="35"/>
      <c r="ILC9" s="35"/>
      <c r="ILD9" s="35"/>
      <c r="ILE9" s="35"/>
      <c r="ILF9" s="35"/>
      <c r="ILG9" s="35"/>
      <c r="ILH9" s="35"/>
      <c r="ILI9" s="35"/>
      <c r="ILJ9" s="35"/>
      <c r="ILK9" s="35"/>
      <c r="ILL9" s="35"/>
      <c r="ILM9" s="35"/>
      <c r="ILN9" s="35"/>
      <c r="ILO9" s="35"/>
      <c r="ILP9" s="35"/>
      <c r="ILQ9" s="35"/>
      <c r="ILR9" s="35"/>
      <c r="ILS9" s="35"/>
      <c r="ILT9" s="35"/>
      <c r="ILU9" s="35"/>
      <c r="ILV9" s="35"/>
      <c r="ILW9" s="35"/>
      <c r="ILX9" s="35"/>
      <c r="ILY9" s="35"/>
      <c r="ILZ9" s="35"/>
      <c r="IMA9" s="35"/>
      <c r="IMB9" s="35"/>
      <c r="IMC9" s="35"/>
      <c r="IMD9" s="35"/>
      <c r="IME9" s="35"/>
      <c r="IMF9" s="35"/>
      <c r="IMG9" s="35"/>
      <c r="IMH9" s="35"/>
      <c r="IMI9" s="35"/>
      <c r="IMJ9" s="35"/>
      <c r="IMK9" s="35"/>
      <c r="IML9" s="35"/>
      <c r="IMM9" s="35"/>
      <c r="IMN9" s="35"/>
      <c r="IMO9" s="35"/>
      <c r="IMP9" s="35"/>
      <c r="IMQ9" s="35"/>
      <c r="IMR9" s="35"/>
      <c r="IMS9" s="35"/>
      <c r="IMT9" s="35"/>
      <c r="IMU9" s="35"/>
      <c r="IMV9" s="35"/>
      <c r="IMW9" s="35"/>
      <c r="IMX9" s="35"/>
      <c r="IMY9" s="35"/>
      <c r="IMZ9" s="35"/>
      <c r="INA9" s="35"/>
      <c r="INB9" s="35"/>
      <c r="INC9" s="35"/>
      <c r="IND9" s="35"/>
      <c r="INE9" s="35"/>
      <c r="INF9" s="35"/>
      <c r="ING9" s="35"/>
      <c r="INH9" s="35"/>
      <c r="INI9" s="35"/>
      <c r="INJ9" s="35"/>
      <c r="INK9" s="35"/>
      <c r="INL9" s="35"/>
      <c r="INM9" s="35"/>
      <c r="INN9" s="35"/>
      <c r="INO9" s="35"/>
      <c r="INP9" s="35"/>
      <c r="INQ9" s="35"/>
      <c r="INR9" s="35"/>
      <c r="INS9" s="35"/>
      <c r="INT9" s="35"/>
      <c r="INU9" s="35"/>
      <c r="INV9" s="35"/>
      <c r="INW9" s="35"/>
      <c r="INX9" s="35"/>
      <c r="INY9" s="35"/>
      <c r="INZ9" s="35"/>
      <c r="IOA9" s="35"/>
      <c r="IOB9" s="35"/>
      <c r="IOC9" s="35"/>
      <c r="IOD9" s="35"/>
      <c r="IOE9" s="35"/>
      <c r="IOF9" s="35"/>
      <c r="IOG9" s="35"/>
      <c r="IOH9" s="35"/>
      <c r="IOI9" s="35"/>
      <c r="IOJ9" s="35"/>
      <c r="IOK9" s="35"/>
      <c r="IOL9" s="35"/>
      <c r="IOM9" s="35"/>
      <c r="ION9" s="35"/>
      <c r="IOO9" s="35"/>
      <c r="IOP9" s="35"/>
      <c r="IOQ9" s="35"/>
      <c r="IOR9" s="35"/>
      <c r="IOS9" s="35"/>
      <c r="IOT9" s="35"/>
      <c r="IOU9" s="35"/>
      <c r="IOV9" s="35"/>
      <c r="IOW9" s="35"/>
      <c r="IOX9" s="35"/>
      <c r="IOY9" s="35"/>
      <c r="IOZ9" s="35"/>
      <c r="IPA9" s="35"/>
      <c r="IPB9" s="35"/>
      <c r="IPC9" s="35"/>
      <c r="IPD9" s="35"/>
      <c r="IPE9" s="35"/>
      <c r="IPF9" s="35"/>
      <c r="IPG9" s="35"/>
      <c r="IPH9" s="35"/>
      <c r="IPI9" s="35"/>
      <c r="IPJ9" s="35"/>
      <c r="IPK9" s="35"/>
      <c r="IPL9" s="35"/>
      <c r="IPM9" s="35"/>
      <c r="IPN9" s="35"/>
      <c r="IPO9" s="35"/>
      <c r="IPP9" s="35"/>
      <c r="IPQ9" s="35"/>
      <c r="IPR9" s="35"/>
      <c r="IPS9" s="35"/>
      <c r="IPT9" s="35"/>
      <c r="IPU9" s="35"/>
      <c r="IPV9" s="35"/>
      <c r="IPW9" s="35"/>
      <c r="IPX9" s="35"/>
      <c r="IPY9" s="35"/>
      <c r="IPZ9" s="35"/>
      <c r="IQA9" s="35"/>
      <c r="IQB9" s="35"/>
      <c r="IQC9" s="35"/>
      <c r="IQD9" s="35"/>
      <c r="IQE9" s="35"/>
      <c r="IQF9" s="35"/>
      <c r="IQG9" s="35"/>
      <c r="IQH9" s="35"/>
      <c r="IQI9" s="35"/>
      <c r="IQJ9" s="35"/>
      <c r="IQK9" s="35"/>
      <c r="IQL9" s="35"/>
      <c r="IQM9" s="35"/>
      <c r="IQN9" s="35"/>
      <c r="IQO9" s="35"/>
      <c r="IQP9" s="35"/>
      <c r="IQQ9" s="35"/>
      <c r="IQR9" s="35"/>
      <c r="IQS9" s="35"/>
      <c r="IQT9" s="35"/>
      <c r="IQU9" s="35"/>
      <c r="IQV9" s="35"/>
      <c r="IQW9" s="35"/>
      <c r="IQX9" s="35"/>
      <c r="IQY9" s="35"/>
      <c r="IQZ9" s="35"/>
      <c r="IRA9" s="35"/>
      <c r="IRB9" s="35"/>
      <c r="IRC9" s="35"/>
      <c r="IRD9" s="35"/>
      <c r="IRE9" s="35"/>
      <c r="IRF9" s="35"/>
      <c r="IRG9" s="35"/>
      <c r="IRH9" s="35"/>
      <c r="IRI9" s="35"/>
      <c r="IRJ9" s="35"/>
      <c r="IRK9" s="35"/>
      <c r="IRL9" s="35"/>
      <c r="IRM9" s="35"/>
      <c r="IRN9" s="35"/>
      <c r="IRO9" s="35"/>
      <c r="IRP9" s="35"/>
      <c r="IRQ9" s="35"/>
      <c r="IRR9" s="35"/>
      <c r="IRS9" s="35"/>
      <c r="IRT9" s="35"/>
      <c r="IRU9" s="35"/>
      <c r="IRV9" s="35"/>
      <c r="IRW9" s="35"/>
      <c r="IRX9" s="35"/>
      <c r="IRY9" s="35"/>
      <c r="IRZ9" s="35"/>
      <c r="ISA9" s="35"/>
      <c r="ISB9" s="35"/>
      <c r="ISC9" s="35"/>
      <c r="ISD9" s="35"/>
      <c r="ISE9" s="35"/>
      <c r="ISF9" s="35"/>
      <c r="ISG9" s="35"/>
      <c r="ISH9" s="35"/>
      <c r="ISI9" s="35"/>
      <c r="ISJ9" s="35"/>
      <c r="ISK9" s="35"/>
      <c r="ISL9" s="35"/>
      <c r="ISM9" s="35"/>
      <c r="ISN9" s="35"/>
      <c r="ISO9" s="35"/>
      <c r="ISP9" s="35"/>
      <c r="ISQ9" s="35"/>
      <c r="ISR9" s="35"/>
      <c r="ISS9" s="35"/>
      <c r="IST9" s="35"/>
      <c r="ISU9" s="35"/>
      <c r="ISV9" s="35"/>
      <c r="ISW9" s="35"/>
      <c r="ISX9" s="35"/>
      <c r="ISY9" s="35"/>
      <c r="ISZ9" s="35"/>
      <c r="ITA9" s="35"/>
      <c r="ITB9" s="35"/>
      <c r="ITC9" s="35"/>
      <c r="ITD9" s="35"/>
      <c r="ITE9" s="35"/>
      <c r="ITF9" s="35"/>
      <c r="ITG9" s="35"/>
      <c r="ITH9" s="35"/>
      <c r="ITI9" s="35"/>
      <c r="ITJ9" s="35"/>
      <c r="ITK9" s="35"/>
      <c r="ITL9" s="35"/>
      <c r="ITM9" s="35"/>
      <c r="ITN9" s="35"/>
      <c r="ITO9" s="35"/>
      <c r="ITP9" s="35"/>
      <c r="ITQ9" s="35"/>
      <c r="ITR9" s="35"/>
      <c r="ITS9" s="35"/>
      <c r="ITT9" s="35"/>
      <c r="ITU9" s="35"/>
      <c r="ITV9" s="35"/>
      <c r="ITW9" s="35"/>
      <c r="ITX9" s="35"/>
      <c r="ITY9" s="35"/>
      <c r="ITZ9" s="35"/>
      <c r="IUA9" s="35"/>
      <c r="IUB9" s="35"/>
      <c r="IUC9" s="35"/>
      <c r="IUD9" s="35"/>
      <c r="IUE9" s="35"/>
      <c r="IUF9" s="35"/>
      <c r="IUG9" s="35"/>
      <c r="IUH9" s="35"/>
      <c r="IUI9" s="35"/>
      <c r="IUJ9" s="35"/>
      <c r="IUK9" s="35"/>
      <c r="IUL9" s="35"/>
      <c r="IUM9" s="35"/>
      <c r="IUN9" s="35"/>
      <c r="IUO9" s="35"/>
      <c r="IUP9" s="35"/>
      <c r="IUQ9" s="35"/>
      <c r="IUR9" s="35"/>
      <c r="IUS9" s="35"/>
      <c r="IUT9" s="35"/>
      <c r="IUU9" s="35"/>
      <c r="IUV9" s="35"/>
      <c r="IUW9" s="35"/>
      <c r="IUX9" s="35"/>
      <c r="IUY9" s="35"/>
      <c r="IUZ9" s="35"/>
      <c r="IVA9" s="35"/>
      <c r="IVB9" s="35"/>
      <c r="IVC9" s="35"/>
      <c r="IVD9" s="35"/>
      <c r="IVE9" s="35"/>
      <c r="IVF9" s="35"/>
      <c r="IVG9" s="35"/>
      <c r="IVH9" s="35"/>
      <c r="IVI9" s="35"/>
      <c r="IVJ9" s="35"/>
      <c r="IVK9" s="35"/>
      <c r="IVL9" s="35"/>
      <c r="IVM9" s="35"/>
      <c r="IVN9" s="35"/>
      <c r="IVO9" s="35"/>
      <c r="IVP9" s="35"/>
      <c r="IVQ9" s="35"/>
      <c r="IVR9" s="35"/>
      <c r="IVS9" s="35"/>
      <c r="IVT9" s="35"/>
      <c r="IVU9" s="35"/>
      <c r="IVV9" s="35"/>
      <c r="IVW9" s="35"/>
      <c r="IVX9" s="35"/>
      <c r="IVY9" s="35"/>
      <c r="IVZ9" s="35"/>
      <c r="IWA9" s="35"/>
      <c r="IWB9" s="35"/>
      <c r="IWC9" s="35"/>
      <c r="IWD9" s="35"/>
      <c r="IWE9" s="35"/>
      <c r="IWF9" s="35"/>
      <c r="IWG9" s="35"/>
      <c r="IWH9" s="35"/>
      <c r="IWI9" s="35"/>
      <c r="IWJ9" s="35"/>
      <c r="IWK9" s="35"/>
      <c r="IWL9" s="35"/>
      <c r="IWM9" s="35"/>
      <c r="IWN9" s="35"/>
      <c r="IWO9" s="35"/>
      <c r="IWP9" s="35"/>
      <c r="IWQ9" s="35"/>
      <c r="IWR9" s="35"/>
      <c r="IWS9" s="35"/>
      <c r="IWT9" s="35"/>
      <c r="IWU9" s="35"/>
      <c r="IWV9" s="35"/>
      <c r="IWW9" s="35"/>
      <c r="IWX9" s="35"/>
      <c r="IWY9" s="35"/>
      <c r="IWZ9" s="35"/>
      <c r="IXA9" s="35"/>
      <c r="IXB9" s="35"/>
      <c r="IXC9" s="35"/>
      <c r="IXD9" s="35"/>
      <c r="IXE9" s="35"/>
      <c r="IXF9" s="35"/>
      <c r="IXG9" s="35"/>
      <c r="IXH9" s="35"/>
      <c r="IXI9" s="35"/>
      <c r="IXJ9" s="35"/>
      <c r="IXK9" s="35"/>
      <c r="IXL9" s="35"/>
      <c r="IXM9" s="35"/>
      <c r="IXN9" s="35"/>
      <c r="IXO9" s="35"/>
      <c r="IXP9" s="35"/>
      <c r="IXQ9" s="35"/>
      <c r="IXR9" s="35"/>
      <c r="IXS9" s="35"/>
      <c r="IXT9" s="35"/>
      <c r="IXU9" s="35"/>
      <c r="IXV9" s="35"/>
      <c r="IXW9" s="35"/>
      <c r="IXX9" s="35"/>
      <c r="IXY9" s="35"/>
      <c r="IXZ9" s="35"/>
      <c r="IYA9" s="35"/>
      <c r="IYB9" s="35"/>
      <c r="IYC9" s="35"/>
      <c r="IYD9" s="35"/>
      <c r="IYE9" s="35"/>
      <c r="IYF9" s="35"/>
      <c r="IYG9" s="35"/>
      <c r="IYH9" s="35"/>
      <c r="IYI9" s="35"/>
      <c r="IYJ9" s="35"/>
      <c r="IYK9" s="35"/>
      <c r="IYL9" s="35"/>
      <c r="IYM9" s="35"/>
      <c r="IYN9" s="35"/>
      <c r="IYO9" s="35"/>
      <c r="IYP9" s="35"/>
      <c r="IYQ9" s="35"/>
      <c r="IYR9" s="35"/>
      <c r="IYS9" s="35"/>
      <c r="IYT9" s="35"/>
      <c r="IYU9" s="35"/>
      <c r="IYV9" s="35"/>
      <c r="IYW9" s="35"/>
      <c r="IYX9" s="35"/>
      <c r="IYY9" s="35"/>
      <c r="IYZ9" s="35"/>
      <c r="IZA9" s="35"/>
      <c r="IZB9" s="35"/>
      <c r="IZC9" s="35"/>
      <c r="IZD9" s="35"/>
      <c r="IZE9" s="35"/>
      <c r="IZF9" s="35"/>
      <c r="IZG9" s="35"/>
      <c r="IZH9" s="35"/>
      <c r="IZI9" s="35"/>
      <c r="IZJ9" s="35"/>
      <c r="IZK9" s="35"/>
      <c r="IZL9" s="35"/>
      <c r="IZM9" s="35"/>
      <c r="IZN9" s="35"/>
      <c r="IZO9" s="35"/>
      <c r="IZP9" s="35"/>
      <c r="IZQ9" s="35"/>
      <c r="IZR9" s="35"/>
      <c r="IZS9" s="35"/>
      <c r="IZT9" s="35"/>
      <c r="IZU9" s="35"/>
      <c r="IZV9" s="35"/>
      <c r="IZW9" s="35"/>
      <c r="IZX9" s="35"/>
      <c r="IZY9" s="35"/>
      <c r="IZZ9" s="35"/>
      <c r="JAA9" s="35"/>
      <c r="JAB9" s="35"/>
      <c r="JAC9" s="35"/>
      <c r="JAD9" s="35"/>
      <c r="JAE9" s="35"/>
      <c r="JAF9" s="35"/>
      <c r="JAG9" s="35"/>
      <c r="JAH9" s="35"/>
      <c r="JAI9" s="35"/>
      <c r="JAJ9" s="35"/>
      <c r="JAK9" s="35"/>
      <c r="JAL9" s="35"/>
      <c r="JAM9" s="35"/>
      <c r="JAN9" s="35"/>
      <c r="JAO9" s="35"/>
      <c r="JAP9" s="35"/>
      <c r="JAQ9" s="35"/>
      <c r="JAR9" s="35"/>
      <c r="JAS9" s="35"/>
      <c r="JAT9" s="35"/>
      <c r="JAU9" s="35"/>
      <c r="JAV9" s="35"/>
      <c r="JAW9" s="35"/>
      <c r="JAX9" s="35"/>
      <c r="JAY9" s="35"/>
      <c r="JAZ9" s="35"/>
      <c r="JBA9" s="35"/>
      <c r="JBB9" s="35"/>
      <c r="JBC9" s="35"/>
      <c r="JBD9" s="35"/>
      <c r="JBE9" s="35"/>
      <c r="JBF9" s="35"/>
      <c r="JBG9" s="35"/>
      <c r="JBH9" s="35"/>
      <c r="JBI9" s="35"/>
      <c r="JBJ9" s="35"/>
      <c r="JBK9" s="35"/>
      <c r="JBL9" s="35"/>
      <c r="JBM9" s="35"/>
      <c r="JBN9" s="35"/>
      <c r="JBO9" s="35"/>
      <c r="JBP9" s="35"/>
      <c r="JBQ9" s="35"/>
      <c r="JBR9" s="35"/>
      <c r="JBS9" s="35"/>
      <c r="JBT9" s="35"/>
      <c r="JBU9" s="35"/>
      <c r="JBV9" s="35"/>
      <c r="JBW9" s="35"/>
      <c r="JBX9" s="35"/>
      <c r="JBY9" s="35"/>
      <c r="JBZ9" s="35"/>
      <c r="JCA9" s="35"/>
      <c r="JCB9" s="35"/>
      <c r="JCC9" s="35"/>
      <c r="JCD9" s="35"/>
      <c r="JCE9" s="35"/>
      <c r="JCF9" s="35"/>
      <c r="JCG9" s="35"/>
      <c r="JCH9" s="35"/>
      <c r="JCI9" s="35"/>
      <c r="JCJ9" s="35"/>
      <c r="JCK9" s="35"/>
      <c r="JCL9" s="35"/>
      <c r="JCM9" s="35"/>
      <c r="JCN9" s="35"/>
      <c r="JCO9" s="35"/>
      <c r="JCP9" s="35"/>
      <c r="JCQ9" s="35"/>
      <c r="JCR9" s="35"/>
      <c r="JCS9" s="35"/>
      <c r="JCT9" s="35"/>
      <c r="JCU9" s="35"/>
      <c r="JCV9" s="35"/>
      <c r="JCW9" s="35"/>
      <c r="JCX9" s="35"/>
      <c r="JCY9" s="35"/>
      <c r="JCZ9" s="35"/>
      <c r="JDA9" s="35"/>
      <c r="JDB9" s="35"/>
      <c r="JDC9" s="35"/>
      <c r="JDD9" s="35"/>
      <c r="JDE9" s="35"/>
      <c r="JDF9" s="35"/>
      <c r="JDG9" s="35"/>
      <c r="JDH9" s="35"/>
      <c r="JDI9" s="35"/>
      <c r="JDJ9" s="35"/>
      <c r="JDK9" s="35"/>
      <c r="JDL9" s="35"/>
      <c r="JDM9" s="35"/>
      <c r="JDN9" s="35"/>
      <c r="JDO9" s="35"/>
      <c r="JDP9" s="35"/>
      <c r="JDQ9" s="35"/>
      <c r="JDR9" s="35"/>
      <c r="JDS9" s="35"/>
      <c r="JDT9" s="35"/>
      <c r="JDU9" s="35"/>
      <c r="JDV9" s="35"/>
      <c r="JDW9" s="35"/>
      <c r="JDX9" s="35"/>
      <c r="JDY9" s="35"/>
      <c r="JDZ9" s="35"/>
      <c r="JEA9" s="35"/>
      <c r="JEB9" s="35"/>
      <c r="JEC9" s="35"/>
      <c r="JED9" s="35"/>
      <c r="JEE9" s="35"/>
      <c r="JEF9" s="35"/>
      <c r="JEG9" s="35"/>
      <c r="JEH9" s="35"/>
      <c r="JEI9" s="35"/>
      <c r="JEJ9" s="35"/>
      <c r="JEK9" s="35"/>
      <c r="JEL9" s="35"/>
      <c r="JEM9" s="35"/>
      <c r="JEN9" s="35"/>
      <c r="JEO9" s="35"/>
      <c r="JEP9" s="35"/>
      <c r="JEQ9" s="35"/>
      <c r="JER9" s="35"/>
      <c r="JES9" s="35"/>
      <c r="JET9" s="35"/>
      <c r="JEU9" s="35"/>
      <c r="JEV9" s="35"/>
      <c r="JEW9" s="35"/>
      <c r="JEX9" s="35"/>
      <c r="JEY9" s="35"/>
      <c r="JEZ9" s="35"/>
      <c r="JFA9" s="35"/>
      <c r="JFB9" s="35"/>
      <c r="JFC9" s="35"/>
      <c r="JFD9" s="35"/>
      <c r="JFE9" s="35"/>
      <c r="JFF9" s="35"/>
      <c r="JFG9" s="35"/>
      <c r="JFH9" s="35"/>
      <c r="JFI9" s="35"/>
      <c r="JFJ9" s="35"/>
      <c r="JFK9" s="35"/>
      <c r="JFL9" s="35"/>
      <c r="JFM9" s="35"/>
      <c r="JFN9" s="35"/>
      <c r="JFO9" s="35"/>
      <c r="JFP9" s="35"/>
      <c r="JFQ9" s="35"/>
      <c r="JFR9" s="35"/>
      <c r="JFS9" s="35"/>
      <c r="JFT9" s="35"/>
      <c r="JFU9" s="35"/>
      <c r="JFV9" s="35"/>
      <c r="JFW9" s="35"/>
      <c r="JFX9" s="35"/>
      <c r="JFY9" s="35"/>
      <c r="JFZ9" s="35"/>
      <c r="JGA9" s="35"/>
      <c r="JGB9" s="35"/>
      <c r="JGC9" s="35"/>
      <c r="JGD9" s="35"/>
      <c r="JGE9" s="35"/>
      <c r="JGF9" s="35"/>
      <c r="JGG9" s="35"/>
      <c r="JGH9" s="35"/>
      <c r="JGI9" s="35"/>
      <c r="JGJ9" s="35"/>
      <c r="JGK9" s="35"/>
      <c r="JGL9" s="35"/>
      <c r="JGM9" s="35"/>
      <c r="JGN9" s="35"/>
      <c r="JGO9" s="35"/>
      <c r="JGP9" s="35"/>
      <c r="JGQ9" s="35"/>
      <c r="JGR9" s="35"/>
      <c r="JGS9" s="35"/>
      <c r="JGT9" s="35"/>
      <c r="JGU9" s="35"/>
      <c r="JGV9" s="35"/>
      <c r="JGW9" s="35"/>
      <c r="JGX9" s="35"/>
      <c r="JGY9" s="35"/>
      <c r="JGZ9" s="35"/>
      <c r="JHA9" s="35"/>
      <c r="JHB9" s="35"/>
      <c r="JHC9" s="35"/>
      <c r="JHD9" s="35"/>
      <c r="JHE9" s="35"/>
      <c r="JHF9" s="35"/>
      <c r="JHG9" s="35"/>
      <c r="JHH9" s="35"/>
      <c r="JHI9" s="35"/>
      <c r="JHJ9" s="35"/>
      <c r="JHK9" s="35"/>
      <c r="JHL9" s="35"/>
      <c r="JHM9" s="35"/>
      <c r="JHN9" s="35"/>
      <c r="JHO9" s="35"/>
      <c r="JHP9" s="35"/>
      <c r="JHQ9" s="35"/>
      <c r="JHR9" s="35"/>
      <c r="JHS9" s="35"/>
      <c r="JHT9" s="35"/>
      <c r="JHU9" s="35"/>
      <c r="JHV9" s="35"/>
      <c r="JHW9" s="35"/>
      <c r="JHX9" s="35"/>
      <c r="JHY9" s="35"/>
      <c r="JHZ9" s="35"/>
      <c r="JIA9" s="35"/>
      <c r="JIB9" s="35"/>
      <c r="JIC9" s="35"/>
      <c r="JID9" s="35"/>
      <c r="JIE9" s="35"/>
      <c r="JIF9" s="35"/>
      <c r="JIG9" s="35"/>
      <c r="JIH9" s="35"/>
      <c r="JII9" s="35"/>
      <c r="JIJ9" s="35"/>
      <c r="JIK9" s="35"/>
      <c r="JIL9" s="35"/>
      <c r="JIM9" s="35"/>
      <c r="JIN9" s="35"/>
      <c r="JIO9" s="35"/>
      <c r="JIP9" s="35"/>
      <c r="JIQ9" s="35"/>
      <c r="JIR9" s="35"/>
      <c r="JIS9" s="35"/>
      <c r="JIT9" s="35"/>
      <c r="JIU9" s="35"/>
      <c r="JIV9" s="35"/>
      <c r="JIW9" s="35"/>
      <c r="JIX9" s="35"/>
      <c r="JIY9" s="35"/>
      <c r="JIZ9" s="35"/>
      <c r="JJA9" s="35"/>
      <c r="JJB9" s="35"/>
      <c r="JJC9" s="35"/>
      <c r="JJD9" s="35"/>
      <c r="JJE9" s="35"/>
      <c r="JJF9" s="35"/>
      <c r="JJG9" s="35"/>
      <c r="JJH9" s="35"/>
      <c r="JJI9" s="35"/>
      <c r="JJJ9" s="35"/>
      <c r="JJK9" s="35"/>
      <c r="JJL9" s="35"/>
      <c r="JJM9" s="35"/>
      <c r="JJN9" s="35"/>
      <c r="JJO9" s="35"/>
      <c r="JJP9" s="35"/>
      <c r="JJQ9" s="35"/>
      <c r="JJR9" s="35"/>
      <c r="JJS9" s="35"/>
      <c r="JJT9" s="35"/>
      <c r="JJU9" s="35"/>
      <c r="JJV9" s="35"/>
      <c r="JJW9" s="35"/>
      <c r="JJX9" s="35"/>
      <c r="JJY9" s="35"/>
      <c r="JJZ9" s="35"/>
      <c r="JKA9" s="35"/>
      <c r="JKB9" s="35"/>
      <c r="JKC9" s="35"/>
      <c r="JKD9" s="35"/>
      <c r="JKE9" s="35"/>
      <c r="JKF9" s="35"/>
      <c r="JKG9" s="35"/>
      <c r="JKH9" s="35"/>
      <c r="JKI9" s="35"/>
      <c r="JKJ9" s="35"/>
      <c r="JKK9" s="35"/>
      <c r="JKL9" s="35"/>
      <c r="JKM9" s="35"/>
      <c r="JKN9" s="35"/>
      <c r="JKO9" s="35"/>
      <c r="JKP9" s="35"/>
      <c r="JKQ9" s="35"/>
      <c r="JKR9" s="35"/>
      <c r="JKS9" s="35"/>
      <c r="JKT9" s="35"/>
      <c r="JKU9" s="35"/>
      <c r="JKV9" s="35"/>
      <c r="JKW9" s="35"/>
      <c r="JKX9" s="35"/>
      <c r="JKY9" s="35"/>
      <c r="JKZ9" s="35"/>
      <c r="JLA9" s="35"/>
      <c r="JLB9" s="35"/>
      <c r="JLC9" s="35"/>
      <c r="JLD9" s="35"/>
      <c r="JLE9" s="35"/>
      <c r="JLF9" s="35"/>
      <c r="JLG9" s="35"/>
      <c r="JLH9" s="35"/>
      <c r="JLI9" s="35"/>
      <c r="JLJ9" s="35"/>
      <c r="JLK9" s="35"/>
      <c r="JLL9" s="35"/>
      <c r="JLM9" s="35"/>
      <c r="JLN9" s="35"/>
      <c r="JLO9" s="35"/>
      <c r="JLP9" s="35"/>
      <c r="JLQ9" s="35"/>
      <c r="JLR9" s="35"/>
      <c r="JLS9" s="35"/>
      <c r="JLT9" s="35"/>
      <c r="JLU9" s="35"/>
      <c r="JLV9" s="35"/>
      <c r="JLW9" s="35"/>
      <c r="JLX9" s="35"/>
      <c r="JLY9" s="35"/>
      <c r="JLZ9" s="35"/>
      <c r="JMA9" s="35"/>
      <c r="JMB9" s="35"/>
      <c r="JMC9" s="35"/>
      <c r="JMD9" s="35"/>
      <c r="JME9" s="35"/>
      <c r="JMF9" s="35"/>
      <c r="JMG9" s="35"/>
      <c r="JMH9" s="35"/>
      <c r="JMI9" s="35"/>
      <c r="JMJ9" s="35"/>
      <c r="JMK9" s="35"/>
      <c r="JML9" s="35"/>
      <c r="JMM9" s="35"/>
      <c r="JMN9" s="35"/>
      <c r="JMO9" s="35"/>
      <c r="JMP9" s="35"/>
      <c r="JMQ9" s="35"/>
      <c r="JMR9" s="35"/>
      <c r="JMS9" s="35"/>
      <c r="JMT9" s="35"/>
      <c r="JMU9" s="35"/>
      <c r="JMV9" s="35"/>
      <c r="JMW9" s="35"/>
      <c r="JMX9" s="35"/>
      <c r="JMY9" s="35"/>
      <c r="JMZ9" s="35"/>
      <c r="JNA9" s="35"/>
      <c r="JNB9" s="35"/>
      <c r="JNC9" s="35"/>
      <c r="JND9" s="35"/>
      <c r="JNE9" s="35"/>
      <c r="JNF9" s="35"/>
      <c r="JNG9" s="35"/>
      <c r="JNH9" s="35"/>
      <c r="JNI9" s="35"/>
      <c r="JNJ9" s="35"/>
      <c r="JNK9" s="35"/>
      <c r="JNL9" s="35"/>
      <c r="JNM9" s="35"/>
      <c r="JNN9" s="35"/>
      <c r="JNO9" s="35"/>
      <c r="JNP9" s="35"/>
      <c r="JNQ9" s="35"/>
      <c r="JNR9" s="35"/>
      <c r="JNS9" s="35"/>
      <c r="JNT9" s="35"/>
      <c r="JNU9" s="35"/>
      <c r="JNV9" s="35"/>
      <c r="JNW9" s="35"/>
      <c r="JNX9" s="35"/>
      <c r="JNY9" s="35"/>
      <c r="JNZ9" s="35"/>
      <c r="JOA9" s="35"/>
      <c r="JOB9" s="35"/>
      <c r="JOC9" s="35"/>
      <c r="JOD9" s="35"/>
      <c r="JOE9" s="35"/>
      <c r="JOF9" s="35"/>
      <c r="JOG9" s="35"/>
      <c r="JOH9" s="35"/>
      <c r="JOI9" s="35"/>
      <c r="JOJ9" s="35"/>
      <c r="JOK9" s="35"/>
      <c r="JOL9" s="35"/>
      <c r="JOM9" s="35"/>
      <c r="JON9" s="35"/>
      <c r="JOO9" s="35"/>
      <c r="JOP9" s="35"/>
      <c r="JOQ9" s="35"/>
      <c r="JOR9" s="35"/>
      <c r="JOS9" s="35"/>
      <c r="JOT9" s="35"/>
      <c r="JOU9" s="35"/>
      <c r="JOV9" s="35"/>
      <c r="JOW9" s="35"/>
      <c r="JOX9" s="35"/>
      <c r="JOY9" s="35"/>
      <c r="JOZ9" s="35"/>
      <c r="JPA9" s="35"/>
      <c r="JPB9" s="35"/>
      <c r="JPC9" s="35"/>
      <c r="JPD9" s="35"/>
      <c r="JPE9" s="35"/>
      <c r="JPF9" s="35"/>
      <c r="JPG9" s="35"/>
      <c r="JPH9" s="35"/>
      <c r="JPI9" s="35"/>
      <c r="JPJ9" s="35"/>
      <c r="JPK9" s="35"/>
      <c r="JPL9" s="35"/>
      <c r="JPM9" s="35"/>
      <c r="JPN9" s="35"/>
      <c r="JPO9" s="35"/>
      <c r="JPP9" s="35"/>
      <c r="JPQ9" s="35"/>
      <c r="JPR9" s="35"/>
      <c r="JPS9" s="35"/>
      <c r="JPT9" s="35"/>
      <c r="JPU9" s="35"/>
      <c r="JPV9" s="35"/>
      <c r="JPW9" s="35"/>
      <c r="JPX9" s="35"/>
      <c r="JPY9" s="35"/>
      <c r="JPZ9" s="35"/>
      <c r="JQA9" s="35"/>
      <c r="JQB9" s="35"/>
      <c r="JQC9" s="35"/>
      <c r="JQD9" s="35"/>
      <c r="JQE9" s="35"/>
      <c r="JQF9" s="35"/>
      <c r="JQG9" s="35"/>
      <c r="JQH9" s="35"/>
      <c r="JQI9" s="35"/>
      <c r="JQJ9" s="35"/>
      <c r="JQK9" s="35"/>
      <c r="JQL9" s="35"/>
      <c r="JQM9" s="35"/>
      <c r="JQN9" s="35"/>
      <c r="JQO9" s="35"/>
      <c r="JQP9" s="35"/>
      <c r="JQQ9" s="35"/>
      <c r="JQR9" s="35"/>
      <c r="JQS9" s="35"/>
      <c r="JQT9" s="35"/>
      <c r="JQU9" s="35"/>
      <c r="JQV9" s="35"/>
      <c r="JQW9" s="35"/>
      <c r="JQX9" s="35"/>
      <c r="JQY9" s="35"/>
      <c r="JQZ9" s="35"/>
      <c r="JRA9" s="35"/>
      <c r="JRB9" s="35"/>
      <c r="JRC9" s="35"/>
      <c r="JRD9" s="35"/>
      <c r="JRE9" s="35"/>
      <c r="JRF9" s="35"/>
      <c r="JRG9" s="35"/>
      <c r="JRH9" s="35"/>
      <c r="JRI9" s="35"/>
      <c r="JRJ9" s="35"/>
      <c r="JRK9" s="35"/>
      <c r="JRL9" s="35"/>
      <c r="JRM9" s="35"/>
      <c r="JRN9" s="35"/>
      <c r="JRO9" s="35"/>
      <c r="JRP9" s="35"/>
      <c r="JRQ9" s="35"/>
      <c r="JRR9" s="35"/>
      <c r="JRS9" s="35"/>
      <c r="JRT9" s="35"/>
      <c r="JRU9" s="35"/>
      <c r="JRV9" s="35"/>
      <c r="JRW9" s="35"/>
      <c r="JRX9" s="35"/>
      <c r="JRY9" s="35"/>
      <c r="JRZ9" s="35"/>
      <c r="JSA9" s="35"/>
      <c r="JSB9" s="35"/>
      <c r="JSC9" s="35"/>
      <c r="JSD9" s="35"/>
      <c r="JSE9" s="35"/>
      <c r="JSF9" s="35"/>
      <c r="JSG9" s="35"/>
      <c r="JSH9" s="35"/>
      <c r="JSI9" s="35"/>
      <c r="JSJ9" s="35"/>
      <c r="JSK9" s="35"/>
      <c r="JSL9" s="35"/>
      <c r="JSM9" s="35"/>
      <c r="JSN9" s="35"/>
      <c r="JSO9" s="35"/>
      <c r="JSP9" s="35"/>
      <c r="JSQ9" s="35"/>
      <c r="JSR9" s="35"/>
      <c r="JSS9" s="35"/>
      <c r="JST9" s="35"/>
      <c r="JSU9" s="35"/>
      <c r="JSV9" s="35"/>
      <c r="JSW9" s="35"/>
      <c r="JSX9" s="35"/>
      <c r="JSY9" s="35"/>
      <c r="JSZ9" s="35"/>
      <c r="JTA9" s="35"/>
      <c r="JTB9" s="35"/>
      <c r="JTC9" s="35"/>
      <c r="JTD9" s="35"/>
      <c r="JTE9" s="35"/>
      <c r="JTF9" s="35"/>
      <c r="JTG9" s="35"/>
      <c r="JTH9" s="35"/>
      <c r="JTI9" s="35"/>
      <c r="JTJ9" s="35"/>
      <c r="JTK9" s="35"/>
      <c r="JTL9" s="35"/>
      <c r="JTM9" s="35"/>
      <c r="JTN9" s="35"/>
      <c r="JTO9" s="35"/>
      <c r="JTP9" s="35"/>
      <c r="JTQ9" s="35"/>
      <c r="JTR9" s="35"/>
      <c r="JTS9" s="35"/>
      <c r="JTT9" s="35"/>
      <c r="JTU9" s="35"/>
      <c r="JTV9" s="35"/>
      <c r="JTW9" s="35"/>
      <c r="JTX9" s="35"/>
      <c r="JTY9" s="35"/>
      <c r="JTZ9" s="35"/>
      <c r="JUA9" s="35"/>
      <c r="JUB9" s="35"/>
      <c r="JUC9" s="35"/>
      <c r="JUD9" s="35"/>
      <c r="JUE9" s="35"/>
      <c r="JUF9" s="35"/>
      <c r="JUG9" s="35"/>
      <c r="JUH9" s="35"/>
      <c r="JUI9" s="35"/>
      <c r="JUJ9" s="35"/>
      <c r="JUK9" s="35"/>
      <c r="JUL9" s="35"/>
      <c r="JUM9" s="35"/>
      <c r="JUN9" s="35"/>
      <c r="JUO9" s="35"/>
      <c r="JUP9" s="35"/>
      <c r="JUQ9" s="35"/>
      <c r="JUR9" s="35"/>
      <c r="JUS9" s="35"/>
      <c r="JUT9" s="35"/>
      <c r="JUU9" s="35"/>
      <c r="JUV9" s="35"/>
      <c r="JUW9" s="35"/>
      <c r="JUX9" s="35"/>
      <c r="JUY9" s="35"/>
      <c r="JUZ9" s="35"/>
      <c r="JVA9" s="35"/>
      <c r="JVB9" s="35"/>
      <c r="JVC9" s="35"/>
      <c r="JVD9" s="35"/>
      <c r="JVE9" s="35"/>
      <c r="JVF9" s="35"/>
      <c r="JVG9" s="35"/>
      <c r="JVH9" s="35"/>
      <c r="JVI9" s="35"/>
      <c r="JVJ9" s="35"/>
      <c r="JVK9" s="35"/>
      <c r="JVL9" s="35"/>
      <c r="JVM9" s="35"/>
      <c r="JVN9" s="35"/>
      <c r="JVO9" s="35"/>
      <c r="JVP9" s="35"/>
      <c r="JVQ9" s="35"/>
      <c r="JVR9" s="35"/>
      <c r="JVS9" s="35"/>
      <c r="JVT9" s="35"/>
      <c r="JVU9" s="35"/>
      <c r="JVV9" s="35"/>
      <c r="JVW9" s="35"/>
      <c r="JVX9" s="35"/>
      <c r="JVY9" s="35"/>
      <c r="JVZ9" s="35"/>
      <c r="JWA9" s="35"/>
      <c r="JWB9" s="35"/>
      <c r="JWC9" s="35"/>
      <c r="JWD9" s="35"/>
      <c r="JWE9" s="35"/>
      <c r="JWF9" s="35"/>
      <c r="JWG9" s="35"/>
      <c r="JWH9" s="35"/>
      <c r="JWI9" s="35"/>
      <c r="JWJ9" s="35"/>
      <c r="JWK9" s="35"/>
      <c r="JWL9" s="35"/>
      <c r="JWM9" s="35"/>
      <c r="JWN9" s="35"/>
      <c r="JWO9" s="35"/>
      <c r="JWP9" s="35"/>
      <c r="JWQ9" s="35"/>
      <c r="JWR9" s="35"/>
      <c r="JWS9" s="35"/>
      <c r="JWT9" s="35"/>
      <c r="JWU9" s="35"/>
      <c r="JWV9" s="35"/>
      <c r="JWW9" s="35"/>
      <c r="JWX9" s="35"/>
      <c r="JWY9" s="35"/>
      <c r="JWZ9" s="35"/>
      <c r="JXA9" s="35"/>
      <c r="JXB9" s="35"/>
      <c r="JXC9" s="35"/>
      <c r="JXD9" s="35"/>
      <c r="JXE9" s="35"/>
      <c r="JXF9" s="35"/>
      <c r="JXG9" s="35"/>
      <c r="JXH9" s="35"/>
      <c r="JXI9" s="35"/>
      <c r="JXJ9" s="35"/>
      <c r="JXK9" s="35"/>
      <c r="JXL9" s="35"/>
      <c r="JXM9" s="35"/>
      <c r="JXN9" s="35"/>
      <c r="JXO9" s="35"/>
      <c r="JXP9" s="35"/>
      <c r="JXQ9" s="35"/>
      <c r="JXR9" s="35"/>
      <c r="JXS9" s="35"/>
      <c r="JXT9" s="35"/>
      <c r="JXU9" s="35"/>
      <c r="JXV9" s="35"/>
      <c r="JXW9" s="35"/>
      <c r="JXX9" s="35"/>
      <c r="JXY9" s="35"/>
      <c r="JXZ9" s="35"/>
      <c r="JYA9" s="35"/>
      <c r="JYB9" s="35"/>
      <c r="JYC9" s="35"/>
      <c r="JYD9" s="35"/>
      <c r="JYE9" s="35"/>
      <c r="JYF9" s="35"/>
      <c r="JYG9" s="35"/>
      <c r="JYH9" s="35"/>
      <c r="JYI9" s="35"/>
      <c r="JYJ9" s="35"/>
      <c r="JYK9" s="35"/>
      <c r="JYL9" s="35"/>
      <c r="JYM9" s="35"/>
      <c r="JYN9" s="35"/>
      <c r="JYO9" s="35"/>
      <c r="JYP9" s="35"/>
      <c r="JYQ9" s="35"/>
      <c r="JYR9" s="35"/>
      <c r="JYS9" s="35"/>
      <c r="JYT9" s="35"/>
      <c r="JYU9" s="35"/>
      <c r="JYV9" s="35"/>
      <c r="JYW9" s="35"/>
      <c r="JYX9" s="35"/>
      <c r="JYY9" s="35"/>
      <c r="JYZ9" s="35"/>
      <c r="JZA9" s="35"/>
      <c r="JZB9" s="35"/>
      <c r="JZC9" s="35"/>
      <c r="JZD9" s="35"/>
      <c r="JZE9" s="35"/>
      <c r="JZF9" s="35"/>
      <c r="JZG9" s="35"/>
      <c r="JZH9" s="35"/>
      <c r="JZI9" s="35"/>
      <c r="JZJ9" s="35"/>
      <c r="JZK9" s="35"/>
      <c r="JZL9" s="35"/>
      <c r="JZM9" s="35"/>
      <c r="JZN9" s="35"/>
      <c r="JZO9" s="35"/>
      <c r="JZP9" s="35"/>
      <c r="JZQ9" s="35"/>
      <c r="JZR9" s="35"/>
      <c r="JZS9" s="35"/>
      <c r="JZT9" s="35"/>
      <c r="JZU9" s="35"/>
      <c r="JZV9" s="35"/>
      <c r="JZW9" s="35"/>
      <c r="JZX9" s="35"/>
      <c r="JZY9" s="35"/>
      <c r="JZZ9" s="35"/>
      <c r="KAA9" s="35"/>
      <c r="KAB9" s="35"/>
      <c r="KAC9" s="35"/>
      <c r="KAD9" s="35"/>
      <c r="KAE9" s="35"/>
      <c r="KAF9" s="35"/>
      <c r="KAG9" s="35"/>
      <c r="KAH9" s="35"/>
      <c r="KAI9" s="35"/>
      <c r="KAJ9" s="35"/>
      <c r="KAK9" s="35"/>
      <c r="KAL9" s="35"/>
      <c r="KAM9" s="35"/>
      <c r="KAN9" s="35"/>
      <c r="KAO9" s="35"/>
      <c r="KAP9" s="35"/>
      <c r="KAQ9" s="35"/>
      <c r="KAR9" s="35"/>
      <c r="KAS9" s="35"/>
      <c r="KAT9" s="35"/>
      <c r="KAU9" s="35"/>
      <c r="KAV9" s="35"/>
      <c r="KAW9" s="35"/>
      <c r="KAX9" s="35"/>
      <c r="KAY9" s="35"/>
      <c r="KAZ9" s="35"/>
      <c r="KBA9" s="35"/>
      <c r="KBB9" s="35"/>
      <c r="KBC9" s="35"/>
      <c r="KBD9" s="35"/>
      <c r="KBE9" s="35"/>
      <c r="KBF9" s="35"/>
      <c r="KBG9" s="35"/>
      <c r="KBH9" s="35"/>
      <c r="KBI9" s="35"/>
      <c r="KBJ9" s="35"/>
      <c r="KBK9" s="35"/>
      <c r="KBL9" s="35"/>
      <c r="KBM9" s="35"/>
      <c r="KBN9" s="35"/>
      <c r="KBO9" s="35"/>
      <c r="KBP9" s="35"/>
      <c r="KBQ9" s="35"/>
      <c r="KBR9" s="35"/>
      <c r="KBS9" s="35"/>
      <c r="KBT9" s="35"/>
      <c r="KBU9" s="35"/>
      <c r="KBV9" s="35"/>
      <c r="KBW9" s="35"/>
      <c r="KBX9" s="35"/>
      <c r="KBY9" s="35"/>
      <c r="KBZ9" s="35"/>
      <c r="KCA9" s="35"/>
      <c r="KCB9" s="35"/>
      <c r="KCC9" s="35"/>
      <c r="KCD9" s="35"/>
      <c r="KCE9" s="35"/>
      <c r="KCF9" s="35"/>
      <c r="KCG9" s="35"/>
      <c r="KCH9" s="35"/>
      <c r="KCI9" s="35"/>
      <c r="KCJ9" s="35"/>
      <c r="KCK9" s="35"/>
      <c r="KCL9" s="35"/>
      <c r="KCM9" s="35"/>
      <c r="KCN9" s="35"/>
      <c r="KCO9" s="35"/>
      <c r="KCP9" s="35"/>
      <c r="KCQ9" s="35"/>
      <c r="KCR9" s="35"/>
      <c r="KCS9" s="35"/>
      <c r="KCT9" s="35"/>
      <c r="KCU9" s="35"/>
      <c r="KCV9" s="35"/>
      <c r="KCW9" s="35"/>
      <c r="KCX9" s="35"/>
      <c r="KCY9" s="35"/>
      <c r="KCZ9" s="35"/>
      <c r="KDA9" s="35"/>
      <c r="KDB9" s="35"/>
      <c r="KDC9" s="35"/>
      <c r="KDD9" s="35"/>
      <c r="KDE9" s="35"/>
      <c r="KDF9" s="35"/>
      <c r="KDG9" s="35"/>
      <c r="KDH9" s="35"/>
      <c r="KDI9" s="35"/>
      <c r="KDJ9" s="35"/>
      <c r="KDK9" s="35"/>
      <c r="KDL9" s="35"/>
      <c r="KDM9" s="35"/>
      <c r="KDN9" s="35"/>
      <c r="KDO9" s="35"/>
      <c r="KDP9" s="35"/>
      <c r="KDQ9" s="35"/>
      <c r="KDR9" s="35"/>
      <c r="KDS9" s="35"/>
      <c r="KDT9" s="35"/>
      <c r="KDU9" s="35"/>
      <c r="KDV9" s="35"/>
      <c r="KDW9" s="35"/>
      <c r="KDX9" s="35"/>
      <c r="KDY9" s="35"/>
      <c r="KDZ9" s="35"/>
      <c r="KEA9" s="35"/>
      <c r="KEB9" s="35"/>
      <c r="KEC9" s="35"/>
      <c r="KED9" s="35"/>
      <c r="KEE9" s="35"/>
      <c r="KEF9" s="35"/>
      <c r="KEG9" s="35"/>
      <c r="KEH9" s="35"/>
      <c r="KEI9" s="35"/>
      <c r="KEJ9" s="35"/>
      <c r="KEK9" s="35"/>
      <c r="KEL9" s="35"/>
      <c r="KEM9" s="35"/>
      <c r="KEN9" s="35"/>
      <c r="KEO9" s="35"/>
      <c r="KEP9" s="35"/>
      <c r="KEQ9" s="35"/>
      <c r="KER9" s="35"/>
      <c r="KES9" s="35"/>
      <c r="KET9" s="35"/>
      <c r="KEU9" s="35"/>
      <c r="KEV9" s="35"/>
      <c r="KEW9" s="35"/>
      <c r="KEX9" s="35"/>
      <c r="KEY9" s="35"/>
      <c r="KEZ9" s="35"/>
      <c r="KFA9" s="35"/>
      <c r="KFB9" s="35"/>
      <c r="KFC9" s="35"/>
      <c r="KFD9" s="35"/>
      <c r="KFE9" s="35"/>
      <c r="KFF9" s="35"/>
      <c r="KFG9" s="35"/>
      <c r="KFH9" s="35"/>
      <c r="KFI9" s="35"/>
      <c r="KFJ9" s="35"/>
      <c r="KFK9" s="35"/>
      <c r="KFL9" s="35"/>
      <c r="KFM9" s="35"/>
      <c r="KFN9" s="35"/>
      <c r="KFO9" s="35"/>
      <c r="KFP9" s="35"/>
      <c r="KFQ9" s="35"/>
      <c r="KFR9" s="35"/>
      <c r="KFS9" s="35"/>
      <c r="KFT9" s="35"/>
      <c r="KFU9" s="35"/>
      <c r="KFV9" s="35"/>
      <c r="KFW9" s="35"/>
      <c r="KFX9" s="35"/>
      <c r="KFY9" s="35"/>
      <c r="KFZ9" s="35"/>
      <c r="KGA9" s="35"/>
      <c r="KGB9" s="35"/>
      <c r="KGC9" s="35"/>
      <c r="KGD9" s="35"/>
      <c r="KGE9" s="35"/>
      <c r="KGF9" s="35"/>
      <c r="KGG9" s="35"/>
      <c r="KGH9" s="35"/>
      <c r="KGI9" s="35"/>
      <c r="KGJ9" s="35"/>
      <c r="KGK9" s="35"/>
      <c r="KGL9" s="35"/>
      <c r="KGM9" s="35"/>
      <c r="KGN9" s="35"/>
      <c r="KGO9" s="35"/>
      <c r="KGP9" s="35"/>
      <c r="KGQ9" s="35"/>
      <c r="KGR9" s="35"/>
      <c r="KGS9" s="35"/>
      <c r="KGT9" s="35"/>
      <c r="KGU9" s="35"/>
      <c r="KGV9" s="35"/>
      <c r="KGW9" s="35"/>
      <c r="KGX9" s="35"/>
      <c r="KGY9" s="35"/>
      <c r="KGZ9" s="35"/>
      <c r="KHA9" s="35"/>
      <c r="KHB9" s="35"/>
      <c r="KHC9" s="35"/>
      <c r="KHD9" s="35"/>
      <c r="KHE9" s="35"/>
      <c r="KHF9" s="35"/>
      <c r="KHG9" s="35"/>
      <c r="KHH9" s="35"/>
      <c r="KHI9" s="35"/>
      <c r="KHJ9" s="35"/>
      <c r="KHK9" s="35"/>
      <c r="KHL9" s="35"/>
      <c r="KHM9" s="35"/>
      <c r="KHN9" s="35"/>
      <c r="KHO9" s="35"/>
      <c r="KHP9" s="35"/>
      <c r="KHQ9" s="35"/>
      <c r="KHR9" s="35"/>
      <c r="KHS9" s="35"/>
      <c r="KHT9" s="35"/>
      <c r="KHU9" s="35"/>
      <c r="KHV9" s="35"/>
      <c r="KHW9" s="35"/>
      <c r="KHX9" s="35"/>
      <c r="KHY9" s="35"/>
      <c r="KHZ9" s="35"/>
      <c r="KIA9" s="35"/>
      <c r="KIB9" s="35"/>
      <c r="KIC9" s="35"/>
      <c r="KID9" s="35"/>
      <c r="KIE9" s="35"/>
      <c r="KIF9" s="35"/>
      <c r="KIG9" s="35"/>
      <c r="KIH9" s="35"/>
      <c r="KII9" s="35"/>
      <c r="KIJ9" s="35"/>
      <c r="KIK9" s="35"/>
      <c r="KIL9" s="35"/>
      <c r="KIM9" s="35"/>
      <c r="KIN9" s="35"/>
      <c r="KIO9" s="35"/>
      <c r="KIP9" s="35"/>
      <c r="KIQ9" s="35"/>
      <c r="KIR9" s="35"/>
      <c r="KIS9" s="35"/>
      <c r="KIT9" s="35"/>
      <c r="KIU9" s="35"/>
      <c r="KIV9" s="35"/>
      <c r="KIW9" s="35"/>
      <c r="KIX9" s="35"/>
      <c r="KIY9" s="35"/>
      <c r="KIZ9" s="35"/>
      <c r="KJA9" s="35"/>
      <c r="KJB9" s="35"/>
      <c r="KJC9" s="35"/>
      <c r="KJD9" s="35"/>
      <c r="KJE9" s="35"/>
      <c r="KJF9" s="35"/>
      <c r="KJG9" s="35"/>
      <c r="KJH9" s="35"/>
      <c r="KJI9" s="35"/>
      <c r="KJJ9" s="35"/>
      <c r="KJK9" s="35"/>
      <c r="KJL9" s="35"/>
      <c r="KJM9" s="35"/>
      <c r="KJN9" s="35"/>
      <c r="KJO9" s="35"/>
      <c r="KJP9" s="35"/>
      <c r="KJQ9" s="35"/>
      <c r="KJR9" s="35"/>
      <c r="KJS9" s="35"/>
      <c r="KJT9" s="35"/>
      <c r="KJU9" s="35"/>
      <c r="KJV9" s="35"/>
      <c r="KJW9" s="35"/>
      <c r="KJX9" s="35"/>
      <c r="KJY9" s="35"/>
      <c r="KJZ9" s="35"/>
      <c r="KKA9" s="35"/>
      <c r="KKB9" s="35"/>
      <c r="KKC9" s="35"/>
      <c r="KKD9" s="35"/>
      <c r="KKE9" s="35"/>
      <c r="KKF9" s="35"/>
      <c r="KKG9" s="35"/>
      <c r="KKH9" s="35"/>
      <c r="KKI9" s="35"/>
      <c r="KKJ9" s="35"/>
      <c r="KKK9" s="35"/>
      <c r="KKL9" s="35"/>
      <c r="KKM9" s="35"/>
      <c r="KKN9" s="35"/>
      <c r="KKO9" s="35"/>
      <c r="KKP9" s="35"/>
      <c r="KKQ9" s="35"/>
      <c r="KKR9" s="35"/>
      <c r="KKS9" s="35"/>
      <c r="KKT9" s="35"/>
      <c r="KKU9" s="35"/>
      <c r="KKV9" s="35"/>
      <c r="KKW9" s="35"/>
      <c r="KKX9" s="35"/>
      <c r="KKY9" s="35"/>
      <c r="KKZ9" s="35"/>
      <c r="KLA9" s="35"/>
      <c r="KLB9" s="35"/>
      <c r="KLC9" s="35"/>
      <c r="KLD9" s="35"/>
      <c r="KLE9" s="35"/>
      <c r="KLF9" s="35"/>
      <c r="KLG9" s="35"/>
      <c r="KLH9" s="35"/>
      <c r="KLI9" s="35"/>
      <c r="KLJ9" s="35"/>
      <c r="KLK9" s="35"/>
      <c r="KLL9" s="35"/>
      <c r="KLM9" s="35"/>
      <c r="KLN9" s="35"/>
      <c r="KLO9" s="35"/>
      <c r="KLP9" s="35"/>
      <c r="KLQ9" s="35"/>
      <c r="KLR9" s="35"/>
      <c r="KLS9" s="35"/>
      <c r="KLT9" s="35"/>
      <c r="KLU9" s="35"/>
      <c r="KLV9" s="35"/>
      <c r="KLW9" s="35"/>
      <c r="KLX9" s="35"/>
      <c r="KLY9" s="35"/>
      <c r="KLZ9" s="35"/>
      <c r="KMA9" s="35"/>
      <c r="KMB9" s="35"/>
      <c r="KMC9" s="35"/>
      <c r="KMD9" s="35"/>
      <c r="KME9" s="35"/>
      <c r="KMF9" s="35"/>
      <c r="KMG9" s="35"/>
      <c r="KMH9" s="35"/>
      <c r="KMI9" s="35"/>
      <c r="KMJ9" s="35"/>
      <c r="KMK9" s="35"/>
      <c r="KML9" s="35"/>
      <c r="KMM9" s="35"/>
      <c r="KMN9" s="35"/>
      <c r="KMO9" s="35"/>
      <c r="KMP9" s="35"/>
      <c r="KMQ9" s="35"/>
      <c r="KMR9" s="35"/>
      <c r="KMS9" s="35"/>
      <c r="KMT9" s="35"/>
      <c r="KMU9" s="35"/>
      <c r="KMV9" s="35"/>
      <c r="KMW9" s="35"/>
      <c r="KMX9" s="35"/>
      <c r="KMY9" s="35"/>
      <c r="KMZ9" s="35"/>
      <c r="KNA9" s="35"/>
      <c r="KNB9" s="35"/>
      <c r="KNC9" s="35"/>
      <c r="KND9" s="35"/>
      <c r="KNE9" s="35"/>
      <c r="KNF9" s="35"/>
      <c r="KNG9" s="35"/>
      <c r="KNH9" s="35"/>
      <c r="KNI9" s="35"/>
      <c r="KNJ9" s="35"/>
      <c r="KNK9" s="35"/>
      <c r="KNL9" s="35"/>
      <c r="KNM9" s="35"/>
      <c r="KNN9" s="35"/>
      <c r="KNO9" s="35"/>
      <c r="KNP9" s="35"/>
      <c r="KNQ9" s="35"/>
      <c r="KNR9" s="35"/>
      <c r="KNS9" s="35"/>
      <c r="KNT9" s="35"/>
      <c r="KNU9" s="35"/>
      <c r="KNV9" s="35"/>
      <c r="KNW9" s="35"/>
      <c r="KNX9" s="35"/>
      <c r="KNY9" s="35"/>
      <c r="KNZ9" s="35"/>
      <c r="KOA9" s="35"/>
      <c r="KOB9" s="35"/>
      <c r="KOC9" s="35"/>
      <c r="KOD9" s="35"/>
      <c r="KOE9" s="35"/>
      <c r="KOF9" s="35"/>
      <c r="KOG9" s="35"/>
      <c r="KOH9" s="35"/>
      <c r="KOI9" s="35"/>
      <c r="KOJ9" s="35"/>
      <c r="KOK9" s="35"/>
      <c r="KOL9" s="35"/>
      <c r="KOM9" s="35"/>
      <c r="KON9" s="35"/>
      <c r="KOO9" s="35"/>
      <c r="KOP9" s="35"/>
      <c r="KOQ9" s="35"/>
      <c r="KOR9" s="35"/>
      <c r="KOS9" s="35"/>
      <c r="KOT9" s="35"/>
      <c r="KOU9" s="35"/>
      <c r="KOV9" s="35"/>
      <c r="KOW9" s="35"/>
      <c r="KOX9" s="35"/>
      <c r="KOY9" s="35"/>
      <c r="KOZ9" s="35"/>
      <c r="KPA9" s="35"/>
      <c r="KPB9" s="35"/>
      <c r="KPC9" s="35"/>
      <c r="KPD9" s="35"/>
      <c r="KPE9" s="35"/>
      <c r="KPF9" s="35"/>
      <c r="KPG9" s="35"/>
      <c r="KPH9" s="35"/>
      <c r="KPI9" s="35"/>
      <c r="KPJ9" s="35"/>
      <c r="KPK9" s="35"/>
      <c r="KPL9" s="35"/>
      <c r="KPM9" s="35"/>
      <c r="KPN9" s="35"/>
      <c r="KPO9" s="35"/>
      <c r="KPP9" s="35"/>
      <c r="KPQ9" s="35"/>
      <c r="KPR9" s="35"/>
      <c r="KPS9" s="35"/>
      <c r="KPT9" s="35"/>
      <c r="KPU9" s="35"/>
      <c r="KPV9" s="35"/>
      <c r="KPW9" s="35"/>
      <c r="KPX9" s="35"/>
      <c r="KPY9" s="35"/>
      <c r="KPZ9" s="35"/>
      <c r="KQA9" s="35"/>
      <c r="KQB9" s="35"/>
      <c r="KQC9" s="35"/>
      <c r="KQD9" s="35"/>
      <c r="KQE9" s="35"/>
      <c r="KQF9" s="35"/>
      <c r="KQG9" s="35"/>
      <c r="KQH9" s="35"/>
      <c r="KQI9" s="35"/>
      <c r="KQJ9" s="35"/>
      <c r="KQK9" s="35"/>
      <c r="KQL9" s="35"/>
      <c r="KQM9" s="35"/>
      <c r="KQN9" s="35"/>
      <c r="KQO9" s="35"/>
      <c r="KQP9" s="35"/>
      <c r="KQQ9" s="35"/>
      <c r="KQR9" s="35"/>
      <c r="KQS9" s="35"/>
      <c r="KQT9" s="35"/>
      <c r="KQU9" s="35"/>
      <c r="KQV9" s="35"/>
      <c r="KQW9" s="35"/>
      <c r="KQX9" s="35"/>
      <c r="KQY9" s="35"/>
      <c r="KQZ9" s="35"/>
      <c r="KRA9" s="35"/>
      <c r="KRB9" s="35"/>
      <c r="KRC9" s="35"/>
      <c r="KRD9" s="35"/>
      <c r="KRE9" s="35"/>
      <c r="KRF9" s="35"/>
      <c r="KRG9" s="35"/>
      <c r="KRH9" s="35"/>
      <c r="KRI9" s="35"/>
      <c r="KRJ9" s="35"/>
      <c r="KRK9" s="35"/>
      <c r="KRL9" s="35"/>
      <c r="KRM9" s="35"/>
      <c r="KRN9" s="35"/>
      <c r="KRO9" s="35"/>
      <c r="KRP9" s="35"/>
      <c r="KRQ9" s="35"/>
      <c r="KRR9" s="35"/>
      <c r="KRS9" s="35"/>
      <c r="KRT9" s="35"/>
      <c r="KRU9" s="35"/>
      <c r="KRV9" s="35"/>
      <c r="KRW9" s="35"/>
      <c r="KRX9" s="35"/>
      <c r="KRY9" s="35"/>
      <c r="KRZ9" s="35"/>
      <c r="KSA9" s="35"/>
      <c r="KSB9" s="35"/>
      <c r="KSC9" s="35"/>
      <c r="KSD9" s="35"/>
      <c r="KSE9" s="35"/>
      <c r="KSF9" s="35"/>
      <c r="KSG9" s="35"/>
      <c r="KSH9" s="35"/>
      <c r="KSI9" s="35"/>
      <c r="KSJ9" s="35"/>
      <c r="KSK9" s="35"/>
      <c r="KSL9" s="35"/>
      <c r="KSM9" s="35"/>
      <c r="KSN9" s="35"/>
      <c r="KSO9" s="35"/>
      <c r="KSP9" s="35"/>
      <c r="KSQ9" s="35"/>
      <c r="KSR9" s="35"/>
      <c r="KSS9" s="35"/>
      <c r="KST9" s="35"/>
      <c r="KSU9" s="35"/>
      <c r="KSV9" s="35"/>
      <c r="KSW9" s="35"/>
      <c r="KSX9" s="35"/>
      <c r="KSY9" s="35"/>
      <c r="KSZ9" s="35"/>
      <c r="KTA9" s="35"/>
      <c r="KTB9" s="35"/>
      <c r="KTC9" s="35"/>
      <c r="KTD9" s="35"/>
      <c r="KTE9" s="35"/>
      <c r="KTF9" s="35"/>
      <c r="KTG9" s="35"/>
      <c r="KTH9" s="35"/>
      <c r="KTI9" s="35"/>
      <c r="KTJ9" s="35"/>
      <c r="KTK9" s="35"/>
      <c r="KTL9" s="35"/>
      <c r="KTM9" s="35"/>
      <c r="KTN9" s="35"/>
      <c r="KTO9" s="35"/>
      <c r="KTP9" s="35"/>
      <c r="KTQ9" s="35"/>
      <c r="KTR9" s="35"/>
      <c r="KTS9" s="35"/>
      <c r="KTT9" s="35"/>
      <c r="KTU9" s="35"/>
      <c r="KTV9" s="35"/>
      <c r="KTW9" s="35"/>
      <c r="KTX9" s="35"/>
      <c r="KTY9" s="35"/>
      <c r="KTZ9" s="35"/>
      <c r="KUA9" s="35"/>
      <c r="KUB9" s="35"/>
      <c r="KUC9" s="35"/>
      <c r="KUD9" s="35"/>
      <c r="KUE9" s="35"/>
      <c r="KUF9" s="35"/>
      <c r="KUG9" s="35"/>
      <c r="KUH9" s="35"/>
      <c r="KUI9" s="35"/>
      <c r="KUJ9" s="35"/>
      <c r="KUK9" s="35"/>
      <c r="KUL9" s="35"/>
      <c r="KUM9" s="35"/>
      <c r="KUN9" s="35"/>
      <c r="KUO9" s="35"/>
      <c r="KUP9" s="35"/>
      <c r="KUQ9" s="35"/>
      <c r="KUR9" s="35"/>
      <c r="KUS9" s="35"/>
      <c r="KUT9" s="35"/>
      <c r="KUU9" s="35"/>
      <c r="KUV9" s="35"/>
      <c r="KUW9" s="35"/>
      <c r="KUX9" s="35"/>
      <c r="KUY9" s="35"/>
      <c r="KUZ9" s="35"/>
      <c r="KVA9" s="35"/>
      <c r="KVB9" s="35"/>
      <c r="KVC9" s="35"/>
      <c r="KVD9" s="35"/>
      <c r="KVE9" s="35"/>
      <c r="KVF9" s="35"/>
      <c r="KVG9" s="35"/>
      <c r="KVH9" s="35"/>
      <c r="KVI9" s="35"/>
      <c r="KVJ9" s="35"/>
      <c r="KVK9" s="35"/>
      <c r="KVL9" s="35"/>
      <c r="KVM9" s="35"/>
      <c r="KVN9" s="35"/>
      <c r="KVO9" s="35"/>
      <c r="KVP9" s="35"/>
      <c r="KVQ9" s="35"/>
      <c r="KVR9" s="35"/>
      <c r="KVS9" s="35"/>
      <c r="KVT9" s="35"/>
      <c r="KVU9" s="35"/>
      <c r="KVV9" s="35"/>
      <c r="KVW9" s="35"/>
      <c r="KVX9" s="35"/>
      <c r="KVY9" s="35"/>
      <c r="KVZ9" s="35"/>
      <c r="KWA9" s="35"/>
      <c r="KWB9" s="35"/>
      <c r="KWC9" s="35"/>
      <c r="KWD9" s="35"/>
      <c r="KWE9" s="35"/>
      <c r="KWF9" s="35"/>
      <c r="KWG9" s="35"/>
      <c r="KWH9" s="35"/>
      <c r="KWI9" s="35"/>
      <c r="KWJ9" s="35"/>
      <c r="KWK9" s="35"/>
      <c r="KWL9" s="35"/>
      <c r="KWM9" s="35"/>
      <c r="KWN9" s="35"/>
      <c r="KWO9" s="35"/>
      <c r="KWP9" s="35"/>
      <c r="KWQ9" s="35"/>
      <c r="KWR9" s="35"/>
      <c r="KWS9" s="35"/>
      <c r="KWT9" s="35"/>
      <c r="KWU9" s="35"/>
      <c r="KWV9" s="35"/>
      <c r="KWW9" s="35"/>
      <c r="KWX9" s="35"/>
      <c r="KWY9" s="35"/>
      <c r="KWZ9" s="35"/>
      <c r="KXA9" s="35"/>
      <c r="KXB9" s="35"/>
      <c r="KXC9" s="35"/>
      <c r="KXD9" s="35"/>
      <c r="KXE9" s="35"/>
      <c r="KXF9" s="35"/>
      <c r="KXG9" s="35"/>
      <c r="KXH9" s="35"/>
      <c r="KXI9" s="35"/>
      <c r="KXJ9" s="35"/>
      <c r="KXK9" s="35"/>
      <c r="KXL9" s="35"/>
      <c r="KXM9" s="35"/>
      <c r="KXN9" s="35"/>
      <c r="KXO9" s="35"/>
      <c r="KXP9" s="35"/>
      <c r="KXQ9" s="35"/>
      <c r="KXR9" s="35"/>
      <c r="KXS9" s="35"/>
      <c r="KXT9" s="35"/>
      <c r="KXU9" s="35"/>
      <c r="KXV9" s="35"/>
      <c r="KXW9" s="35"/>
      <c r="KXX9" s="35"/>
      <c r="KXY9" s="35"/>
      <c r="KXZ9" s="35"/>
      <c r="KYA9" s="35"/>
      <c r="KYB9" s="35"/>
      <c r="KYC9" s="35"/>
      <c r="KYD9" s="35"/>
      <c r="KYE9" s="35"/>
      <c r="KYF9" s="35"/>
      <c r="KYG9" s="35"/>
      <c r="KYH9" s="35"/>
      <c r="KYI9" s="35"/>
      <c r="KYJ9" s="35"/>
      <c r="KYK9" s="35"/>
      <c r="KYL9" s="35"/>
      <c r="KYM9" s="35"/>
      <c r="KYN9" s="35"/>
      <c r="KYO9" s="35"/>
      <c r="KYP9" s="35"/>
      <c r="KYQ9" s="35"/>
      <c r="KYR9" s="35"/>
      <c r="KYS9" s="35"/>
      <c r="KYT9" s="35"/>
      <c r="KYU9" s="35"/>
      <c r="KYV9" s="35"/>
      <c r="KYW9" s="35"/>
      <c r="KYX9" s="35"/>
      <c r="KYY9" s="35"/>
      <c r="KYZ9" s="35"/>
      <c r="KZA9" s="35"/>
      <c r="KZB9" s="35"/>
      <c r="KZC9" s="35"/>
      <c r="KZD9" s="35"/>
      <c r="KZE9" s="35"/>
      <c r="KZF9" s="35"/>
      <c r="KZG9" s="35"/>
      <c r="KZH9" s="35"/>
      <c r="KZI9" s="35"/>
      <c r="KZJ9" s="35"/>
      <c r="KZK9" s="35"/>
      <c r="KZL9" s="35"/>
      <c r="KZM9" s="35"/>
      <c r="KZN9" s="35"/>
      <c r="KZO9" s="35"/>
      <c r="KZP9" s="35"/>
      <c r="KZQ9" s="35"/>
      <c r="KZR9" s="35"/>
      <c r="KZS9" s="35"/>
      <c r="KZT9" s="35"/>
      <c r="KZU9" s="35"/>
      <c r="KZV9" s="35"/>
      <c r="KZW9" s="35"/>
      <c r="KZX9" s="35"/>
      <c r="KZY9" s="35"/>
      <c r="KZZ9" s="35"/>
      <c r="LAA9" s="35"/>
      <c r="LAB9" s="35"/>
      <c r="LAC9" s="35"/>
      <c r="LAD9" s="35"/>
      <c r="LAE9" s="35"/>
      <c r="LAF9" s="35"/>
      <c r="LAG9" s="35"/>
      <c r="LAH9" s="35"/>
      <c r="LAI9" s="35"/>
      <c r="LAJ9" s="35"/>
      <c r="LAK9" s="35"/>
      <c r="LAL9" s="35"/>
      <c r="LAM9" s="35"/>
      <c r="LAN9" s="35"/>
      <c r="LAO9" s="35"/>
      <c r="LAP9" s="35"/>
      <c r="LAQ9" s="35"/>
      <c r="LAR9" s="35"/>
      <c r="LAS9" s="35"/>
      <c r="LAT9" s="35"/>
      <c r="LAU9" s="35"/>
      <c r="LAV9" s="35"/>
      <c r="LAW9" s="35"/>
      <c r="LAX9" s="35"/>
      <c r="LAY9" s="35"/>
      <c r="LAZ9" s="35"/>
      <c r="LBA9" s="35"/>
      <c r="LBB9" s="35"/>
      <c r="LBC9" s="35"/>
      <c r="LBD9" s="35"/>
      <c r="LBE9" s="35"/>
      <c r="LBF9" s="35"/>
      <c r="LBG9" s="35"/>
      <c r="LBH9" s="35"/>
      <c r="LBI9" s="35"/>
      <c r="LBJ9" s="35"/>
      <c r="LBK9" s="35"/>
      <c r="LBL9" s="35"/>
      <c r="LBM9" s="35"/>
      <c r="LBN9" s="35"/>
      <c r="LBO9" s="35"/>
      <c r="LBP9" s="35"/>
      <c r="LBQ9" s="35"/>
      <c r="LBR9" s="35"/>
      <c r="LBS9" s="35"/>
      <c r="LBT9" s="35"/>
      <c r="LBU9" s="35"/>
      <c r="LBV9" s="35"/>
      <c r="LBW9" s="35"/>
      <c r="LBX9" s="35"/>
      <c r="LBY9" s="35"/>
      <c r="LBZ9" s="35"/>
      <c r="LCA9" s="35"/>
      <c r="LCB9" s="35"/>
      <c r="LCC9" s="35"/>
      <c r="LCD9" s="35"/>
      <c r="LCE9" s="35"/>
      <c r="LCF9" s="35"/>
      <c r="LCG9" s="35"/>
      <c r="LCH9" s="35"/>
      <c r="LCI9" s="35"/>
      <c r="LCJ9" s="35"/>
      <c r="LCK9" s="35"/>
      <c r="LCL9" s="35"/>
      <c r="LCM9" s="35"/>
      <c r="LCN9" s="35"/>
      <c r="LCO9" s="35"/>
      <c r="LCP9" s="35"/>
      <c r="LCQ9" s="35"/>
      <c r="LCR9" s="35"/>
      <c r="LCS9" s="35"/>
      <c r="LCT9" s="35"/>
      <c r="LCU9" s="35"/>
      <c r="LCV9" s="35"/>
      <c r="LCW9" s="35"/>
      <c r="LCX9" s="35"/>
      <c r="LCY9" s="35"/>
      <c r="LCZ9" s="35"/>
      <c r="LDA9" s="35"/>
      <c r="LDB9" s="35"/>
      <c r="LDC9" s="35"/>
      <c r="LDD9" s="35"/>
      <c r="LDE9" s="35"/>
      <c r="LDF9" s="35"/>
      <c r="LDG9" s="35"/>
      <c r="LDH9" s="35"/>
      <c r="LDI9" s="35"/>
      <c r="LDJ9" s="35"/>
      <c r="LDK9" s="35"/>
      <c r="LDL9" s="35"/>
      <c r="LDM9" s="35"/>
      <c r="LDN9" s="35"/>
      <c r="LDO9" s="35"/>
      <c r="LDP9" s="35"/>
      <c r="LDQ9" s="35"/>
      <c r="LDR9" s="35"/>
      <c r="LDS9" s="35"/>
      <c r="LDT9" s="35"/>
      <c r="LDU9" s="35"/>
      <c r="LDV9" s="35"/>
      <c r="LDW9" s="35"/>
      <c r="LDX9" s="35"/>
      <c r="LDY9" s="35"/>
      <c r="LDZ9" s="35"/>
      <c r="LEA9" s="35"/>
      <c r="LEB9" s="35"/>
      <c r="LEC9" s="35"/>
      <c r="LED9" s="35"/>
      <c r="LEE9" s="35"/>
      <c r="LEF9" s="35"/>
      <c r="LEG9" s="35"/>
      <c r="LEH9" s="35"/>
      <c r="LEI9" s="35"/>
      <c r="LEJ9" s="35"/>
      <c r="LEK9" s="35"/>
      <c r="LEL9" s="35"/>
      <c r="LEM9" s="35"/>
      <c r="LEN9" s="35"/>
      <c r="LEO9" s="35"/>
      <c r="LEP9" s="35"/>
      <c r="LEQ9" s="35"/>
      <c r="LER9" s="35"/>
      <c r="LES9" s="35"/>
      <c r="LET9" s="35"/>
      <c r="LEU9" s="35"/>
      <c r="LEV9" s="35"/>
      <c r="LEW9" s="35"/>
      <c r="LEX9" s="35"/>
      <c r="LEY9" s="35"/>
      <c r="LEZ9" s="35"/>
      <c r="LFA9" s="35"/>
      <c r="LFB9" s="35"/>
      <c r="LFC9" s="35"/>
      <c r="LFD9" s="35"/>
      <c r="LFE9" s="35"/>
      <c r="LFF9" s="35"/>
      <c r="LFG9" s="35"/>
      <c r="LFH9" s="35"/>
      <c r="LFI9" s="35"/>
      <c r="LFJ9" s="35"/>
      <c r="LFK9" s="35"/>
      <c r="LFL9" s="35"/>
      <c r="LFM9" s="35"/>
      <c r="LFN9" s="35"/>
      <c r="LFO9" s="35"/>
      <c r="LFP9" s="35"/>
      <c r="LFQ9" s="35"/>
      <c r="LFR9" s="35"/>
      <c r="LFS9" s="35"/>
      <c r="LFT9" s="35"/>
      <c r="LFU9" s="35"/>
      <c r="LFV9" s="35"/>
      <c r="LFW9" s="35"/>
      <c r="LFX9" s="35"/>
      <c r="LFY9" s="35"/>
      <c r="LFZ9" s="35"/>
      <c r="LGA9" s="35"/>
      <c r="LGB9" s="35"/>
      <c r="LGC9" s="35"/>
      <c r="LGD9" s="35"/>
      <c r="LGE9" s="35"/>
      <c r="LGF9" s="35"/>
      <c r="LGG9" s="35"/>
      <c r="LGH9" s="35"/>
      <c r="LGI9" s="35"/>
      <c r="LGJ9" s="35"/>
      <c r="LGK9" s="35"/>
      <c r="LGL9" s="35"/>
      <c r="LGM9" s="35"/>
      <c r="LGN9" s="35"/>
      <c r="LGO9" s="35"/>
      <c r="LGP9" s="35"/>
      <c r="LGQ9" s="35"/>
      <c r="LGR9" s="35"/>
      <c r="LGS9" s="35"/>
      <c r="LGT9" s="35"/>
      <c r="LGU9" s="35"/>
      <c r="LGV9" s="35"/>
      <c r="LGW9" s="35"/>
      <c r="LGX9" s="35"/>
      <c r="LGY9" s="35"/>
      <c r="LGZ9" s="35"/>
      <c r="LHA9" s="35"/>
      <c r="LHB9" s="35"/>
      <c r="LHC9" s="35"/>
      <c r="LHD9" s="35"/>
      <c r="LHE9" s="35"/>
      <c r="LHF9" s="35"/>
      <c r="LHG9" s="35"/>
      <c r="LHH9" s="35"/>
      <c r="LHI9" s="35"/>
      <c r="LHJ9" s="35"/>
      <c r="LHK9" s="35"/>
      <c r="LHL9" s="35"/>
      <c r="LHM9" s="35"/>
      <c r="LHN9" s="35"/>
      <c r="LHO9" s="35"/>
      <c r="LHP9" s="35"/>
      <c r="LHQ9" s="35"/>
      <c r="LHR9" s="35"/>
      <c r="LHS9" s="35"/>
      <c r="LHT9" s="35"/>
      <c r="LHU9" s="35"/>
      <c r="LHV9" s="35"/>
      <c r="LHW9" s="35"/>
      <c r="LHX9" s="35"/>
      <c r="LHY9" s="35"/>
      <c r="LHZ9" s="35"/>
      <c r="LIA9" s="35"/>
      <c r="LIB9" s="35"/>
      <c r="LIC9" s="35"/>
      <c r="LID9" s="35"/>
      <c r="LIE9" s="35"/>
      <c r="LIF9" s="35"/>
      <c r="LIG9" s="35"/>
      <c r="LIH9" s="35"/>
      <c r="LII9" s="35"/>
      <c r="LIJ9" s="35"/>
      <c r="LIK9" s="35"/>
      <c r="LIL9" s="35"/>
      <c r="LIM9" s="35"/>
      <c r="LIN9" s="35"/>
      <c r="LIO9" s="35"/>
      <c r="LIP9" s="35"/>
      <c r="LIQ9" s="35"/>
      <c r="LIR9" s="35"/>
      <c r="LIS9" s="35"/>
      <c r="LIT9" s="35"/>
      <c r="LIU9" s="35"/>
      <c r="LIV9" s="35"/>
      <c r="LIW9" s="35"/>
      <c r="LIX9" s="35"/>
      <c r="LIY9" s="35"/>
      <c r="LIZ9" s="35"/>
      <c r="LJA9" s="35"/>
      <c r="LJB9" s="35"/>
      <c r="LJC9" s="35"/>
      <c r="LJD9" s="35"/>
      <c r="LJE9" s="35"/>
      <c r="LJF9" s="35"/>
      <c r="LJG9" s="35"/>
      <c r="LJH9" s="35"/>
      <c r="LJI9" s="35"/>
      <c r="LJJ9" s="35"/>
      <c r="LJK9" s="35"/>
      <c r="LJL9" s="35"/>
      <c r="LJM9" s="35"/>
      <c r="LJN9" s="35"/>
      <c r="LJO9" s="35"/>
      <c r="LJP9" s="35"/>
      <c r="LJQ9" s="35"/>
      <c r="LJR9" s="35"/>
      <c r="LJS9" s="35"/>
      <c r="LJT9" s="35"/>
      <c r="LJU9" s="35"/>
      <c r="LJV9" s="35"/>
      <c r="LJW9" s="35"/>
      <c r="LJX9" s="35"/>
      <c r="LJY9" s="35"/>
      <c r="LJZ9" s="35"/>
      <c r="LKA9" s="35"/>
      <c r="LKB9" s="35"/>
      <c r="LKC9" s="35"/>
      <c r="LKD9" s="35"/>
      <c r="LKE9" s="35"/>
      <c r="LKF9" s="35"/>
      <c r="LKG9" s="35"/>
      <c r="LKH9" s="35"/>
      <c r="LKI9" s="35"/>
      <c r="LKJ9" s="35"/>
      <c r="LKK9" s="35"/>
      <c r="LKL9" s="35"/>
      <c r="LKM9" s="35"/>
      <c r="LKN9" s="35"/>
      <c r="LKO9" s="35"/>
      <c r="LKP9" s="35"/>
      <c r="LKQ9" s="35"/>
      <c r="LKR9" s="35"/>
      <c r="LKS9" s="35"/>
      <c r="LKT9" s="35"/>
      <c r="LKU9" s="35"/>
      <c r="LKV9" s="35"/>
      <c r="LKW9" s="35"/>
      <c r="LKX9" s="35"/>
      <c r="LKY9" s="35"/>
      <c r="LKZ9" s="35"/>
      <c r="LLA9" s="35"/>
      <c r="LLB9" s="35"/>
      <c r="LLC9" s="35"/>
      <c r="LLD9" s="35"/>
      <c r="LLE9" s="35"/>
      <c r="LLF9" s="35"/>
      <c r="LLG9" s="35"/>
      <c r="LLH9" s="35"/>
      <c r="LLI9" s="35"/>
      <c r="LLJ9" s="35"/>
      <c r="LLK9" s="35"/>
      <c r="LLL9" s="35"/>
      <c r="LLM9" s="35"/>
      <c r="LLN9" s="35"/>
      <c r="LLO9" s="35"/>
      <c r="LLP9" s="35"/>
      <c r="LLQ9" s="35"/>
      <c r="LLR9" s="35"/>
      <c r="LLS9" s="35"/>
      <c r="LLT9" s="35"/>
      <c r="LLU9" s="35"/>
      <c r="LLV9" s="35"/>
      <c r="LLW9" s="35"/>
      <c r="LLX9" s="35"/>
      <c r="LLY9" s="35"/>
      <c r="LLZ9" s="35"/>
      <c r="LMA9" s="35"/>
      <c r="LMB9" s="35"/>
      <c r="LMC9" s="35"/>
      <c r="LMD9" s="35"/>
      <c r="LME9" s="35"/>
      <c r="LMF9" s="35"/>
      <c r="LMG9" s="35"/>
      <c r="LMH9" s="35"/>
      <c r="LMI9" s="35"/>
      <c r="LMJ9" s="35"/>
      <c r="LMK9" s="35"/>
      <c r="LML9" s="35"/>
      <c r="LMM9" s="35"/>
      <c r="LMN9" s="35"/>
      <c r="LMO9" s="35"/>
      <c r="LMP9" s="35"/>
      <c r="LMQ9" s="35"/>
      <c r="LMR9" s="35"/>
      <c r="LMS9" s="35"/>
      <c r="LMT9" s="35"/>
      <c r="LMU9" s="35"/>
      <c r="LMV9" s="35"/>
      <c r="LMW9" s="35"/>
      <c r="LMX9" s="35"/>
      <c r="LMY9" s="35"/>
      <c r="LMZ9" s="35"/>
      <c r="LNA9" s="35"/>
      <c r="LNB9" s="35"/>
      <c r="LNC9" s="35"/>
      <c r="LND9" s="35"/>
      <c r="LNE9" s="35"/>
      <c r="LNF9" s="35"/>
      <c r="LNG9" s="35"/>
      <c r="LNH9" s="35"/>
      <c r="LNI9" s="35"/>
      <c r="LNJ9" s="35"/>
      <c r="LNK9" s="35"/>
      <c r="LNL9" s="35"/>
      <c r="LNM9" s="35"/>
      <c r="LNN9" s="35"/>
      <c r="LNO9" s="35"/>
      <c r="LNP9" s="35"/>
      <c r="LNQ9" s="35"/>
      <c r="LNR9" s="35"/>
      <c r="LNS9" s="35"/>
      <c r="LNT9" s="35"/>
      <c r="LNU9" s="35"/>
      <c r="LNV9" s="35"/>
      <c r="LNW9" s="35"/>
      <c r="LNX9" s="35"/>
      <c r="LNY9" s="35"/>
      <c r="LNZ9" s="35"/>
      <c r="LOA9" s="35"/>
      <c r="LOB9" s="35"/>
      <c r="LOC9" s="35"/>
      <c r="LOD9" s="35"/>
      <c r="LOE9" s="35"/>
      <c r="LOF9" s="35"/>
      <c r="LOG9" s="35"/>
      <c r="LOH9" s="35"/>
      <c r="LOI9" s="35"/>
      <c r="LOJ9" s="35"/>
      <c r="LOK9" s="35"/>
      <c r="LOL9" s="35"/>
      <c r="LOM9" s="35"/>
      <c r="LON9" s="35"/>
      <c r="LOO9" s="35"/>
      <c r="LOP9" s="35"/>
      <c r="LOQ9" s="35"/>
      <c r="LOR9" s="35"/>
      <c r="LOS9" s="35"/>
      <c r="LOT9" s="35"/>
      <c r="LOU9" s="35"/>
      <c r="LOV9" s="35"/>
      <c r="LOW9" s="35"/>
      <c r="LOX9" s="35"/>
      <c r="LOY9" s="35"/>
      <c r="LOZ9" s="35"/>
      <c r="LPA9" s="35"/>
      <c r="LPB9" s="35"/>
      <c r="LPC9" s="35"/>
      <c r="LPD9" s="35"/>
      <c r="LPE9" s="35"/>
      <c r="LPF9" s="35"/>
      <c r="LPG9" s="35"/>
      <c r="LPH9" s="35"/>
      <c r="LPI9" s="35"/>
      <c r="LPJ9" s="35"/>
      <c r="LPK9" s="35"/>
      <c r="LPL9" s="35"/>
      <c r="LPM9" s="35"/>
      <c r="LPN9" s="35"/>
      <c r="LPO9" s="35"/>
      <c r="LPP9" s="35"/>
      <c r="LPQ9" s="35"/>
      <c r="LPR9" s="35"/>
      <c r="LPS9" s="35"/>
      <c r="LPT9" s="35"/>
      <c r="LPU9" s="35"/>
      <c r="LPV9" s="35"/>
      <c r="LPW9" s="35"/>
      <c r="LPX9" s="35"/>
      <c r="LPY9" s="35"/>
      <c r="LPZ9" s="35"/>
      <c r="LQA9" s="35"/>
      <c r="LQB9" s="35"/>
      <c r="LQC9" s="35"/>
      <c r="LQD9" s="35"/>
      <c r="LQE9" s="35"/>
      <c r="LQF9" s="35"/>
      <c r="LQG9" s="35"/>
      <c r="LQH9" s="35"/>
      <c r="LQI9" s="35"/>
      <c r="LQJ9" s="35"/>
      <c r="LQK9" s="35"/>
      <c r="LQL9" s="35"/>
      <c r="LQM9" s="35"/>
      <c r="LQN9" s="35"/>
      <c r="LQO9" s="35"/>
      <c r="LQP9" s="35"/>
      <c r="LQQ9" s="35"/>
      <c r="LQR9" s="35"/>
      <c r="LQS9" s="35"/>
      <c r="LQT9" s="35"/>
      <c r="LQU9" s="35"/>
      <c r="LQV9" s="35"/>
      <c r="LQW9" s="35"/>
      <c r="LQX9" s="35"/>
      <c r="LQY9" s="35"/>
      <c r="LQZ9" s="35"/>
      <c r="LRA9" s="35"/>
      <c r="LRB9" s="35"/>
      <c r="LRC9" s="35"/>
      <c r="LRD9" s="35"/>
      <c r="LRE9" s="35"/>
      <c r="LRF9" s="35"/>
      <c r="LRG9" s="35"/>
      <c r="LRH9" s="35"/>
      <c r="LRI9" s="35"/>
      <c r="LRJ9" s="35"/>
      <c r="LRK9" s="35"/>
      <c r="LRL9" s="35"/>
      <c r="LRM9" s="35"/>
      <c r="LRN9" s="35"/>
      <c r="LRO9" s="35"/>
      <c r="LRP9" s="35"/>
      <c r="LRQ9" s="35"/>
      <c r="LRR9" s="35"/>
      <c r="LRS9" s="35"/>
      <c r="LRT9" s="35"/>
      <c r="LRU9" s="35"/>
      <c r="LRV9" s="35"/>
      <c r="LRW9" s="35"/>
      <c r="LRX9" s="35"/>
      <c r="LRY9" s="35"/>
      <c r="LRZ9" s="35"/>
      <c r="LSA9" s="35"/>
      <c r="LSB9" s="35"/>
      <c r="LSC9" s="35"/>
      <c r="LSD9" s="35"/>
      <c r="LSE9" s="35"/>
      <c r="LSF9" s="35"/>
      <c r="LSG9" s="35"/>
      <c r="LSH9" s="35"/>
      <c r="LSI9" s="35"/>
      <c r="LSJ9" s="35"/>
      <c r="LSK9" s="35"/>
      <c r="LSL9" s="35"/>
      <c r="LSM9" s="35"/>
      <c r="LSN9" s="35"/>
      <c r="LSO9" s="35"/>
      <c r="LSP9" s="35"/>
      <c r="LSQ9" s="35"/>
      <c r="LSR9" s="35"/>
      <c r="LSS9" s="35"/>
      <c r="LST9" s="35"/>
      <c r="LSU9" s="35"/>
      <c r="LSV9" s="35"/>
      <c r="LSW9" s="35"/>
      <c r="LSX9" s="35"/>
      <c r="LSY9" s="35"/>
      <c r="LSZ9" s="35"/>
      <c r="LTA9" s="35"/>
      <c r="LTB9" s="35"/>
      <c r="LTC9" s="35"/>
      <c r="LTD9" s="35"/>
      <c r="LTE9" s="35"/>
      <c r="LTF9" s="35"/>
      <c r="LTG9" s="35"/>
      <c r="LTH9" s="35"/>
      <c r="LTI9" s="35"/>
      <c r="LTJ9" s="35"/>
      <c r="LTK9" s="35"/>
      <c r="LTL9" s="35"/>
      <c r="LTM9" s="35"/>
      <c r="LTN9" s="35"/>
      <c r="LTO9" s="35"/>
      <c r="LTP9" s="35"/>
      <c r="LTQ9" s="35"/>
      <c r="LTR9" s="35"/>
      <c r="LTS9" s="35"/>
      <c r="LTT9" s="35"/>
      <c r="LTU9" s="35"/>
      <c r="LTV9" s="35"/>
      <c r="LTW9" s="35"/>
      <c r="LTX9" s="35"/>
      <c r="LTY9" s="35"/>
      <c r="LTZ9" s="35"/>
      <c r="LUA9" s="35"/>
      <c r="LUB9" s="35"/>
      <c r="LUC9" s="35"/>
      <c r="LUD9" s="35"/>
      <c r="LUE9" s="35"/>
      <c r="LUF9" s="35"/>
      <c r="LUG9" s="35"/>
      <c r="LUH9" s="35"/>
      <c r="LUI9" s="35"/>
      <c r="LUJ9" s="35"/>
      <c r="LUK9" s="35"/>
      <c r="LUL9" s="35"/>
      <c r="LUM9" s="35"/>
      <c r="LUN9" s="35"/>
      <c r="LUO9" s="35"/>
      <c r="LUP9" s="35"/>
      <c r="LUQ9" s="35"/>
      <c r="LUR9" s="35"/>
      <c r="LUS9" s="35"/>
      <c r="LUT9" s="35"/>
      <c r="LUU9" s="35"/>
      <c r="LUV9" s="35"/>
      <c r="LUW9" s="35"/>
      <c r="LUX9" s="35"/>
      <c r="LUY9" s="35"/>
      <c r="LUZ9" s="35"/>
      <c r="LVA9" s="35"/>
      <c r="LVB9" s="35"/>
      <c r="LVC9" s="35"/>
      <c r="LVD9" s="35"/>
      <c r="LVE9" s="35"/>
      <c r="LVF9" s="35"/>
      <c r="LVG9" s="35"/>
      <c r="LVH9" s="35"/>
      <c r="LVI9" s="35"/>
      <c r="LVJ9" s="35"/>
      <c r="LVK9" s="35"/>
      <c r="LVL9" s="35"/>
      <c r="LVM9" s="35"/>
      <c r="LVN9" s="35"/>
      <c r="LVO9" s="35"/>
      <c r="LVP9" s="35"/>
      <c r="LVQ9" s="35"/>
      <c r="LVR9" s="35"/>
      <c r="LVS9" s="35"/>
      <c r="LVT9" s="35"/>
      <c r="LVU9" s="35"/>
      <c r="LVV9" s="35"/>
      <c r="LVW9" s="35"/>
      <c r="LVX9" s="35"/>
      <c r="LVY9" s="35"/>
      <c r="LVZ9" s="35"/>
      <c r="LWA9" s="35"/>
      <c r="LWB9" s="35"/>
      <c r="LWC9" s="35"/>
      <c r="LWD9" s="35"/>
      <c r="LWE9" s="35"/>
      <c r="LWF9" s="35"/>
      <c r="LWG9" s="35"/>
      <c r="LWH9" s="35"/>
      <c r="LWI9" s="35"/>
      <c r="LWJ9" s="35"/>
      <c r="LWK9" s="35"/>
      <c r="LWL9" s="35"/>
      <c r="LWM9" s="35"/>
      <c r="LWN9" s="35"/>
      <c r="LWO9" s="35"/>
      <c r="LWP9" s="35"/>
      <c r="LWQ9" s="35"/>
      <c r="LWR9" s="35"/>
      <c r="LWS9" s="35"/>
      <c r="LWT9" s="35"/>
      <c r="LWU9" s="35"/>
      <c r="LWV9" s="35"/>
      <c r="LWW9" s="35"/>
      <c r="LWX9" s="35"/>
      <c r="LWY9" s="35"/>
      <c r="LWZ9" s="35"/>
      <c r="LXA9" s="35"/>
      <c r="LXB9" s="35"/>
      <c r="LXC9" s="35"/>
      <c r="LXD9" s="35"/>
      <c r="LXE9" s="35"/>
      <c r="LXF9" s="35"/>
      <c r="LXG9" s="35"/>
      <c r="LXH9" s="35"/>
      <c r="LXI9" s="35"/>
      <c r="LXJ9" s="35"/>
      <c r="LXK9" s="35"/>
      <c r="LXL9" s="35"/>
      <c r="LXM9" s="35"/>
      <c r="LXN9" s="35"/>
      <c r="LXO9" s="35"/>
      <c r="LXP9" s="35"/>
      <c r="LXQ9" s="35"/>
      <c r="LXR9" s="35"/>
      <c r="LXS9" s="35"/>
      <c r="LXT9" s="35"/>
      <c r="LXU9" s="35"/>
      <c r="LXV9" s="35"/>
      <c r="LXW9" s="35"/>
      <c r="LXX9" s="35"/>
      <c r="LXY9" s="35"/>
      <c r="LXZ9" s="35"/>
      <c r="LYA9" s="35"/>
      <c r="LYB9" s="35"/>
      <c r="LYC9" s="35"/>
      <c r="LYD9" s="35"/>
      <c r="LYE9" s="35"/>
      <c r="LYF9" s="35"/>
      <c r="LYG9" s="35"/>
      <c r="LYH9" s="35"/>
      <c r="LYI9" s="35"/>
      <c r="LYJ9" s="35"/>
      <c r="LYK9" s="35"/>
      <c r="LYL9" s="35"/>
      <c r="LYM9" s="35"/>
      <c r="LYN9" s="35"/>
      <c r="LYO9" s="35"/>
      <c r="LYP9" s="35"/>
      <c r="LYQ9" s="35"/>
      <c r="LYR9" s="35"/>
      <c r="LYS9" s="35"/>
      <c r="LYT9" s="35"/>
      <c r="LYU9" s="35"/>
      <c r="LYV9" s="35"/>
      <c r="LYW9" s="35"/>
      <c r="LYX9" s="35"/>
      <c r="LYY9" s="35"/>
      <c r="LYZ9" s="35"/>
      <c r="LZA9" s="35"/>
      <c r="LZB9" s="35"/>
      <c r="LZC9" s="35"/>
      <c r="LZD9" s="35"/>
      <c r="LZE9" s="35"/>
      <c r="LZF9" s="35"/>
      <c r="LZG9" s="35"/>
      <c r="LZH9" s="35"/>
      <c r="LZI9" s="35"/>
      <c r="LZJ9" s="35"/>
      <c r="LZK9" s="35"/>
      <c r="LZL9" s="35"/>
      <c r="LZM9" s="35"/>
      <c r="LZN9" s="35"/>
      <c r="LZO9" s="35"/>
      <c r="LZP9" s="35"/>
      <c r="LZQ9" s="35"/>
      <c r="LZR9" s="35"/>
      <c r="LZS9" s="35"/>
      <c r="LZT9" s="35"/>
      <c r="LZU9" s="35"/>
      <c r="LZV9" s="35"/>
      <c r="LZW9" s="35"/>
      <c r="LZX9" s="35"/>
      <c r="LZY9" s="35"/>
      <c r="LZZ9" s="35"/>
      <c r="MAA9" s="35"/>
      <c r="MAB9" s="35"/>
      <c r="MAC9" s="35"/>
      <c r="MAD9" s="35"/>
      <c r="MAE9" s="35"/>
      <c r="MAF9" s="35"/>
      <c r="MAG9" s="35"/>
      <c r="MAH9" s="35"/>
      <c r="MAI9" s="35"/>
      <c r="MAJ9" s="35"/>
      <c r="MAK9" s="35"/>
      <c r="MAL9" s="35"/>
      <c r="MAM9" s="35"/>
      <c r="MAN9" s="35"/>
      <c r="MAO9" s="35"/>
      <c r="MAP9" s="35"/>
      <c r="MAQ9" s="35"/>
      <c r="MAR9" s="35"/>
      <c r="MAS9" s="35"/>
      <c r="MAT9" s="35"/>
      <c r="MAU9" s="35"/>
      <c r="MAV9" s="35"/>
      <c r="MAW9" s="35"/>
      <c r="MAX9" s="35"/>
      <c r="MAY9" s="35"/>
      <c r="MAZ9" s="35"/>
      <c r="MBA9" s="35"/>
      <c r="MBB9" s="35"/>
      <c r="MBC9" s="35"/>
      <c r="MBD9" s="35"/>
      <c r="MBE9" s="35"/>
      <c r="MBF9" s="35"/>
      <c r="MBG9" s="35"/>
      <c r="MBH9" s="35"/>
      <c r="MBI9" s="35"/>
      <c r="MBJ9" s="35"/>
      <c r="MBK9" s="35"/>
      <c r="MBL9" s="35"/>
      <c r="MBM9" s="35"/>
      <c r="MBN9" s="35"/>
      <c r="MBO9" s="35"/>
      <c r="MBP9" s="35"/>
      <c r="MBQ9" s="35"/>
      <c r="MBR9" s="35"/>
      <c r="MBS9" s="35"/>
      <c r="MBT9" s="35"/>
      <c r="MBU9" s="35"/>
      <c r="MBV9" s="35"/>
      <c r="MBW9" s="35"/>
      <c r="MBX9" s="35"/>
      <c r="MBY9" s="35"/>
      <c r="MBZ9" s="35"/>
      <c r="MCA9" s="35"/>
      <c r="MCB9" s="35"/>
      <c r="MCC9" s="35"/>
      <c r="MCD9" s="35"/>
      <c r="MCE9" s="35"/>
      <c r="MCF9" s="35"/>
      <c r="MCG9" s="35"/>
      <c r="MCH9" s="35"/>
      <c r="MCI9" s="35"/>
      <c r="MCJ9" s="35"/>
      <c r="MCK9" s="35"/>
      <c r="MCL9" s="35"/>
      <c r="MCM9" s="35"/>
      <c r="MCN9" s="35"/>
      <c r="MCO9" s="35"/>
      <c r="MCP9" s="35"/>
      <c r="MCQ9" s="35"/>
      <c r="MCR9" s="35"/>
      <c r="MCS9" s="35"/>
      <c r="MCT9" s="35"/>
      <c r="MCU9" s="35"/>
      <c r="MCV9" s="35"/>
      <c r="MCW9" s="35"/>
      <c r="MCX9" s="35"/>
      <c r="MCY9" s="35"/>
      <c r="MCZ9" s="35"/>
      <c r="MDA9" s="35"/>
      <c r="MDB9" s="35"/>
      <c r="MDC9" s="35"/>
      <c r="MDD9" s="35"/>
      <c r="MDE9" s="35"/>
      <c r="MDF9" s="35"/>
      <c r="MDG9" s="35"/>
      <c r="MDH9" s="35"/>
      <c r="MDI9" s="35"/>
      <c r="MDJ9" s="35"/>
      <c r="MDK9" s="35"/>
      <c r="MDL9" s="35"/>
      <c r="MDM9" s="35"/>
      <c r="MDN9" s="35"/>
      <c r="MDO9" s="35"/>
      <c r="MDP9" s="35"/>
      <c r="MDQ9" s="35"/>
      <c r="MDR9" s="35"/>
      <c r="MDS9" s="35"/>
      <c r="MDT9" s="35"/>
      <c r="MDU9" s="35"/>
      <c r="MDV9" s="35"/>
      <c r="MDW9" s="35"/>
      <c r="MDX9" s="35"/>
      <c r="MDY9" s="35"/>
      <c r="MDZ9" s="35"/>
      <c r="MEA9" s="35"/>
      <c r="MEB9" s="35"/>
      <c r="MEC9" s="35"/>
      <c r="MED9" s="35"/>
      <c r="MEE9" s="35"/>
      <c r="MEF9" s="35"/>
      <c r="MEG9" s="35"/>
      <c r="MEH9" s="35"/>
      <c r="MEI9" s="35"/>
      <c r="MEJ9" s="35"/>
      <c r="MEK9" s="35"/>
      <c r="MEL9" s="35"/>
      <c r="MEM9" s="35"/>
      <c r="MEN9" s="35"/>
      <c r="MEO9" s="35"/>
      <c r="MEP9" s="35"/>
      <c r="MEQ9" s="35"/>
      <c r="MER9" s="35"/>
      <c r="MES9" s="35"/>
      <c r="MET9" s="35"/>
      <c r="MEU9" s="35"/>
      <c r="MEV9" s="35"/>
      <c r="MEW9" s="35"/>
      <c r="MEX9" s="35"/>
      <c r="MEY9" s="35"/>
      <c r="MEZ9" s="35"/>
      <c r="MFA9" s="35"/>
      <c r="MFB9" s="35"/>
      <c r="MFC9" s="35"/>
      <c r="MFD9" s="35"/>
      <c r="MFE9" s="35"/>
      <c r="MFF9" s="35"/>
      <c r="MFG9" s="35"/>
      <c r="MFH9" s="35"/>
      <c r="MFI9" s="35"/>
      <c r="MFJ9" s="35"/>
      <c r="MFK9" s="35"/>
      <c r="MFL9" s="35"/>
      <c r="MFM9" s="35"/>
      <c r="MFN9" s="35"/>
      <c r="MFO9" s="35"/>
      <c r="MFP9" s="35"/>
      <c r="MFQ9" s="35"/>
      <c r="MFR9" s="35"/>
      <c r="MFS9" s="35"/>
      <c r="MFT9" s="35"/>
      <c r="MFU9" s="35"/>
      <c r="MFV9" s="35"/>
      <c r="MFW9" s="35"/>
      <c r="MFX9" s="35"/>
      <c r="MFY9" s="35"/>
      <c r="MFZ9" s="35"/>
      <c r="MGA9" s="35"/>
      <c r="MGB9" s="35"/>
      <c r="MGC9" s="35"/>
      <c r="MGD9" s="35"/>
      <c r="MGE9" s="35"/>
      <c r="MGF9" s="35"/>
      <c r="MGG9" s="35"/>
      <c r="MGH9" s="35"/>
      <c r="MGI9" s="35"/>
      <c r="MGJ9" s="35"/>
      <c r="MGK9" s="35"/>
      <c r="MGL9" s="35"/>
      <c r="MGM9" s="35"/>
      <c r="MGN9" s="35"/>
      <c r="MGO9" s="35"/>
      <c r="MGP9" s="35"/>
      <c r="MGQ9" s="35"/>
      <c r="MGR9" s="35"/>
      <c r="MGS9" s="35"/>
      <c r="MGT9" s="35"/>
      <c r="MGU9" s="35"/>
      <c r="MGV9" s="35"/>
      <c r="MGW9" s="35"/>
      <c r="MGX9" s="35"/>
      <c r="MGY9" s="35"/>
      <c r="MGZ9" s="35"/>
      <c r="MHA9" s="35"/>
      <c r="MHB9" s="35"/>
      <c r="MHC9" s="35"/>
      <c r="MHD9" s="35"/>
      <c r="MHE9" s="35"/>
      <c r="MHF9" s="35"/>
      <c r="MHG9" s="35"/>
      <c r="MHH9" s="35"/>
      <c r="MHI9" s="35"/>
      <c r="MHJ9" s="35"/>
      <c r="MHK9" s="35"/>
      <c r="MHL9" s="35"/>
      <c r="MHM9" s="35"/>
      <c r="MHN9" s="35"/>
      <c r="MHO9" s="35"/>
      <c r="MHP9" s="35"/>
      <c r="MHQ9" s="35"/>
      <c r="MHR9" s="35"/>
      <c r="MHS9" s="35"/>
      <c r="MHT9" s="35"/>
      <c r="MHU9" s="35"/>
      <c r="MHV9" s="35"/>
      <c r="MHW9" s="35"/>
      <c r="MHX9" s="35"/>
      <c r="MHY9" s="35"/>
      <c r="MHZ9" s="35"/>
      <c r="MIA9" s="35"/>
      <c r="MIB9" s="35"/>
      <c r="MIC9" s="35"/>
      <c r="MID9" s="35"/>
      <c r="MIE9" s="35"/>
      <c r="MIF9" s="35"/>
      <c r="MIG9" s="35"/>
      <c r="MIH9" s="35"/>
      <c r="MII9" s="35"/>
      <c r="MIJ9" s="35"/>
      <c r="MIK9" s="35"/>
      <c r="MIL9" s="35"/>
      <c r="MIM9" s="35"/>
      <c r="MIN9" s="35"/>
      <c r="MIO9" s="35"/>
      <c r="MIP9" s="35"/>
      <c r="MIQ9" s="35"/>
      <c r="MIR9" s="35"/>
      <c r="MIS9" s="35"/>
      <c r="MIT9" s="35"/>
      <c r="MIU9" s="35"/>
      <c r="MIV9" s="35"/>
      <c r="MIW9" s="35"/>
      <c r="MIX9" s="35"/>
      <c r="MIY9" s="35"/>
      <c r="MIZ9" s="35"/>
      <c r="MJA9" s="35"/>
      <c r="MJB9" s="35"/>
      <c r="MJC9" s="35"/>
      <c r="MJD9" s="35"/>
      <c r="MJE9" s="35"/>
      <c r="MJF9" s="35"/>
      <c r="MJG9" s="35"/>
      <c r="MJH9" s="35"/>
      <c r="MJI9" s="35"/>
      <c r="MJJ9" s="35"/>
      <c r="MJK9" s="35"/>
      <c r="MJL9" s="35"/>
      <c r="MJM9" s="35"/>
      <c r="MJN9" s="35"/>
      <c r="MJO9" s="35"/>
      <c r="MJP9" s="35"/>
      <c r="MJQ9" s="35"/>
      <c r="MJR9" s="35"/>
      <c r="MJS9" s="35"/>
      <c r="MJT9" s="35"/>
      <c r="MJU9" s="35"/>
      <c r="MJV9" s="35"/>
      <c r="MJW9" s="35"/>
      <c r="MJX9" s="35"/>
      <c r="MJY9" s="35"/>
      <c r="MJZ9" s="35"/>
      <c r="MKA9" s="35"/>
      <c r="MKB9" s="35"/>
      <c r="MKC9" s="35"/>
      <c r="MKD9" s="35"/>
      <c r="MKE9" s="35"/>
      <c r="MKF9" s="35"/>
      <c r="MKG9" s="35"/>
      <c r="MKH9" s="35"/>
      <c r="MKI9" s="35"/>
      <c r="MKJ9" s="35"/>
      <c r="MKK9" s="35"/>
      <c r="MKL9" s="35"/>
      <c r="MKM9" s="35"/>
      <c r="MKN9" s="35"/>
      <c r="MKO9" s="35"/>
      <c r="MKP9" s="35"/>
      <c r="MKQ9" s="35"/>
      <c r="MKR9" s="35"/>
      <c r="MKS9" s="35"/>
      <c r="MKT9" s="35"/>
      <c r="MKU9" s="35"/>
      <c r="MKV9" s="35"/>
      <c r="MKW9" s="35"/>
      <c r="MKX9" s="35"/>
      <c r="MKY9" s="35"/>
      <c r="MKZ9" s="35"/>
      <c r="MLA9" s="35"/>
      <c r="MLB9" s="35"/>
      <c r="MLC9" s="35"/>
      <c r="MLD9" s="35"/>
      <c r="MLE9" s="35"/>
      <c r="MLF9" s="35"/>
      <c r="MLG9" s="35"/>
      <c r="MLH9" s="35"/>
      <c r="MLI9" s="35"/>
      <c r="MLJ9" s="35"/>
      <c r="MLK9" s="35"/>
      <c r="MLL9" s="35"/>
      <c r="MLM9" s="35"/>
      <c r="MLN9" s="35"/>
      <c r="MLO9" s="35"/>
      <c r="MLP9" s="35"/>
      <c r="MLQ9" s="35"/>
      <c r="MLR9" s="35"/>
      <c r="MLS9" s="35"/>
      <c r="MLT9" s="35"/>
      <c r="MLU9" s="35"/>
      <c r="MLV9" s="35"/>
      <c r="MLW9" s="35"/>
      <c r="MLX9" s="35"/>
      <c r="MLY9" s="35"/>
      <c r="MLZ9" s="35"/>
      <c r="MMA9" s="35"/>
      <c r="MMB9" s="35"/>
      <c r="MMC9" s="35"/>
      <c r="MMD9" s="35"/>
      <c r="MME9" s="35"/>
      <c r="MMF9" s="35"/>
      <c r="MMG9" s="35"/>
      <c r="MMH9" s="35"/>
      <c r="MMI9" s="35"/>
      <c r="MMJ9" s="35"/>
      <c r="MMK9" s="35"/>
      <c r="MML9" s="35"/>
      <c r="MMM9" s="35"/>
      <c r="MMN9" s="35"/>
      <c r="MMO9" s="35"/>
      <c r="MMP9" s="35"/>
      <c r="MMQ9" s="35"/>
      <c r="MMR9" s="35"/>
      <c r="MMS9" s="35"/>
      <c r="MMT9" s="35"/>
      <c r="MMU9" s="35"/>
      <c r="MMV9" s="35"/>
      <c r="MMW9" s="35"/>
      <c r="MMX9" s="35"/>
      <c r="MMY9" s="35"/>
      <c r="MMZ9" s="35"/>
      <c r="MNA9" s="35"/>
      <c r="MNB9" s="35"/>
      <c r="MNC9" s="35"/>
      <c r="MND9" s="35"/>
      <c r="MNE9" s="35"/>
      <c r="MNF9" s="35"/>
      <c r="MNG9" s="35"/>
      <c r="MNH9" s="35"/>
      <c r="MNI9" s="35"/>
      <c r="MNJ9" s="35"/>
      <c r="MNK9" s="35"/>
      <c r="MNL9" s="35"/>
      <c r="MNM9" s="35"/>
      <c r="MNN9" s="35"/>
      <c r="MNO9" s="35"/>
      <c r="MNP9" s="35"/>
      <c r="MNQ9" s="35"/>
      <c r="MNR9" s="35"/>
      <c r="MNS9" s="35"/>
      <c r="MNT9" s="35"/>
      <c r="MNU9" s="35"/>
      <c r="MNV9" s="35"/>
      <c r="MNW9" s="35"/>
      <c r="MNX9" s="35"/>
      <c r="MNY9" s="35"/>
      <c r="MNZ9" s="35"/>
      <c r="MOA9" s="35"/>
      <c r="MOB9" s="35"/>
      <c r="MOC9" s="35"/>
      <c r="MOD9" s="35"/>
      <c r="MOE9" s="35"/>
      <c r="MOF9" s="35"/>
      <c r="MOG9" s="35"/>
      <c r="MOH9" s="35"/>
      <c r="MOI9" s="35"/>
      <c r="MOJ9" s="35"/>
      <c r="MOK9" s="35"/>
      <c r="MOL9" s="35"/>
      <c r="MOM9" s="35"/>
      <c r="MON9" s="35"/>
      <c r="MOO9" s="35"/>
      <c r="MOP9" s="35"/>
      <c r="MOQ9" s="35"/>
      <c r="MOR9" s="35"/>
      <c r="MOS9" s="35"/>
      <c r="MOT9" s="35"/>
      <c r="MOU9" s="35"/>
      <c r="MOV9" s="35"/>
      <c r="MOW9" s="35"/>
      <c r="MOX9" s="35"/>
      <c r="MOY9" s="35"/>
      <c r="MOZ9" s="35"/>
      <c r="MPA9" s="35"/>
      <c r="MPB9" s="35"/>
      <c r="MPC9" s="35"/>
      <c r="MPD9" s="35"/>
      <c r="MPE9" s="35"/>
      <c r="MPF9" s="35"/>
      <c r="MPG9" s="35"/>
      <c r="MPH9" s="35"/>
      <c r="MPI9" s="35"/>
      <c r="MPJ9" s="35"/>
      <c r="MPK9" s="35"/>
      <c r="MPL9" s="35"/>
      <c r="MPM9" s="35"/>
      <c r="MPN9" s="35"/>
      <c r="MPO9" s="35"/>
      <c r="MPP9" s="35"/>
      <c r="MPQ9" s="35"/>
      <c r="MPR9" s="35"/>
      <c r="MPS9" s="35"/>
      <c r="MPT9" s="35"/>
      <c r="MPU9" s="35"/>
      <c r="MPV9" s="35"/>
      <c r="MPW9" s="35"/>
      <c r="MPX9" s="35"/>
      <c r="MPY9" s="35"/>
      <c r="MPZ9" s="35"/>
      <c r="MQA9" s="35"/>
      <c r="MQB9" s="35"/>
      <c r="MQC9" s="35"/>
      <c r="MQD9" s="35"/>
      <c r="MQE9" s="35"/>
      <c r="MQF9" s="35"/>
      <c r="MQG9" s="35"/>
      <c r="MQH9" s="35"/>
      <c r="MQI9" s="35"/>
      <c r="MQJ9" s="35"/>
      <c r="MQK9" s="35"/>
      <c r="MQL9" s="35"/>
      <c r="MQM9" s="35"/>
      <c r="MQN9" s="35"/>
      <c r="MQO9" s="35"/>
      <c r="MQP9" s="35"/>
      <c r="MQQ9" s="35"/>
      <c r="MQR9" s="35"/>
      <c r="MQS9" s="35"/>
      <c r="MQT9" s="35"/>
      <c r="MQU9" s="35"/>
      <c r="MQV9" s="35"/>
      <c r="MQW9" s="35"/>
      <c r="MQX9" s="35"/>
      <c r="MQY9" s="35"/>
      <c r="MQZ9" s="35"/>
      <c r="MRA9" s="35"/>
      <c r="MRB9" s="35"/>
      <c r="MRC9" s="35"/>
      <c r="MRD9" s="35"/>
      <c r="MRE9" s="35"/>
      <c r="MRF9" s="35"/>
      <c r="MRG9" s="35"/>
      <c r="MRH9" s="35"/>
      <c r="MRI9" s="35"/>
      <c r="MRJ9" s="35"/>
      <c r="MRK9" s="35"/>
      <c r="MRL9" s="35"/>
      <c r="MRM9" s="35"/>
      <c r="MRN9" s="35"/>
      <c r="MRO9" s="35"/>
      <c r="MRP9" s="35"/>
      <c r="MRQ9" s="35"/>
      <c r="MRR9" s="35"/>
      <c r="MRS9" s="35"/>
      <c r="MRT9" s="35"/>
      <c r="MRU9" s="35"/>
      <c r="MRV9" s="35"/>
      <c r="MRW9" s="35"/>
      <c r="MRX9" s="35"/>
      <c r="MRY9" s="35"/>
      <c r="MRZ9" s="35"/>
      <c r="MSA9" s="35"/>
      <c r="MSB9" s="35"/>
      <c r="MSC9" s="35"/>
      <c r="MSD9" s="35"/>
      <c r="MSE9" s="35"/>
      <c r="MSF9" s="35"/>
      <c r="MSG9" s="35"/>
      <c r="MSH9" s="35"/>
      <c r="MSI9" s="35"/>
      <c r="MSJ9" s="35"/>
      <c r="MSK9" s="35"/>
      <c r="MSL9" s="35"/>
      <c r="MSM9" s="35"/>
      <c r="MSN9" s="35"/>
      <c r="MSO9" s="35"/>
      <c r="MSP9" s="35"/>
      <c r="MSQ9" s="35"/>
      <c r="MSR9" s="35"/>
      <c r="MSS9" s="35"/>
      <c r="MST9" s="35"/>
      <c r="MSU9" s="35"/>
      <c r="MSV9" s="35"/>
      <c r="MSW9" s="35"/>
      <c r="MSX9" s="35"/>
      <c r="MSY9" s="35"/>
      <c r="MSZ9" s="35"/>
      <c r="MTA9" s="35"/>
      <c r="MTB9" s="35"/>
      <c r="MTC9" s="35"/>
      <c r="MTD9" s="35"/>
      <c r="MTE9" s="35"/>
      <c r="MTF9" s="35"/>
      <c r="MTG9" s="35"/>
      <c r="MTH9" s="35"/>
      <c r="MTI9" s="35"/>
      <c r="MTJ9" s="35"/>
      <c r="MTK9" s="35"/>
      <c r="MTL9" s="35"/>
      <c r="MTM9" s="35"/>
      <c r="MTN9" s="35"/>
      <c r="MTO9" s="35"/>
      <c r="MTP9" s="35"/>
      <c r="MTQ9" s="35"/>
      <c r="MTR9" s="35"/>
      <c r="MTS9" s="35"/>
      <c r="MTT9" s="35"/>
      <c r="MTU9" s="35"/>
      <c r="MTV9" s="35"/>
      <c r="MTW9" s="35"/>
      <c r="MTX9" s="35"/>
      <c r="MTY9" s="35"/>
      <c r="MTZ9" s="35"/>
      <c r="MUA9" s="35"/>
      <c r="MUB9" s="35"/>
      <c r="MUC9" s="35"/>
      <c r="MUD9" s="35"/>
      <c r="MUE9" s="35"/>
      <c r="MUF9" s="35"/>
      <c r="MUG9" s="35"/>
      <c r="MUH9" s="35"/>
      <c r="MUI9" s="35"/>
      <c r="MUJ9" s="35"/>
      <c r="MUK9" s="35"/>
      <c r="MUL9" s="35"/>
      <c r="MUM9" s="35"/>
      <c r="MUN9" s="35"/>
      <c r="MUO9" s="35"/>
      <c r="MUP9" s="35"/>
      <c r="MUQ9" s="35"/>
      <c r="MUR9" s="35"/>
      <c r="MUS9" s="35"/>
      <c r="MUT9" s="35"/>
      <c r="MUU9" s="35"/>
      <c r="MUV9" s="35"/>
      <c r="MUW9" s="35"/>
      <c r="MUX9" s="35"/>
      <c r="MUY9" s="35"/>
      <c r="MUZ9" s="35"/>
      <c r="MVA9" s="35"/>
      <c r="MVB9" s="35"/>
      <c r="MVC9" s="35"/>
      <c r="MVD9" s="35"/>
      <c r="MVE9" s="35"/>
      <c r="MVF9" s="35"/>
      <c r="MVG9" s="35"/>
      <c r="MVH9" s="35"/>
      <c r="MVI9" s="35"/>
      <c r="MVJ9" s="35"/>
      <c r="MVK9" s="35"/>
      <c r="MVL9" s="35"/>
      <c r="MVM9" s="35"/>
      <c r="MVN9" s="35"/>
      <c r="MVO9" s="35"/>
      <c r="MVP9" s="35"/>
      <c r="MVQ9" s="35"/>
      <c r="MVR9" s="35"/>
      <c r="MVS9" s="35"/>
      <c r="MVT9" s="35"/>
      <c r="MVU9" s="35"/>
      <c r="MVV9" s="35"/>
      <c r="MVW9" s="35"/>
      <c r="MVX9" s="35"/>
      <c r="MVY9" s="35"/>
      <c r="MVZ9" s="35"/>
      <c r="MWA9" s="35"/>
      <c r="MWB9" s="35"/>
      <c r="MWC9" s="35"/>
      <c r="MWD9" s="35"/>
      <c r="MWE9" s="35"/>
      <c r="MWF9" s="35"/>
      <c r="MWG9" s="35"/>
      <c r="MWH9" s="35"/>
      <c r="MWI9" s="35"/>
      <c r="MWJ9" s="35"/>
      <c r="MWK9" s="35"/>
      <c r="MWL9" s="35"/>
      <c r="MWM9" s="35"/>
      <c r="MWN9" s="35"/>
      <c r="MWO9" s="35"/>
      <c r="MWP9" s="35"/>
      <c r="MWQ9" s="35"/>
      <c r="MWR9" s="35"/>
      <c r="MWS9" s="35"/>
      <c r="MWT9" s="35"/>
      <c r="MWU9" s="35"/>
      <c r="MWV9" s="35"/>
      <c r="MWW9" s="35"/>
      <c r="MWX9" s="35"/>
      <c r="MWY9" s="35"/>
      <c r="MWZ9" s="35"/>
      <c r="MXA9" s="35"/>
      <c r="MXB9" s="35"/>
      <c r="MXC9" s="35"/>
      <c r="MXD9" s="35"/>
      <c r="MXE9" s="35"/>
      <c r="MXF9" s="35"/>
      <c r="MXG9" s="35"/>
      <c r="MXH9" s="35"/>
      <c r="MXI9" s="35"/>
      <c r="MXJ9" s="35"/>
      <c r="MXK9" s="35"/>
      <c r="MXL9" s="35"/>
      <c r="MXM9" s="35"/>
      <c r="MXN9" s="35"/>
      <c r="MXO9" s="35"/>
      <c r="MXP9" s="35"/>
      <c r="MXQ9" s="35"/>
      <c r="MXR9" s="35"/>
      <c r="MXS9" s="35"/>
      <c r="MXT9" s="35"/>
      <c r="MXU9" s="35"/>
      <c r="MXV9" s="35"/>
      <c r="MXW9" s="35"/>
      <c r="MXX9" s="35"/>
      <c r="MXY9" s="35"/>
      <c r="MXZ9" s="35"/>
      <c r="MYA9" s="35"/>
      <c r="MYB9" s="35"/>
      <c r="MYC9" s="35"/>
      <c r="MYD9" s="35"/>
      <c r="MYE9" s="35"/>
      <c r="MYF9" s="35"/>
      <c r="MYG9" s="35"/>
      <c r="MYH9" s="35"/>
      <c r="MYI9" s="35"/>
      <c r="MYJ9" s="35"/>
      <c r="MYK9" s="35"/>
      <c r="MYL9" s="35"/>
      <c r="MYM9" s="35"/>
      <c r="MYN9" s="35"/>
      <c r="MYO9" s="35"/>
      <c r="MYP9" s="35"/>
      <c r="MYQ9" s="35"/>
      <c r="MYR9" s="35"/>
      <c r="MYS9" s="35"/>
      <c r="MYT9" s="35"/>
      <c r="MYU9" s="35"/>
      <c r="MYV9" s="35"/>
      <c r="MYW9" s="35"/>
      <c r="MYX9" s="35"/>
      <c r="MYY9" s="35"/>
      <c r="MYZ9" s="35"/>
      <c r="MZA9" s="35"/>
      <c r="MZB9" s="35"/>
      <c r="MZC9" s="35"/>
      <c r="MZD9" s="35"/>
      <c r="MZE9" s="35"/>
      <c r="MZF9" s="35"/>
      <c r="MZG9" s="35"/>
      <c r="MZH9" s="35"/>
      <c r="MZI9" s="35"/>
      <c r="MZJ9" s="35"/>
      <c r="MZK9" s="35"/>
      <c r="MZL9" s="35"/>
      <c r="MZM9" s="35"/>
      <c r="MZN9" s="35"/>
      <c r="MZO9" s="35"/>
      <c r="MZP9" s="35"/>
      <c r="MZQ9" s="35"/>
      <c r="MZR9" s="35"/>
      <c r="MZS9" s="35"/>
      <c r="MZT9" s="35"/>
      <c r="MZU9" s="35"/>
      <c r="MZV9" s="35"/>
      <c r="MZW9" s="35"/>
      <c r="MZX9" s="35"/>
      <c r="MZY9" s="35"/>
      <c r="MZZ9" s="35"/>
      <c r="NAA9" s="35"/>
      <c r="NAB9" s="35"/>
      <c r="NAC9" s="35"/>
      <c r="NAD9" s="35"/>
      <c r="NAE9" s="35"/>
      <c r="NAF9" s="35"/>
      <c r="NAG9" s="35"/>
      <c r="NAH9" s="35"/>
      <c r="NAI9" s="35"/>
      <c r="NAJ9" s="35"/>
      <c r="NAK9" s="35"/>
      <c r="NAL9" s="35"/>
      <c r="NAM9" s="35"/>
      <c r="NAN9" s="35"/>
      <c r="NAO9" s="35"/>
      <c r="NAP9" s="35"/>
      <c r="NAQ9" s="35"/>
      <c r="NAR9" s="35"/>
      <c r="NAS9" s="35"/>
      <c r="NAT9" s="35"/>
      <c r="NAU9" s="35"/>
      <c r="NAV9" s="35"/>
      <c r="NAW9" s="35"/>
      <c r="NAX9" s="35"/>
      <c r="NAY9" s="35"/>
      <c r="NAZ9" s="35"/>
      <c r="NBA9" s="35"/>
      <c r="NBB9" s="35"/>
      <c r="NBC9" s="35"/>
      <c r="NBD9" s="35"/>
      <c r="NBE9" s="35"/>
      <c r="NBF9" s="35"/>
      <c r="NBG9" s="35"/>
      <c r="NBH9" s="35"/>
      <c r="NBI9" s="35"/>
      <c r="NBJ9" s="35"/>
      <c r="NBK9" s="35"/>
      <c r="NBL9" s="35"/>
      <c r="NBM9" s="35"/>
      <c r="NBN9" s="35"/>
      <c r="NBO9" s="35"/>
      <c r="NBP9" s="35"/>
      <c r="NBQ9" s="35"/>
      <c r="NBR9" s="35"/>
      <c r="NBS9" s="35"/>
      <c r="NBT9" s="35"/>
      <c r="NBU9" s="35"/>
      <c r="NBV9" s="35"/>
      <c r="NBW9" s="35"/>
      <c r="NBX9" s="35"/>
      <c r="NBY9" s="35"/>
      <c r="NBZ9" s="35"/>
      <c r="NCA9" s="35"/>
      <c r="NCB9" s="35"/>
      <c r="NCC9" s="35"/>
      <c r="NCD9" s="35"/>
      <c r="NCE9" s="35"/>
      <c r="NCF9" s="35"/>
      <c r="NCG9" s="35"/>
      <c r="NCH9" s="35"/>
      <c r="NCI9" s="35"/>
      <c r="NCJ9" s="35"/>
      <c r="NCK9" s="35"/>
      <c r="NCL9" s="35"/>
      <c r="NCM9" s="35"/>
      <c r="NCN9" s="35"/>
      <c r="NCO9" s="35"/>
      <c r="NCP9" s="35"/>
      <c r="NCQ9" s="35"/>
      <c r="NCR9" s="35"/>
      <c r="NCS9" s="35"/>
      <c r="NCT9" s="35"/>
      <c r="NCU9" s="35"/>
      <c r="NCV9" s="35"/>
      <c r="NCW9" s="35"/>
      <c r="NCX9" s="35"/>
      <c r="NCY9" s="35"/>
      <c r="NCZ9" s="35"/>
      <c r="NDA9" s="35"/>
      <c r="NDB9" s="35"/>
      <c r="NDC9" s="35"/>
      <c r="NDD9" s="35"/>
      <c r="NDE9" s="35"/>
      <c r="NDF9" s="35"/>
      <c r="NDG9" s="35"/>
      <c r="NDH9" s="35"/>
      <c r="NDI9" s="35"/>
      <c r="NDJ9" s="35"/>
      <c r="NDK9" s="35"/>
      <c r="NDL9" s="35"/>
      <c r="NDM9" s="35"/>
      <c r="NDN9" s="35"/>
      <c r="NDO9" s="35"/>
      <c r="NDP9" s="35"/>
      <c r="NDQ9" s="35"/>
      <c r="NDR9" s="35"/>
      <c r="NDS9" s="35"/>
      <c r="NDT9" s="35"/>
      <c r="NDU9" s="35"/>
      <c r="NDV9" s="35"/>
      <c r="NDW9" s="35"/>
      <c r="NDX9" s="35"/>
      <c r="NDY9" s="35"/>
      <c r="NDZ9" s="35"/>
      <c r="NEA9" s="35"/>
      <c r="NEB9" s="35"/>
      <c r="NEC9" s="35"/>
      <c r="NED9" s="35"/>
      <c r="NEE9" s="35"/>
      <c r="NEF9" s="35"/>
      <c r="NEG9" s="35"/>
      <c r="NEH9" s="35"/>
      <c r="NEI9" s="35"/>
      <c r="NEJ9" s="35"/>
      <c r="NEK9" s="35"/>
      <c r="NEL9" s="35"/>
      <c r="NEM9" s="35"/>
      <c r="NEN9" s="35"/>
      <c r="NEO9" s="35"/>
      <c r="NEP9" s="35"/>
      <c r="NEQ9" s="35"/>
      <c r="NER9" s="35"/>
      <c r="NES9" s="35"/>
      <c r="NET9" s="35"/>
      <c r="NEU9" s="35"/>
      <c r="NEV9" s="35"/>
      <c r="NEW9" s="35"/>
      <c r="NEX9" s="35"/>
      <c r="NEY9" s="35"/>
      <c r="NEZ9" s="35"/>
      <c r="NFA9" s="35"/>
      <c r="NFB9" s="35"/>
      <c r="NFC9" s="35"/>
      <c r="NFD9" s="35"/>
      <c r="NFE9" s="35"/>
      <c r="NFF9" s="35"/>
      <c r="NFG9" s="35"/>
      <c r="NFH9" s="35"/>
      <c r="NFI9" s="35"/>
      <c r="NFJ9" s="35"/>
      <c r="NFK9" s="35"/>
      <c r="NFL9" s="35"/>
      <c r="NFM9" s="35"/>
      <c r="NFN9" s="35"/>
      <c r="NFO9" s="35"/>
      <c r="NFP9" s="35"/>
      <c r="NFQ9" s="35"/>
      <c r="NFR9" s="35"/>
      <c r="NFS9" s="35"/>
      <c r="NFT9" s="35"/>
      <c r="NFU9" s="35"/>
      <c r="NFV9" s="35"/>
      <c r="NFW9" s="35"/>
      <c r="NFX9" s="35"/>
      <c r="NFY9" s="35"/>
      <c r="NFZ9" s="35"/>
      <c r="NGA9" s="35"/>
      <c r="NGB9" s="35"/>
      <c r="NGC9" s="35"/>
      <c r="NGD9" s="35"/>
      <c r="NGE9" s="35"/>
      <c r="NGF9" s="35"/>
      <c r="NGG9" s="35"/>
      <c r="NGH9" s="35"/>
      <c r="NGI9" s="35"/>
      <c r="NGJ9" s="35"/>
      <c r="NGK9" s="35"/>
      <c r="NGL9" s="35"/>
      <c r="NGM9" s="35"/>
      <c r="NGN9" s="35"/>
      <c r="NGO9" s="35"/>
      <c r="NGP9" s="35"/>
      <c r="NGQ9" s="35"/>
      <c r="NGR9" s="35"/>
      <c r="NGS9" s="35"/>
      <c r="NGT9" s="35"/>
      <c r="NGU9" s="35"/>
      <c r="NGV9" s="35"/>
      <c r="NGW9" s="35"/>
      <c r="NGX9" s="35"/>
      <c r="NGY9" s="35"/>
      <c r="NGZ9" s="35"/>
      <c r="NHA9" s="35"/>
      <c r="NHB9" s="35"/>
      <c r="NHC9" s="35"/>
      <c r="NHD9" s="35"/>
      <c r="NHE9" s="35"/>
      <c r="NHF9" s="35"/>
      <c r="NHG9" s="35"/>
      <c r="NHH9" s="35"/>
      <c r="NHI9" s="35"/>
      <c r="NHJ9" s="35"/>
      <c r="NHK9" s="35"/>
      <c r="NHL9" s="35"/>
      <c r="NHM9" s="35"/>
      <c r="NHN9" s="35"/>
      <c r="NHO9" s="35"/>
      <c r="NHP9" s="35"/>
      <c r="NHQ9" s="35"/>
      <c r="NHR9" s="35"/>
      <c r="NHS9" s="35"/>
      <c r="NHT9" s="35"/>
      <c r="NHU9" s="35"/>
      <c r="NHV9" s="35"/>
      <c r="NHW9" s="35"/>
      <c r="NHX9" s="35"/>
      <c r="NHY9" s="35"/>
      <c r="NHZ9" s="35"/>
      <c r="NIA9" s="35"/>
      <c r="NIB9" s="35"/>
      <c r="NIC9" s="35"/>
      <c r="NID9" s="35"/>
      <c r="NIE9" s="35"/>
      <c r="NIF9" s="35"/>
      <c r="NIG9" s="35"/>
      <c r="NIH9" s="35"/>
      <c r="NII9" s="35"/>
      <c r="NIJ9" s="35"/>
      <c r="NIK9" s="35"/>
      <c r="NIL9" s="35"/>
      <c r="NIM9" s="35"/>
      <c r="NIN9" s="35"/>
      <c r="NIO9" s="35"/>
      <c r="NIP9" s="35"/>
      <c r="NIQ9" s="35"/>
      <c r="NIR9" s="35"/>
      <c r="NIS9" s="35"/>
      <c r="NIT9" s="35"/>
      <c r="NIU9" s="35"/>
      <c r="NIV9" s="35"/>
      <c r="NIW9" s="35"/>
      <c r="NIX9" s="35"/>
      <c r="NIY9" s="35"/>
      <c r="NIZ9" s="35"/>
      <c r="NJA9" s="35"/>
      <c r="NJB9" s="35"/>
      <c r="NJC9" s="35"/>
      <c r="NJD9" s="35"/>
      <c r="NJE9" s="35"/>
      <c r="NJF9" s="35"/>
      <c r="NJG9" s="35"/>
      <c r="NJH9" s="35"/>
      <c r="NJI9" s="35"/>
      <c r="NJJ9" s="35"/>
      <c r="NJK9" s="35"/>
      <c r="NJL9" s="35"/>
      <c r="NJM9" s="35"/>
      <c r="NJN9" s="35"/>
      <c r="NJO9" s="35"/>
      <c r="NJP9" s="35"/>
      <c r="NJQ9" s="35"/>
      <c r="NJR9" s="35"/>
      <c r="NJS9" s="35"/>
      <c r="NJT9" s="35"/>
      <c r="NJU9" s="35"/>
      <c r="NJV9" s="35"/>
      <c r="NJW9" s="35"/>
      <c r="NJX9" s="35"/>
      <c r="NJY9" s="35"/>
      <c r="NJZ9" s="35"/>
      <c r="NKA9" s="35"/>
      <c r="NKB9" s="35"/>
      <c r="NKC9" s="35"/>
      <c r="NKD9" s="35"/>
      <c r="NKE9" s="35"/>
      <c r="NKF9" s="35"/>
      <c r="NKG9" s="35"/>
      <c r="NKH9" s="35"/>
      <c r="NKI9" s="35"/>
      <c r="NKJ9" s="35"/>
      <c r="NKK9" s="35"/>
      <c r="NKL9" s="35"/>
      <c r="NKM9" s="35"/>
      <c r="NKN9" s="35"/>
      <c r="NKO9" s="35"/>
      <c r="NKP9" s="35"/>
      <c r="NKQ9" s="35"/>
      <c r="NKR9" s="35"/>
      <c r="NKS9" s="35"/>
      <c r="NKT9" s="35"/>
      <c r="NKU9" s="35"/>
      <c r="NKV9" s="35"/>
      <c r="NKW9" s="35"/>
      <c r="NKX9" s="35"/>
      <c r="NKY9" s="35"/>
      <c r="NKZ9" s="35"/>
      <c r="NLA9" s="35"/>
      <c r="NLB9" s="35"/>
      <c r="NLC9" s="35"/>
      <c r="NLD9" s="35"/>
      <c r="NLE9" s="35"/>
      <c r="NLF9" s="35"/>
      <c r="NLG9" s="35"/>
      <c r="NLH9" s="35"/>
      <c r="NLI9" s="35"/>
      <c r="NLJ9" s="35"/>
      <c r="NLK9" s="35"/>
      <c r="NLL9" s="35"/>
      <c r="NLM9" s="35"/>
      <c r="NLN9" s="35"/>
      <c r="NLO9" s="35"/>
      <c r="NLP9" s="35"/>
      <c r="NLQ9" s="35"/>
      <c r="NLR9" s="35"/>
      <c r="NLS9" s="35"/>
      <c r="NLT9" s="35"/>
      <c r="NLU9" s="35"/>
      <c r="NLV9" s="35"/>
      <c r="NLW9" s="35"/>
      <c r="NLX9" s="35"/>
      <c r="NLY9" s="35"/>
      <c r="NLZ9" s="35"/>
      <c r="NMA9" s="35"/>
      <c r="NMB9" s="35"/>
      <c r="NMC9" s="35"/>
      <c r="NMD9" s="35"/>
      <c r="NME9" s="35"/>
      <c r="NMF9" s="35"/>
      <c r="NMG9" s="35"/>
      <c r="NMH9" s="35"/>
      <c r="NMI9" s="35"/>
      <c r="NMJ9" s="35"/>
      <c r="NMK9" s="35"/>
      <c r="NML9" s="35"/>
      <c r="NMM9" s="35"/>
      <c r="NMN9" s="35"/>
      <c r="NMO9" s="35"/>
      <c r="NMP9" s="35"/>
      <c r="NMQ9" s="35"/>
      <c r="NMR9" s="35"/>
      <c r="NMS9" s="35"/>
      <c r="NMT9" s="35"/>
      <c r="NMU9" s="35"/>
      <c r="NMV9" s="35"/>
      <c r="NMW9" s="35"/>
      <c r="NMX9" s="35"/>
      <c r="NMY9" s="35"/>
      <c r="NMZ9" s="35"/>
      <c r="NNA9" s="35"/>
      <c r="NNB9" s="35"/>
      <c r="NNC9" s="35"/>
      <c r="NND9" s="35"/>
      <c r="NNE9" s="35"/>
      <c r="NNF9" s="35"/>
      <c r="NNG9" s="35"/>
      <c r="NNH9" s="35"/>
      <c r="NNI9" s="35"/>
      <c r="NNJ9" s="35"/>
      <c r="NNK9" s="35"/>
      <c r="NNL9" s="35"/>
      <c r="NNM9" s="35"/>
      <c r="NNN9" s="35"/>
      <c r="NNO9" s="35"/>
      <c r="NNP9" s="35"/>
      <c r="NNQ9" s="35"/>
      <c r="NNR9" s="35"/>
      <c r="NNS9" s="35"/>
      <c r="NNT9" s="35"/>
      <c r="NNU9" s="35"/>
      <c r="NNV9" s="35"/>
      <c r="NNW9" s="35"/>
      <c r="NNX9" s="35"/>
      <c r="NNY9" s="35"/>
      <c r="NNZ9" s="35"/>
      <c r="NOA9" s="35"/>
      <c r="NOB9" s="35"/>
      <c r="NOC9" s="35"/>
      <c r="NOD9" s="35"/>
      <c r="NOE9" s="35"/>
      <c r="NOF9" s="35"/>
      <c r="NOG9" s="35"/>
      <c r="NOH9" s="35"/>
      <c r="NOI9" s="35"/>
      <c r="NOJ9" s="35"/>
      <c r="NOK9" s="35"/>
      <c r="NOL9" s="35"/>
      <c r="NOM9" s="35"/>
      <c r="NON9" s="35"/>
      <c r="NOO9" s="35"/>
      <c r="NOP9" s="35"/>
      <c r="NOQ9" s="35"/>
      <c r="NOR9" s="35"/>
      <c r="NOS9" s="35"/>
      <c r="NOT9" s="35"/>
      <c r="NOU9" s="35"/>
      <c r="NOV9" s="35"/>
      <c r="NOW9" s="35"/>
      <c r="NOX9" s="35"/>
      <c r="NOY9" s="35"/>
      <c r="NOZ9" s="35"/>
      <c r="NPA9" s="35"/>
      <c r="NPB9" s="35"/>
      <c r="NPC9" s="35"/>
      <c r="NPD9" s="35"/>
      <c r="NPE9" s="35"/>
      <c r="NPF9" s="35"/>
      <c r="NPG9" s="35"/>
      <c r="NPH9" s="35"/>
      <c r="NPI9" s="35"/>
      <c r="NPJ9" s="35"/>
      <c r="NPK9" s="35"/>
      <c r="NPL9" s="35"/>
      <c r="NPM9" s="35"/>
      <c r="NPN9" s="35"/>
      <c r="NPO9" s="35"/>
      <c r="NPP9" s="35"/>
      <c r="NPQ9" s="35"/>
      <c r="NPR9" s="35"/>
      <c r="NPS9" s="35"/>
      <c r="NPT9" s="35"/>
      <c r="NPU9" s="35"/>
      <c r="NPV9" s="35"/>
      <c r="NPW9" s="35"/>
      <c r="NPX9" s="35"/>
      <c r="NPY9" s="35"/>
      <c r="NPZ9" s="35"/>
      <c r="NQA9" s="35"/>
      <c r="NQB9" s="35"/>
      <c r="NQC9" s="35"/>
      <c r="NQD9" s="35"/>
      <c r="NQE9" s="35"/>
      <c r="NQF9" s="35"/>
      <c r="NQG9" s="35"/>
      <c r="NQH9" s="35"/>
      <c r="NQI9" s="35"/>
      <c r="NQJ9" s="35"/>
      <c r="NQK9" s="35"/>
      <c r="NQL9" s="35"/>
      <c r="NQM9" s="35"/>
      <c r="NQN9" s="35"/>
      <c r="NQO9" s="35"/>
      <c r="NQP9" s="35"/>
      <c r="NQQ9" s="35"/>
      <c r="NQR9" s="35"/>
      <c r="NQS9" s="35"/>
      <c r="NQT9" s="35"/>
      <c r="NQU9" s="35"/>
      <c r="NQV9" s="35"/>
      <c r="NQW9" s="35"/>
      <c r="NQX9" s="35"/>
      <c r="NQY9" s="35"/>
      <c r="NQZ9" s="35"/>
      <c r="NRA9" s="35"/>
      <c r="NRB9" s="35"/>
      <c r="NRC9" s="35"/>
      <c r="NRD9" s="35"/>
      <c r="NRE9" s="35"/>
      <c r="NRF9" s="35"/>
      <c r="NRG9" s="35"/>
      <c r="NRH9" s="35"/>
      <c r="NRI9" s="35"/>
      <c r="NRJ9" s="35"/>
      <c r="NRK9" s="35"/>
      <c r="NRL9" s="35"/>
      <c r="NRM9" s="35"/>
      <c r="NRN9" s="35"/>
      <c r="NRO9" s="35"/>
      <c r="NRP9" s="35"/>
      <c r="NRQ9" s="35"/>
      <c r="NRR9" s="35"/>
      <c r="NRS9" s="35"/>
      <c r="NRT9" s="35"/>
      <c r="NRU9" s="35"/>
      <c r="NRV9" s="35"/>
      <c r="NRW9" s="35"/>
      <c r="NRX9" s="35"/>
      <c r="NRY9" s="35"/>
      <c r="NRZ9" s="35"/>
      <c r="NSA9" s="35"/>
      <c r="NSB9" s="35"/>
      <c r="NSC9" s="35"/>
      <c r="NSD9" s="35"/>
      <c r="NSE9" s="35"/>
      <c r="NSF9" s="35"/>
      <c r="NSG9" s="35"/>
      <c r="NSH9" s="35"/>
      <c r="NSI9" s="35"/>
      <c r="NSJ9" s="35"/>
      <c r="NSK9" s="35"/>
      <c r="NSL9" s="35"/>
      <c r="NSM9" s="35"/>
      <c r="NSN9" s="35"/>
      <c r="NSO9" s="35"/>
      <c r="NSP9" s="35"/>
      <c r="NSQ9" s="35"/>
      <c r="NSR9" s="35"/>
      <c r="NSS9" s="35"/>
      <c r="NST9" s="35"/>
      <c r="NSU9" s="35"/>
      <c r="NSV9" s="35"/>
      <c r="NSW9" s="35"/>
      <c r="NSX9" s="35"/>
      <c r="NSY9" s="35"/>
      <c r="NSZ9" s="35"/>
      <c r="NTA9" s="35"/>
      <c r="NTB9" s="35"/>
      <c r="NTC9" s="35"/>
      <c r="NTD9" s="35"/>
      <c r="NTE9" s="35"/>
      <c r="NTF9" s="35"/>
      <c r="NTG9" s="35"/>
      <c r="NTH9" s="35"/>
      <c r="NTI9" s="35"/>
      <c r="NTJ9" s="35"/>
      <c r="NTK9" s="35"/>
      <c r="NTL9" s="35"/>
      <c r="NTM9" s="35"/>
      <c r="NTN9" s="35"/>
      <c r="NTO9" s="35"/>
      <c r="NTP9" s="35"/>
      <c r="NTQ9" s="35"/>
      <c r="NTR9" s="35"/>
      <c r="NTS9" s="35"/>
      <c r="NTT9" s="35"/>
      <c r="NTU9" s="35"/>
      <c r="NTV9" s="35"/>
      <c r="NTW9" s="35"/>
      <c r="NTX9" s="35"/>
      <c r="NTY9" s="35"/>
      <c r="NTZ9" s="35"/>
      <c r="NUA9" s="35"/>
      <c r="NUB9" s="35"/>
      <c r="NUC9" s="35"/>
      <c r="NUD9" s="35"/>
      <c r="NUE9" s="35"/>
      <c r="NUF9" s="35"/>
      <c r="NUG9" s="35"/>
      <c r="NUH9" s="35"/>
      <c r="NUI9" s="35"/>
      <c r="NUJ9" s="35"/>
      <c r="NUK9" s="35"/>
      <c r="NUL9" s="35"/>
      <c r="NUM9" s="35"/>
      <c r="NUN9" s="35"/>
      <c r="NUO9" s="35"/>
      <c r="NUP9" s="35"/>
      <c r="NUQ9" s="35"/>
      <c r="NUR9" s="35"/>
      <c r="NUS9" s="35"/>
      <c r="NUT9" s="35"/>
      <c r="NUU9" s="35"/>
      <c r="NUV9" s="35"/>
      <c r="NUW9" s="35"/>
      <c r="NUX9" s="35"/>
      <c r="NUY9" s="35"/>
      <c r="NUZ9" s="35"/>
      <c r="NVA9" s="35"/>
      <c r="NVB9" s="35"/>
      <c r="NVC9" s="35"/>
      <c r="NVD9" s="35"/>
      <c r="NVE9" s="35"/>
      <c r="NVF9" s="35"/>
      <c r="NVG9" s="35"/>
      <c r="NVH9" s="35"/>
      <c r="NVI9" s="35"/>
      <c r="NVJ9" s="35"/>
      <c r="NVK9" s="35"/>
      <c r="NVL9" s="35"/>
      <c r="NVM9" s="35"/>
      <c r="NVN9" s="35"/>
      <c r="NVO9" s="35"/>
      <c r="NVP9" s="35"/>
      <c r="NVQ9" s="35"/>
      <c r="NVR9" s="35"/>
      <c r="NVS9" s="35"/>
      <c r="NVT9" s="35"/>
      <c r="NVU9" s="35"/>
      <c r="NVV9" s="35"/>
      <c r="NVW9" s="35"/>
      <c r="NVX9" s="35"/>
      <c r="NVY9" s="35"/>
      <c r="NVZ9" s="35"/>
      <c r="NWA9" s="35"/>
      <c r="NWB9" s="35"/>
      <c r="NWC9" s="35"/>
      <c r="NWD9" s="35"/>
      <c r="NWE9" s="35"/>
      <c r="NWF9" s="35"/>
      <c r="NWG9" s="35"/>
      <c r="NWH9" s="35"/>
      <c r="NWI9" s="35"/>
      <c r="NWJ9" s="35"/>
      <c r="NWK9" s="35"/>
      <c r="NWL9" s="35"/>
      <c r="NWM9" s="35"/>
      <c r="NWN9" s="35"/>
      <c r="NWO9" s="35"/>
      <c r="NWP9" s="35"/>
      <c r="NWQ9" s="35"/>
      <c r="NWR9" s="35"/>
      <c r="NWS9" s="35"/>
      <c r="NWT9" s="35"/>
      <c r="NWU9" s="35"/>
      <c r="NWV9" s="35"/>
      <c r="NWW9" s="35"/>
      <c r="NWX9" s="35"/>
      <c r="NWY9" s="35"/>
      <c r="NWZ9" s="35"/>
      <c r="NXA9" s="35"/>
      <c r="NXB9" s="35"/>
      <c r="NXC9" s="35"/>
      <c r="NXD9" s="35"/>
      <c r="NXE9" s="35"/>
      <c r="NXF9" s="35"/>
      <c r="NXG9" s="35"/>
      <c r="NXH9" s="35"/>
      <c r="NXI9" s="35"/>
      <c r="NXJ9" s="35"/>
      <c r="NXK9" s="35"/>
      <c r="NXL9" s="35"/>
      <c r="NXM9" s="35"/>
      <c r="NXN9" s="35"/>
      <c r="NXO9" s="35"/>
      <c r="NXP9" s="35"/>
      <c r="NXQ9" s="35"/>
      <c r="NXR9" s="35"/>
      <c r="NXS9" s="35"/>
      <c r="NXT9" s="35"/>
      <c r="NXU9" s="35"/>
      <c r="NXV9" s="35"/>
      <c r="NXW9" s="35"/>
      <c r="NXX9" s="35"/>
      <c r="NXY9" s="35"/>
      <c r="NXZ9" s="35"/>
      <c r="NYA9" s="35"/>
      <c r="NYB9" s="35"/>
      <c r="NYC9" s="35"/>
      <c r="NYD9" s="35"/>
      <c r="NYE9" s="35"/>
      <c r="NYF9" s="35"/>
      <c r="NYG9" s="35"/>
      <c r="NYH9" s="35"/>
      <c r="NYI9" s="35"/>
      <c r="NYJ9" s="35"/>
      <c r="NYK9" s="35"/>
      <c r="NYL9" s="35"/>
      <c r="NYM9" s="35"/>
      <c r="NYN9" s="35"/>
      <c r="NYO9" s="35"/>
      <c r="NYP9" s="35"/>
      <c r="NYQ9" s="35"/>
      <c r="NYR9" s="35"/>
      <c r="NYS9" s="35"/>
      <c r="NYT9" s="35"/>
      <c r="NYU9" s="35"/>
      <c r="NYV9" s="35"/>
      <c r="NYW9" s="35"/>
      <c r="NYX9" s="35"/>
      <c r="NYY9" s="35"/>
      <c r="NYZ9" s="35"/>
      <c r="NZA9" s="35"/>
      <c r="NZB9" s="35"/>
      <c r="NZC9" s="35"/>
      <c r="NZD9" s="35"/>
      <c r="NZE9" s="35"/>
      <c r="NZF9" s="35"/>
      <c r="NZG9" s="35"/>
      <c r="NZH9" s="35"/>
      <c r="NZI9" s="35"/>
      <c r="NZJ9" s="35"/>
      <c r="NZK9" s="35"/>
      <c r="NZL9" s="35"/>
      <c r="NZM9" s="35"/>
      <c r="NZN9" s="35"/>
      <c r="NZO9" s="35"/>
      <c r="NZP9" s="35"/>
      <c r="NZQ9" s="35"/>
      <c r="NZR9" s="35"/>
      <c r="NZS9" s="35"/>
      <c r="NZT9" s="35"/>
      <c r="NZU9" s="35"/>
      <c r="NZV9" s="35"/>
      <c r="NZW9" s="35"/>
      <c r="NZX9" s="35"/>
      <c r="NZY9" s="35"/>
      <c r="NZZ9" s="35"/>
      <c r="OAA9" s="35"/>
      <c r="OAB9" s="35"/>
      <c r="OAC9" s="35"/>
      <c r="OAD9" s="35"/>
      <c r="OAE9" s="35"/>
      <c r="OAF9" s="35"/>
      <c r="OAG9" s="35"/>
      <c r="OAH9" s="35"/>
      <c r="OAI9" s="35"/>
      <c r="OAJ9" s="35"/>
      <c r="OAK9" s="35"/>
      <c r="OAL9" s="35"/>
      <c r="OAM9" s="35"/>
      <c r="OAN9" s="35"/>
      <c r="OAO9" s="35"/>
      <c r="OAP9" s="35"/>
      <c r="OAQ9" s="35"/>
      <c r="OAR9" s="35"/>
      <c r="OAS9" s="35"/>
      <c r="OAT9" s="35"/>
      <c r="OAU9" s="35"/>
      <c r="OAV9" s="35"/>
      <c r="OAW9" s="35"/>
      <c r="OAX9" s="35"/>
      <c r="OAY9" s="35"/>
      <c r="OAZ9" s="35"/>
      <c r="OBA9" s="35"/>
      <c r="OBB9" s="35"/>
      <c r="OBC9" s="35"/>
      <c r="OBD9" s="35"/>
      <c r="OBE9" s="35"/>
      <c r="OBF9" s="35"/>
      <c r="OBG9" s="35"/>
      <c r="OBH9" s="35"/>
      <c r="OBI9" s="35"/>
      <c r="OBJ9" s="35"/>
      <c r="OBK9" s="35"/>
      <c r="OBL9" s="35"/>
      <c r="OBM9" s="35"/>
      <c r="OBN9" s="35"/>
      <c r="OBO9" s="35"/>
      <c r="OBP9" s="35"/>
      <c r="OBQ9" s="35"/>
      <c r="OBR9" s="35"/>
      <c r="OBS9" s="35"/>
      <c r="OBT9" s="35"/>
      <c r="OBU9" s="35"/>
      <c r="OBV9" s="35"/>
      <c r="OBW9" s="35"/>
      <c r="OBX9" s="35"/>
      <c r="OBY9" s="35"/>
      <c r="OBZ9" s="35"/>
      <c r="OCA9" s="35"/>
      <c r="OCB9" s="35"/>
      <c r="OCC9" s="35"/>
      <c r="OCD9" s="35"/>
      <c r="OCE9" s="35"/>
      <c r="OCF9" s="35"/>
      <c r="OCG9" s="35"/>
      <c r="OCH9" s="35"/>
      <c r="OCI9" s="35"/>
      <c r="OCJ9" s="35"/>
      <c r="OCK9" s="35"/>
      <c r="OCL9" s="35"/>
      <c r="OCM9" s="35"/>
      <c r="OCN9" s="35"/>
      <c r="OCO9" s="35"/>
      <c r="OCP9" s="35"/>
      <c r="OCQ9" s="35"/>
      <c r="OCR9" s="35"/>
      <c r="OCS9" s="35"/>
      <c r="OCT9" s="35"/>
      <c r="OCU9" s="35"/>
      <c r="OCV9" s="35"/>
      <c r="OCW9" s="35"/>
      <c r="OCX9" s="35"/>
      <c r="OCY9" s="35"/>
      <c r="OCZ9" s="35"/>
      <c r="ODA9" s="35"/>
      <c r="ODB9" s="35"/>
      <c r="ODC9" s="35"/>
      <c r="ODD9" s="35"/>
      <c r="ODE9" s="35"/>
      <c r="ODF9" s="35"/>
      <c r="ODG9" s="35"/>
      <c r="ODH9" s="35"/>
      <c r="ODI9" s="35"/>
      <c r="ODJ9" s="35"/>
      <c r="ODK9" s="35"/>
      <c r="ODL9" s="35"/>
      <c r="ODM9" s="35"/>
      <c r="ODN9" s="35"/>
      <c r="ODO9" s="35"/>
      <c r="ODP9" s="35"/>
      <c r="ODQ9" s="35"/>
      <c r="ODR9" s="35"/>
      <c r="ODS9" s="35"/>
      <c r="ODT9" s="35"/>
      <c r="ODU9" s="35"/>
      <c r="ODV9" s="35"/>
      <c r="ODW9" s="35"/>
      <c r="ODX9" s="35"/>
      <c r="ODY9" s="35"/>
      <c r="ODZ9" s="35"/>
      <c r="OEA9" s="35"/>
      <c r="OEB9" s="35"/>
      <c r="OEC9" s="35"/>
      <c r="OED9" s="35"/>
      <c r="OEE9" s="35"/>
      <c r="OEF9" s="35"/>
      <c r="OEG9" s="35"/>
      <c r="OEH9" s="35"/>
      <c r="OEI9" s="35"/>
      <c r="OEJ9" s="35"/>
      <c r="OEK9" s="35"/>
      <c r="OEL9" s="35"/>
      <c r="OEM9" s="35"/>
      <c r="OEN9" s="35"/>
      <c r="OEO9" s="35"/>
      <c r="OEP9" s="35"/>
      <c r="OEQ9" s="35"/>
      <c r="OER9" s="35"/>
      <c r="OES9" s="35"/>
      <c r="OET9" s="35"/>
      <c r="OEU9" s="35"/>
      <c r="OEV9" s="35"/>
      <c r="OEW9" s="35"/>
      <c r="OEX9" s="35"/>
      <c r="OEY9" s="35"/>
      <c r="OEZ9" s="35"/>
      <c r="OFA9" s="35"/>
      <c r="OFB9" s="35"/>
      <c r="OFC9" s="35"/>
      <c r="OFD9" s="35"/>
      <c r="OFE9" s="35"/>
      <c r="OFF9" s="35"/>
      <c r="OFG9" s="35"/>
      <c r="OFH9" s="35"/>
      <c r="OFI9" s="35"/>
      <c r="OFJ9" s="35"/>
      <c r="OFK9" s="35"/>
      <c r="OFL9" s="35"/>
      <c r="OFM9" s="35"/>
      <c r="OFN9" s="35"/>
      <c r="OFO9" s="35"/>
      <c r="OFP9" s="35"/>
      <c r="OFQ9" s="35"/>
      <c r="OFR9" s="35"/>
      <c r="OFS9" s="35"/>
      <c r="OFT9" s="35"/>
      <c r="OFU9" s="35"/>
      <c r="OFV9" s="35"/>
      <c r="OFW9" s="35"/>
      <c r="OFX9" s="35"/>
      <c r="OFY9" s="35"/>
      <c r="OFZ9" s="35"/>
      <c r="OGA9" s="35"/>
      <c r="OGB9" s="35"/>
      <c r="OGC9" s="35"/>
      <c r="OGD9" s="35"/>
      <c r="OGE9" s="35"/>
      <c r="OGF9" s="35"/>
      <c r="OGG9" s="35"/>
      <c r="OGH9" s="35"/>
      <c r="OGI9" s="35"/>
      <c r="OGJ9" s="35"/>
      <c r="OGK9" s="35"/>
      <c r="OGL9" s="35"/>
      <c r="OGM9" s="35"/>
      <c r="OGN9" s="35"/>
      <c r="OGO9" s="35"/>
      <c r="OGP9" s="35"/>
      <c r="OGQ9" s="35"/>
      <c r="OGR9" s="35"/>
      <c r="OGS9" s="35"/>
      <c r="OGT9" s="35"/>
      <c r="OGU9" s="35"/>
      <c r="OGV9" s="35"/>
      <c r="OGW9" s="35"/>
      <c r="OGX9" s="35"/>
      <c r="OGY9" s="35"/>
      <c r="OGZ9" s="35"/>
      <c r="OHA9" s="35"/>
      <c r="OHB9" s="35"/>
      <c r="OHC9" s="35"/>
      <c r="OHD9" s="35"/>
      <c r="OHE9" s="35"/>
      <c r="OHF9" s="35"/>
      <c r="OHG9" s="35"/>
      <c r="OHH9" s="35"/>
      <c r="OHI9" s="35"/>
      <c r="OHJ9" s="35"/>
      <c r="OHK9" s="35"/>
      <c r="OHL9" s="35"/>
      <c r="OHM9" s="35"/>
      <c r="OHN9" s="35"/>
      <c r="OHO9" s="35"/>
      <c r="OHP9" s="35"/>
      <c r="OHQ9" s="35"/>
      <c r="OHR9" s="35"/>
      <c r="OHS9" s="35"/>
      <c r="OHT9" s="35"/>
      <c r="OHU9" s="35"/>
      <c r="OHV9" s="35"/>
      <c r="OHW9" s="35"/>
      <c r="OHX9" s="35"/>
      <c r="OHY9" s="35"/>
      <c r="OHZ9" s="35"/>
      <c r="OIA9" s="35"/>
      <c r="OIB9" s="35"/>
      <c r="OIC9" s="35"/>
      <c r="OID9" s="35"/>
      <c r="OIE9" s="35"/>
      <c r="OIF9" s="35"/>
      <c r="OIG9" s="35"/>
      <c r="OIH9" s="35"/>
      <c r="OII9" s="35"/>
      <c r="OIJ9" s="35"/>
      <c r="OIK9" s="35"/>
      <c r="OIL9" s="35"/>
      <c r="OIM9" s="35"/>
      <c r="OIN9" s="35"/>
      <c r="OIO9" s="35"/>
      <c r="OIP9" s="35"/>
      <c r="OIQ9" s="35"/>
      <c r="OIR9" s="35"/>
      <c r="OIS9" s="35"/>
      <c r="OIT9" s="35"/>
      <c r="OIU9" s="35"/>
      <c r="OIV9" s="35"/>
      <c r="OIW9" s="35"/>
      <c r="OIX9" s="35"/>
      <c r="OIY9" s="35"/>
      <c r="OIZ9" s="35"/>
      <c r="OJA9" s="35"/>
      <c r="OJB9" s="35"/>
      <c r="OJC9" s="35"/>
      <c r="OJD9" s="35"/>
      <c r="OJE9" s="35"/>
      <c r="OJF9" s="35"/>
      <c r="OJG9" s="35"/>
      <c r="OJH9" s="35"/>
      <c r="OJI9" s="35"/>
      <c r="OJJ9" s="35"/>
      <c r="OJK9" s="35"/>
      <c r="OJL9" s="35"/>
      <c r="OJM9" s="35"/>
      <c r="OJN9" s="35"/>
      <c r="OJO9" s="35"/>
      <c r="OJP9" s="35"/>
      <c r="OJQ9" s="35"/>
      <c r="OJR9" s="35"/>
      <c r="OJS9" s="35"/>
      <c r="OJT9" s="35"/>
      <c r="OJU9" s="35"/>
      <c r="OJV9" s="35"/>
      <c r="OJW9" s="35"/>
      <c r="OJX9" s="35"/>
      <c r="OJY9" s="35"/>
      <c r="OJZ9" s="35"/>
      <c r="OKA9" s="35"/>
      <c r="OKB9" s="35"/>
      <c r="OKC9" s="35"/>
      <c r="OKD9" s="35"/>
      <c r="OKE9" s="35"/>
      <c r="OKF9" s="35"/>
      <c r="OKG9" s="35"/>
      <c r="OKH9" s="35"/>
      <c r="OKI9" s="35"/>
      <c r="OKJ9" s="35"/>
      <c r="OKK9" s="35"/>
      <c r="OKL9" s="35"/>
      <c r="OKM9" s="35"/>
      <c r="OKN9" s="35"/>
      <c r="OKO9" s="35"/>
      <c r="OKP9" s="35"/>
      <c r="OKQ9" s="35"/>
      <c r="OKR9" s="35"/>
      <c r="OKS9" s="35"/>
      <c r="OKT9" s="35"/>
      <c r="OKU9" s="35"/>
      <c r="OKV9" s="35"/>
      <c r="OKW9" s="35"/>
      <c r="OKX9" s="35"/>
      <c r="OKY9" s="35"/>
      <c r="OKZ9" s="35"/>
      <c r="OLA9" s="35"/>
      <c r="OLB9" s="35"/>
      <c r="OLC9" s="35"/>
      <c r="OLD9" s="35"/>
      <c r="OLE9" s="35"/>
      <c r="OLF9" s="35"/>
      <c r="OLG9" s="35"/>
      <c r="OLH9" s="35"/>
      <c r="OLI9" s="35"/>
      <c r="OLJ9" s="35"/>
      <c r="OLK9" s="35"/>
      <c r="OLL9" s="35"/>
      <c r="OLM9" s="35"/>
      <c r="OLN9" s="35"/>
      <c r="OLO9" s="35"/>
      <c r="OLP9" s="35"/>
      <c r="OLQ9" s="35"/>
      <c r="OLR9" s="35"/>
      <c r="OLS9" s="35"/>
      <c r="OLT9" s="35"/>
      <c r="OLU9" s="35"/>
      <c r="OLV9" s="35"/>
      <c r="OLW9" s="35"/>
      <c r="OLX9" s="35"/>
      <c r="OLY9" s="35"/>
      <c r="OLZ9" s="35"/>
      <c r="OMA9" s="35"/>
      <c r="OMB9" s="35"/>
      <c r="OMC9" s="35"/>
      <c r="OMD9" s="35"/>
      <c r="OME9" s="35"/>
      <c r="OMF9" s="35"/>
      <c r="OMG9" s="35"/>
      <c r="OMH9" s="35"/>
      <c r="OMI9" s="35"/>
      <c r="OMJ9" s="35"/>
      <c r="OMK9" s="35"/>
      <c r="OML9" s="35"/>
      <c r="OMM9" s="35"/>
      <c r="OMN9" s="35"/>
      <c r="OMO9" s="35"/>
      <c r="OMP9" s="35"/>
      <c r="OMQ9" s="35"/>
      <c r="OMR9" s="35"/>
      <c r="OMS9" s="35"/>
      <c r="OMT9" s="35"/>
      <c r="OMU9" s="35"/>
      <c r="OMV9" s="35"/>
      <c r="OMW9" s="35"/>
      <c r="OMX9" s="35"/>
      <c r="OMY9" s="35"/>
      <c r="OMZ9" s="35"/>
      <c r="ONA9" s="35"/>
      <c r="ONB9" s="35"/>
      <c r="ONC9" s="35"/>
      <c r="OND9" s="35"/>
      <c r="ONE9" s="35"/>
      <c r="ONF9" s="35"/>
      <c r="ONG9" s="35"/>
      <c r="ONH9" s="35"/>
      <c r="ONI9" s="35"/>
      <c r="ONJ9" s="35"/>
      <c r="ONK9" s="35"/>
      <c r="ONL9" s="35"/>
      <c r="ONM9" s="35"/>
      <c r="ONN9" s="35"/>
      <c r="ONO9" s="35"/>
      <c r="ONP9" s="35"/>
      <c r="ONQ9" s="35"/>
      <c r="ONR9" s="35"/>
      <c r="ONS9" s="35"/>
      <c r="ONT9" s="35"/>
      <c r="ONU9" s="35"/>
      <c r="ONV9" s="35"/>
      <c r="ONW9" s="35"/>
      <c r="ONX9" s="35"/>
      <c r="ONY9" s="35"/>
      <c r="ONZ9" s="35"/>
      <c r="OOA9" s="35"/>
      <c r="OOB9" s="35"/>
      <c r="OOC9" s="35"/>
      <c r="OOD9" s="35"/>
      <c r="OOE9" s="35"/>
      <c r="OOF9" s="35"/>
      <c r="OOG9" s="35"/>
      <c r="OOH9" s="35"/>
      <c r="OOI9" s="35"/>
      <c r="OOJ9" s="35"/>
      <c r="OOK9" s="35"/>
      <c r="OOL9" s="35"/>
      <c r="OOM9" s="35"/>
      <c r="OON9" s="35"/>
      <c r="OOO9" s="35"/>
      <c r="OOP9" s="35"/>
      <c r="OOQ9" s="35"/>
      <c r="OOR9" s="35"/>
      <c r="OOS9" s="35"/>
      <c r="OOT9" s="35"/>
      <c r="OOU9" s="35"/>
      <c r="OOV9" s="35"/>
      <c r="OOW9" s="35"/>
      <c r="OOX9" s="35"/>
      <c r="OOY9" s="35"/>
      <c r="OOZ9" s="35"/>
      <c r="OPA9" s="35"/>
      <c r="OPB9" s="35"/>
      <c r="OPC9" s="35"/>
      <c r="OPD9" s="35"/>
      <c r="OPE9" s="35"/>
      <c r="OPF9" s="35"/>
      <c r="OPG9" s="35"/>
      <c r="OPH9" s="35"/>
      <c r="OPI9" s="35"/>
      <c r="OPJ9" s="35"/>
      <c r="OPK9" s="35"/>
      <c r="OPL9" s="35"/>
      <c r="OPM9" s="35"/>
      <c r="OPN9" s="35"/>
      <c r="OPO9" s="35"/>
      <c r="OPP9" s="35"/>
      <c r="OPQ9" s="35"/>
      <c r="OPR9" s="35"/>
      <c r="OPS9" s="35"/>
      <c r="OPT9" s="35"/>
      <c r="OPU9" s="35"/>
      <c r="OPV9" s="35"/>
      <c r="OPW9" s="35"/>
      <c r="OPX9" s="35"/>
      <c r="OPY9" s="35"/>
      <c r="OPZ9" s="35"/>
      <c r="OQA9" s="35"/>
      <c r="OQB9" s="35"/>
      <c r="OQC9" s="35"/>
      <c r="OQD9" s="35"/>
      <c r="OQE9" s="35"/>
      <c r="OQF9" s="35"/>
      <c r="OQG9" s="35"/>
      <c r="OQH9" s="35"/>
      <c r="OQI9" s="35"/>
      <c r="OQJ9" s="35"/>
      <c r="OQK9" s="35"/>
      <c r="OQL9" s="35"/>
      <c r="OQM9" s="35"/>
      <c r="OQN9" s="35"/>
      <c r="OQO9" s="35"/>
      <c r="OQP9" s="35"/>
      <c r="OQQ9" s="35"/>
      <c r="OQR9" s="35"/>
      <c r="OQS9" s="35"/>
      <c r="OQT9" s="35"/>
      <c r="OQU9" s="35"/>
      <c r="OQV9" s="35"/>
      <c r="OQW9" s="35"/>
      <c r="OQX9" s="35"/>
      <c r="OQY9" s="35"/>
      <c r="OQZ9" s="35"/>
      <c r="ORA9" s="35"/>
      <c r="ORB9" s="35"/>
      <c r="ORC9" s="35"/>
      <c r="ORD9" s="35"/>
      <c r="ORE9" s="35"/>
      <c r="ORF9" s="35"/>
      <c r="ORG9" s="35"/>
      <c r="ORH9" s="35"/>
      <c r="ORI9" s="35"/>
      <c r="ORJ9" s="35"/>
      <c r="ORK9" s="35"/>
      <c r="ORL9" s="35"/>
      <c r="ORM9" s="35"/>
      <c r="ORN9" s="35"/>
      <c r="ORO9" s="35"/>
      <c r="ORP9" s="35"/>
      <c r="ORQ9" s="35"/>
      <c r="ORR9" s="35"/>
      <c r="ORS9" s="35"/>
      <c r="ORT9" s="35"/>
      <c r="ORU9" s="35"/>
      <c r="ORV9" s="35"/>
      <c r="ORW9" s="35"/>
      <c r="ORX9" s="35"/>
      <c r="ORY9" s="35"/>
      <c r="ORZ9" s="35"/>
      <c r="OSA9" s="35"/>
      <c r="OSB9" s="35"/>
      <c r="OSC9" s="35"/>
      <c r="OSD9" s="35"/>
      <c r="OSE9" s="35"/>
      <c r="OSF9" s="35"/>
      <c r="OSG9" s="35"/>
      <c r="OSH9" s="35"/>
      <c r="OSI9" s="35"/>
      <c r="OSJ9" s="35"/>
      <c r="OSK9" s="35"/>
      <c r="OSL9" s="35"/>
      <c r="OSM9" s="35"/>
      <c r="OSN9" s="35"/>
      <c r="OSO9" s="35"/>
      <c r="OSP9" s="35"/>
      <c r="OSQ9" s="35"/>
      <c r="OSR9" s="35"/>
      <c r="OSS9" s="35"/>
      <c r="OST9" s="35"/>
      <c r="OSU9" s="35"/>
      <c r="OSV9" s="35"/>
      <c r="OSW9" s="35"/>
      <c r="OSX9" s="35"/>
      <c r="OSY9" s="35"/>
      <c r="OSZ9" s="35"/>
      <c r="OTA9" s="35"/>
      <c r="OTB9" s="35"/>
      <c r="OTC9" s="35"/>
      <c r="OTD9" s="35"/>
      <c r="OTE9" s="35"/>
      <c r="OTF9" s="35"/>
      <c r="OTG9" s="35"/>
      <c r="OTH9" s="35"/>
      <c r="OTI9" s="35"/>
      <c r="OTJ9" s="35"/>
      <c r="OTK9" s="35"/>
      <c r="OTL9" s="35"/>
      <c r="OTM9" s="35"/>
      <c r="OTN9" s="35"/>
      <c r="OTO9" s="35"/>
      <c r="OTP9" s="35"/>
      <c r="OTQ9" s="35"/>
      <c r="OTR9" s="35"/>
      <c r="OTS9" s="35"/>
      <c r="OTT9" s="35"/>
      <c r="OTU9" s="35"/>
      <c r="OTV9" s="35"/>
      <c r="OTW9" s="35"/>
      <c r="OTX9" s="35"/>
      <c r="OTY9" s="35"/>
      <c r="OTZ9" s="35"/>
      <c r="OUA9" s="35"/>
      <c r="OUB9" s="35"/>
      <c r="OUC9" s="35"/>
      <c r="OUD9" s="35"/>
      <c r="OUE9" s="35"/>
      <c r="OUF9" s="35"/>
      <c r="OUG9" s="35"/>
      <c r="OUH9" s="35"/>
      <c r="OUI9" s="35"/>
      <c r="OUJ9" s="35"/>
      <c r="OUK9" s="35"/>
      <c r="OUL9" s="35"/>
      <c r="OUM9" s="35"/>
      <c r="OUN9" s="35"/>
      <c r="OUO9" s="35"/>
      <c r="OUP9" s="35"/>
      <c r="OUQ9" s="35"/>
      <c r="OUR9" s="35"/>
      <c r="OUS9" s="35"/>
      <c r="OUT9" s="35"/>
      <c r="OUU9" s="35"/>
      <c r="OUV9" s="35"/>
      <c r="OUW9" s="35"/>
      <c r="OUX9" s="35"/>
      <c r="OUY9" s="35"/>
      <c r="OUZ9" s="35"/>
      <c r="OVA9" s="35"/>
      <c r="OVB9" s="35"/>
      <c r="OVC9" s="35"/>
      <c r="OVD9" s="35"/>
      <c r="OVE9" s="35"/>
      <c r="OVF9" s="35"/>
      <c r="OVG9" s="35"/>
      <c r="OVH9" s="35"/>
      <c r="OVI9" s="35"/>
      <c r="OVJ9" s="35"/>
      <c r="OVK9" s="35"/>
      <c r="OVL9" s="35"/>
      <c r="OVM9" s="35"/>
      <c r="OVN9" s="35"/>
      <c r="OVO9" s="35"/>
      <c r="OVP9" s="35"/>
      <c r="OVQ9" s="35"/>
      <c r="OVR9" s="35"/>
      <c r="OVS9" s="35"/>
      <c r="OVT9" s="35"/>
      <c r="OVU9" s="35"/>
      <c r="OVV9" s="35"/>
      <c r="OVW9" s="35"/>
      <c r="OVX9" s="35"/>
      <c r="OVY9" s="35"/>
      <c r="OVZ9" s="35"/>
      <c r="OWA9" s="35"/>
      <c r="OWB9" s="35"/>
      <c r="OWC9" s="35"/>
      <c r="OWD9" s="35"/>
      <c r="OWE9" s="35"/>
      <c r="OWF9" s="35"/>
      <c r="OWG9" s="35"/>
      <c r="OWH9" s="35"/>
      <c r="OWI9" s="35"/>
      <c r="OWJ9" s="35"/>
      <c r="OWK9" s="35"/>
      <c r="OWL9" s="35"/>
      <c r="OWM9" s="35"/>
      <c r="OWN9" s="35"/>
      <c r="OWO9" s="35"/>
      <c r="OWP9" s="35"/>
      <c r="OWQ9" s="35"/>
      <c r="OWR9" s="35"/>
      <c r="OWS9" s="35"/>
      <c r="OWT9" s="35"/>
      <c r="OWU9" s="35"/>
      <c r="OWV9" s="35"/>
      <c r="OWW9" s="35"/>
      <c r="OWX9" s="35"/>
      <c r="OWY9" s="35"/>
      <c r="OWZ9" s="35"/>
      <c r="OXA9" s="35"/>
      <c r="OXB9" s="35"/>
      <c r="OXC9" s="35"/>
      <c r="OXD9" s="35"/>
      <c r="OXE9" s="35"/>
      <c r="OXF9" s="35"/>
      <c r="OXG9" s="35"/>
      <c r="OXH9" s="35"/>
      <c r="OXI9" s="35"/>
      <c r="OXJ9" s="35"/>
      <c r="OXK9" s="35"/>
      <c r="OXL9" s="35"/>
      <c r="OXM9" s="35"/>
      <c r="OXN9" s="35"/>
      <c r="OXO9" s="35"/>
      <c r="OXP9" s="35"/>
      <c r="OXQ9" s="35"/>
      <c r="OXR9" s="35"/>
      <c r="OXS9" s="35"/>
      <c r="OXT9" s="35"/>
      <c r="OXU9" s="35"/>
      <c r="OXV9" s="35"/>
      <c r="OXW9" s="35"/>
      <c r="OXX9" s="35"/>
      <c r="OXY9" s="35"/>
      <c r="OXZ9" s="35"/>
      <c r="OYA9" s="35"/>
      <c r="OYB9" s="35"/>
      <c r="OYC9" s="35"/>
      <c r="OYD9" s="35"/>
      <c r="OYE9" s="35"/>
      <c r="OYF9" s="35"/>
      <c r="OYG9" s="35"/>
      <c r="OYH9" s="35"/>
      <c r="OYI9" s="35"/>
      <c r="OYJ9" s="35"/>
      <c r="OYK9" s="35"/>
      <c r="OYL9" s="35"/>
      <c r="OYM9" s="35"/>
      <c r="OYN9" s="35"/>
      <c r="OYO9" s="35"/>
      <c r="OYP9" s="35"/>
      <c r="OYQ9" s="35"/>
      <c r="OYR9" s="35"/>
      <c r="OYS9" s="35"/>
      <c r="OYT9" s="35"/>
      <c r="OYU9" s="35"/>
      <c r="OYV9" s="35"/>
      <c r="OYW9" s="35"/>
      <c r="OYX9" s="35"/>
      <c r="OYY9" s="35"/>
      <c r="OYZ9" s="35"/>
      <c r="OZA9" s="35"/>
      <c r="OZB9" s="35"/>
      <c r="OZC9" s="35"/>
      <c r="OZD9" s="35"/>
      <c r="OZE9" s="35"/>
      <c r="OZF9" s="35"/>
      <c r="OZG9" s="35"/>
      <c r="OZH9" s="35"/>
      <c r="OZI9" s="35"/>
      <c r="OZJ9" s="35"/>
      <c r="OZK9" s="35"/>
      <c r="OZL9" s="35"/>
      <c r="OZM9" s="35"/>
      <c r="OZN9" s="35"/>
      <c r="OZO9" s="35"/>
      <c r="OZP9" s="35"/>
      <c r="OZQ9" s="35"/>
      <c r="OZR9" s="35"/>
      <c r="OZS9" s="35"/>
      <c r="OZT9" s="35"/>
      <c r="OZU9" s="35"/>
      <c r="OZV9" s="35"/>
      <c r="OZW9" s="35"/>
      <c r="OZX9" s="35"/>
      <c r="OZY9" s="35"/>
      <c r="OZZ9" s="35"/>
      <c r="PAA9" s="35"/>
      <c r="PAB9" s="35"/>
      <c r="PAC9" s="35"/>
      <c r="PAD9" s="35"/>
      <c r="PAE9" s="35"/>
      <c r="PAF9" s="35"/>
      <c r="PAG9" s="35"/>
      <c r="PAH9" s="35"/>
      <c r="PAI9" s="35"/>
      <c r="PAJ9" s="35"/>
      <c r="PAK9" s="35"/>
      <c r="PAL9" s="35"/>
      <c r="PAM9" s="35"/>
      <c r="PAN9" s="35"/>
      <c r="PAO9" s="35"/>
      <c r="PAP9" s="35"/>
      <c r="PAQ9" s="35"/>
      <c r="PAR9" s="35"/>
      <c r="PAS9" s="35"/>
      <c r="PAT9" s="35"/>
      <c r="PAU9" s="35"/>
      <c r="PAV9" s="35"/>
      <c r="PAW9" s="35"/>
      <c r="PAX9" s="35"/>
      <c r="PAY9" s="35"/>
      <c r="PAZ9" s="35"/>
      <c r="PBA9" s="35"/>
      <c r="PBB9" s="35"/>
      <c r="PBC9" s="35"/>
      <c r="PBD9" s="35"/>
      <c r="PBE9" s="35"/>
      <c r="PBF9" s="35"/>
      <c r="PBG9" s="35"/>
      <c r="PBH9" s="35"/>
      <c r="PBI9" s="35"/>
      <c r="PBJ9" s="35"/>
      <c r="PBK9" s="35"/>
      <c r="PBL9" s="35"/>
      <c r="PBM9" s="35"/>
      <c r="PBN9" s="35"/>
      <c r="PBO9" s="35"/>
      <c r="PBP9" s="35"/>
      <c r="PBQ9" s="35"/>
      <c r="PBR9" s="35"/>
      <c r="PBS9" s="35"/>
      <c r="PBT9" s="35"/>
      <c r="PBU9" s="35"/>
      <c r="PBV9" s="35"/>
      <c r="PBW9" s="35"/>
      <c r="PBX9" s="35"/>
      <c r="PBY9" s="35"/>
      <c r="PBZ9" s="35"/>
      <c r="PCA9" s="35"/>
      <c r="PCB9" s="35"/>
      <c r="PCC9" s="35"/>
      <c r="PCD9" s="35"/>
      <c r="PCE9" s="35"/>
      <c r="PCF9" s="35"/>
      <c r="PCG9" s="35"/>
      <c r="PCH9" s="35"/>
      <c r="PCI9" s="35"/>
      <c r="PCJ9" s="35"/>
      <c r="PCK9" s="35"/>
      <c r="PCL9" s="35"/>
      <c r="PCM9" s="35"/>
      <c r="PCN9" s="35"/>
      <c r="PCO9" s="35"/>
      <c r="PCP9" s="35"/>
      <c r="PCQ9" s="35"/>
      <c r="PCR9" s="35"/>
      <c r="PCS9" s="35"/>
      <c r="PCT9" s="35"/>
      <c r="PCU9" s="35"/>
      <c r="PCV9" s="35"/>
      <c r="PCW9" s="35"/>
      <c r="PCX9" s="35"/>
      <c r="PCY9" s="35"/>
      <c r="PCZ9" s="35"/>
      <c r="PDA9" s="35"/>
      <c r="PDB9" s="35"/>
      <c r="PDC9" s="35"/>
      <c r="PDD9" s="35"/>
      <c r="PDE9" s="35"/>
      <c r="PDF9" s="35"/>
      <c r="PDG9" s="35"/>
      <c r="PDH9" s="35"/>
      <c r="PDI9" s="35"/>
      <c r="PDJ9" s="35"/>
      <c r="PDK9" s="35"/>
      <c r="PDL9" s="35"/>
      <c r="PDM9" s="35"/>
      <c r="PDN9" s="35"/>
      <c r="PDO9" s="35"/>
      <c r="PDP9" s="35"/>
      <c r="PDQ9" s="35"/>
      <c r="PDR9" s="35"/>
      <c r="PDS9" s="35"/>
      <c r="PDT9" s="35"/>
      <c r="PDU9" s="35"/>
      <c r="PDV9" s="35"/>
      <c r="PDW9" s="35"/>
      <c r="PDX9" s="35"/>
      <c r="PDY9" s="35"/>
      <c r="PDZ9" s="35"/>
      <c r="PEA9" s="35"/>
      <c r="PEB9" s="35"/>
      <c r="PEC9" s="35"/>
      <c r="PED9" s="35"/>
      <c r="PEE9" s="35"/>
      <c r="PEF9" s="35"/>
      <c r="PEG9" s="35"/>
      <c r="PEH9" s="35"/>
      <c r="PEI9" s="35"/>
      <c r="PEJ9" s="35"/>
      <c r="PEK9" s="35"/>
      <c r="PEL9" s="35"/>
      <c r="PEM9" s="35"/>
      <c r="PEN9" s="35"/>
      <c r="PEO9" s="35"/>
      <c r="PEP9" s="35"/>
      <c r="PEQ9" s="35"/>
      <c r="PER9" s="35"/>
      <c r="PES9" s="35"/>
      <c r="PET9" s="35"/>
      <c r="PEU9" s="35"/>
      <c r="PEV9" s="35"/>
      <c r="PEW9" s="35"/>
      <c r="PEX9" s="35"/>
      <c r="PEY9" s="35"/>
      <c r="PEZ9" s="35"/>
      <c r="PFA9" s="35"/>
      <c r="PFB9" s="35"/>
      <c r="PFC9" s="35"/>
      <c r="PFD9" s="35"/>
      <c r="PFE9" s="35"/>
      <c r="PFF9" s="35"/>
      <c r="PFG9" s="35"/>
      <c r="PFH9" s="35"/>
      <c r="PFI9" s="35"/>
      <c r="PFJ9" s="35"/>
      <c r="PFK9" s="35"/>
      <c r="PFL9" s="35"/>
      <c r="PFM9" s="35"/>
      <c r="PFN9" s="35"/>
      <c r="PFO9" s="35"/>
      <c r="PFP9" s="35"/>
      <c r="PFQ9" s="35"/>
      <c r="PFR9" s="35"/>
      <c r="PFS9" s="35"/>
      <c r="PFT9" s="35"/>
      <c r="PFU9" s="35"/>
      <c r="PFV9" s="35"/>
      <c r="PFW9" s="35"/>
      <c r="PFX9" s="35"/>
      <c r="PFY9" s="35"/>
      <c r="PFZ9" s="35"/>
      <c r="PGA9" s="35"/>
      <c r="PGB9" s="35"/>
      <c r="PGC9" s="35"/>
      <c r="PGD9" s="35"/>
      <c r="PGE9" s="35"/>
      <c r="PGF9" s="35"/>
      <c r="PGG9" s="35"/>
      <c r="PGH9" s="35"/>
      <c r="PGI9" s="35"/>
      <c r="PGJ9" s="35"/>
      <c r="PGK9" s="35"/>
      <c r="PGL9" s="35"/>
      <c r="PGM9" s="35"/>
      <c r="PGN9" s="35"/>
      <c r="PGO9" s="35"/>
      <c r="PGP9" s="35"/>
      <c r="PGQ9" s="35"/>
      <c r="PGR9" s="35"/>
      <c r="PGS9" s="35"/>
      <c r="PGT9" s="35"/>
      <c r="PGU9" s="35"/>
      <c r="PGV9" s="35"/>
      <c r="PGW9" s="35"/>
      <c r="PGX9" s="35"/>
      <c r="PGY9" s="35"/>
      <c r="PGZ9" s="35"/>
      <c r="PHA9" s="35"/>
      <c r="PHB9" s="35"/>
      <c r="PHC9" s="35"/>
      <c r="PHD9" s="35"/>
      <c r="PHE9" s="35"/>
      <c r="PHF9" s="35"/>
      <c r="PHG9" s="35"/>
      <c r="PHH9" s="35"/>
      <c r="PHI9" s="35"/>
      <c r="PHJ9" s="35"/>
      <c r="PHK9" s="35"/>
      <c r="PHL9" s="35"/>
      <c r="PHM9" s="35"/>
      <c r="PHN9" s="35"/>
      <c r="PHO9" s="35"/>
      <c r="PHP9" s="35"/>
      <c r="PHQ9" s="35"/>
      <c r="PHR9" s="35"/>
      <c r="PHS9" s="35"/>
      <c r="PHT9" s="35"/>
      <c r="PHU9" s="35"/>
      <c r="PHV9" s="35"/>
      <c r="PHW9" s="35"/>
      <c r="PHX9" s="35"/>
      <c r="PHY9" s="35"/>
      <c r="PHZ9" s="35"/>
      <c r="PIA9" s="35"/>
      <c r="PIB9" s="35"/>
      <c r="PIC9" s="35"/>
      <c r="PID9" s="35"/>
      <c r="PIE9" s="35"/>
      <c r="PIF9" s="35"/>
      <c r="PIG9" s="35"/>
      <c r="PIH9" s="35"/>
      <c r="PII9" s="35"/>
      <c r="PIJ9" s="35"/>
      <c r="PIK9" s="35"/>
      <c r="PIL9" s="35"/>
      <c r="PIM9" s="35"/>
      <c r="PIN9" s="35"/>
      <c r="PIO9" s="35"/>
      <c r="PIP9" s="35"/>
      <c r="PIQ9" s="35"/>
      <c r="PIR9" s="35"/>
      <c r="PIS9" s="35"/>
      <c r="PIT9" s="35"/>
      <c r="PIU9" s="35"/>
      <c r="PIV9" s="35"/>
      <c r="PIW9" s="35"/>
      <c r="PIX9" s="35"/>
      <c r="PIY9" s="35"/>
      <c r="PIZ9" s="35"/>
      <c r="PJA9" s="35"/>
      <c r="PJB9" s="35"/>
      <c r="PJC9" s="35"/>
      <c r="PJD9" s="35"/>
      <c r="PJE9" s="35"/>
      <c r="PJF9" s="35"/>
      <c r="PJG9" s="35"/>
      <c r="PJH9" s="35"/>
      <c r="PJI9" s="35"/>
      <c r="PJJ9" s="35"/>
      <c r="PJK9" s="35"/>
      <c r="PJL9" s="35"/>
      <c r="PJM9" s="35"/>
      <c r="PJN9" s="35"/>
      <c r="PJO9" s="35"/>
      <c r="PJP9" s="35"/>
      <c r="PJQ9" s="35"/>
      <c r="PJR9" s="35"/>
      <c r="PJS9" s="35"/>
      <c r="PJT9" s="35"/>
      <c r="PJU9" s="35"/>
      <c r="PJV9" s="35"/>
      <c r="PJW9" s="35"/>
      <c r="PJX9" s="35"/>
      <c r="PJY9" s="35"/>
      <c r="PJZ9" s="35"/>
      <c r="PKA9" s="35"/>
      <c r="PKB9" s="35"/>
      <c r="PKC9" s="35"/>
      <c r="PKD9" s="35"/>
      <c r="PKE9" s="35"/>
      <c r="PKF9" s="35"/>
      <c r="PKG9" s="35"/>
      <c r="PKH9" s="35"/>
      <c r="PKI9" s="35"/>
      <c r="PKJ9" s="35"/>
      <c r="PKK9" s="35"/>
      <c r="PKL9" s="35"/>
      <c r="PKM9" s="35"/>
      <c r="PKN9" s="35"/>
      <c r="PKO9" s="35"/>
      <c r="PKP9" s="35"/>
      <c r="PKQ9" s="35"/>
      <c r="PKR9" s="35"/>
      <c r="PKS9" s="35"/>
      <c r="PKT9" s="35"/>
      <c r="PKU9" s="35"/>
      <c r="PKV9" s="35"/>
      <c r="PKW9" s="35"/>
      <c r="PKX9" s="35"/>
      <c r="PKY9" s="35"/>
      <c r="PKZ9" s="35"/>
      <c r="PLA9" s="35"/>
      <c r="PLB9" s="35"/>
      <c r="PLC9" s="35"/>
      <c r="PLD9" s="35"/>
      <c r="PLE9" s="35"/>
      <c r="PLF9" s="35"/>
      <c r="PLG9" s="35"/>
      <c r="PLH9" s="35"/>
      <c r="PLI9" s="35"/>
      <c r="PLJ9" s="35"/>
      <c r="PLK9" s="35"/>
      <c r="PLL9" s="35"/>
      <c r="PLM9" s="35"/>
      <c r="PLN9" s="35"/>
      <c r="PLO9" s="35"/>
      <c r="PLP9" s="35"/>
      <c r="PLQ9" s="35"/>
      <c r="PLR9" s="35"/>
      <c r="PLS9" s="35"/>
      <c r="PLT9" s="35"/>
      <c r="PLU9" s="35"/>
      <c r="PLV9" s="35"/>
      <c r="PLW9" s="35"/>
      <c r="PLX9" s="35"/>
      <c r="PLY9" s="35"/>
      <c r="PLZ9" s="35"/>
      <c r="PMA9" s="35"/>
      <c r="PMB9" s="35"/>
      <c r="PMC9" s="35"/>
      <c r="PMD9" s="35"/>
      <c r="PME9" s="35"/>
      <c r="PMF9" s="35"/>
      <c r="PMG9" s="35"/>
      <c r="PMH9" s="35"/>
      <c r="PMI9" s="35"/>
      <c r="PMJ9" s="35"/>
      <c r="PMK9" s="35"/>
      <c r="PML9" s="35"/>
      <c r="PMM9" s="35"/>
      <c r="PMN9" s="35"/>
      <c r="PMO9" s="35"/>
      <c r="PMP9" s="35"/>
      <c r="PMQ9" s="35"/>
      <c r="PMR9" s="35"/>
      <c r="PMS9" s="35"/>
      <c r="PMT9" s="35"/>
      <c r="PMU9" s="35"/>
      <c r="PMV9" s="35"/>
      <c r="PMW9" s="35"/>
      <c r="PMX9" s="35"/>
      <c r="PMY9" s="35"/>
      <c r="PMZ9" s="35"/>
      <c r="PNA9" s="35"/>
      <c r="PNB9" s="35"/>
      <c r="PNC9" s="35"/>
      <c r="PND9" s="35"/>
      <c r="PNE9" s="35"/>
      <c r="PNF9" s="35"/>
      <c r="PNG9" s="35"/>
      <c r="PNH9" s="35"/>
      <c r="PNI9" s="35"/>
      <c r="PNJ9" s="35"/>
      <c r="PNK9" s="35"/>
      <c r="PNL9" s="35"/>
      <c r="PNM9" s="35"/>
      <c r="PNN9" s="35"/>
      <c r="PNO9" s="35"/>
      <c r="PNP9" s="35"/>
      <c r="PNQ9" s="35"/>
      <c r="PNR9" s="35"/>
      <c r="PNS9" s="35"/>
      <c r="PNT9" s="35"/>
      <c r="PNU9" s="35"/>
      <c r="PNV9" s="35"/>
      <c r="PNW9" s="35"/>
      <c r="PNX9" s="35"/>
      <c r="PNY9" s="35"/>
      <c r="PNZ9" s="35"/>
      <c r="POA9" s="35"/>
      <c r="POB9" s="35"/>
      <c r="POC9" s="35"/>
      <c r="POD9" s="35"/>
      <c r="POE9" s="35"/>
      <c r="POF9" s="35"/>
      <c r="POG9" s="35"/>
      <c r="POH9" s="35"/>
      <c r="POI9" s="35"/>
      <c r="POJ9" s="35"/>
      <c r="POK9" s="35"/>
      <c r="POL9" s="35"/>
      <c r="POM9" s="35"/>
      <c r="PON9" s="35"/>
      <c r="POO9" s="35"/>
      <c r="POP9" s="35"/>
      <c r="POQ9" s="35"/>
      <c r="POR9" s="35"/>
      <c r="POS9" s="35"/>
      <c r="POT9" s="35"/>
      <c r="POU9" s="35"/>
      <c r="POV9" s="35"/>
      <c r="POW9" s="35"/>
      <c r="POX9" s="35"/>
      <c r="POY9" s="35"/>
      <c r="POZ9" s="35"/>
      <c r="PPA9" s="35"/>
      <c r="PPB9" s="35"/>
      <c r="PPC9" s="35"/>
      <c r="PPD9" s="35"/>
      <c r="PPE9" s="35"/>
      <c r="PPF9" s="35"/>
      <c r="PPG9" s="35"/>
      <c r="PPH9" s="35"/>
      <c r="PPI9" s="35"/>
      <c r="PPJ9" s="35"/>
      <c r="PPK9" s="35"/>
      <c r="PPL9" s="35"/>
      <c r="PPM9" s="35"/>
      <c r="PPN9" s="35"/>
      <c r="PPO9" s="35"/>
      <c r="PPP9" s="35"/>
      <c r="PPQ9" s="35"/>
      <c r="PPR9" s="35"/>
      <c r="PPS9" s="35"/>
      <c r="PPT9" s="35"/>
      <c r="PPU9" s="35"/>
      <c r="PPV9" s="35"/>
      <c r="PPW9" s="35"/>
      <c r="PPX9" s="35"/>
      <c r="PPY9" s="35"/>
      <c r="PPZ9" s="35"/>
      <c r="PQA9" s="35"/>
      <c r="PQB9" s="35"/>
      <c r="PQC9" s="35"/>
      <c r="PQD9" s="35"/>
      <c r="PQE9" s="35"/>
      <c r="PQF9" s="35"/>
      <c r="PQG9" s="35"/>
      <c r="PQH9" s="35"/>
      <c r="PQI9" s="35"/>
      <c r="PQJ9" s="35"/>
      <c r="PQK9" s="35"/>
      <c r="PQL9" s="35"/>
      <c r="PQM9" s="35"/>
      <c r="PQN9" s="35"/>
      <c r="PQO9" s="35"/>
      <c r="PQP9" s="35"/>
      <c r="PQQ9" s="35"/>
      <c r="PQR9" s="35"/>
      <c r="PQS9" s="35"/>
      <c r="PQT9" s="35"/>
      <c r="PQU9" s="35"/>
      <c r="PQV9" s="35"/>
      <c r="PQW9" s="35"/>
      <c r="PQX9" s="35"/>
      <c r="PQY9" s="35"/>
      <c r="PQZ9" s="35"/>
      <c r="PRA9" s="35"/>
      <c r="PRB9" s="35"/>
      <c r="PRC9" s="35"/>
      <c r="PRD9" s="35"/>
      <c r="PRE9" s="35"/>
      <c r="PRF9" s="35"/>
      <c r="PRG9" s="35"/>
      <c r="PRH9" s="35"/>
      <c r="PRI9" s="35"/>
      <c r="PRJ9" s="35"/>
      <c r="PRK9" s="35"/>
      <c r="PRL9" s="35"/>
      <c r="PRM9" s="35"/>
      <c r="PRN9" s="35"/>
      <c r="PRO9" s="35"/>
      <c r="PRP9" s="35"/>
      <c r="PRQ9" s="35"/>
      <c r="PRR9" s="35"/>
      <c r="PRS9" s="35"/>
      <c r="PRT9" s="35"/>
      <c r="PRU9" s="35"/>
      <c r="PRV9" s="35"/>
      <c r="PRW9" s="35"/>
      <c r="PRX9" s="35"/>
      <c r="PRY9" s="35"/>
      <c r="PRZ9" s="35"/>
      <c r="PSA9" s="35"/>
      <c r="PSB9" s="35"/>
      <c r="PSC9" s="35"/>
      <c r="PSD9" s="35"/>
      <c r="PSE9" s="35"/>
      <c r="PSF9" s="35"/>
      <c r="PSG9" s="35"/>
      <c r="PSH9" s="35"/>
      <c r="PSI9" s="35"/>
      <c r="PSJ9" s="35"/>
      <c r="PSK9" s="35"/>
      <c r="PSL9" s="35"/>
      <c r="PSM9" s="35"/>
      <c r="PSN9" s="35"/>
      <c r="PSO9" s="35"/>
      <c r="PSP9" s="35"/>
      <c r="PSQ9" s="35"/>
      <c r="PSR9" s="35"/>
      <c r="PSS9" s="35"/>
      <c r="PST9" s="35"/>
      <c r="PSU9" s="35"/>
      <c r="PSV9" s="35"/>
      <c r="PSW9" s="35"/>
      <c r="PSX9" s="35"/>
      <c r="PSY9" s="35"/>
      <c r="PSZ9" s="35"/>
      <c r="PTA9" s="35"/>
      <c r="PTB9" s="35"/>
      <c r="PTC9" s="35"/>
      <c r="PTD9" s="35"/>
      <c r="PTE9" s="35"/>
      <c r="PTF9" s="35"/>
      <c r="PTG9" s="35"/>
      <c r="PTH9" s="35"/>
      <c r="PTI9" s="35"/>
      <c r="PTJ9" s="35"/>
      <c r="PTK9" s="35"/>
      <c r="PTL9" s="35"/>
      <c r="PTM9" s="35"/>
      <c r="PTN9" s="35"/>
      <c r="PTO9" s="35"/>
      <c r="PTP9" s="35"/>
      <c r="PTQ9" s="35"/>
      <c r="PTR9" s="35"/>
      <c r="PTS9" s="35"/>
      <c r="PTT9" s="35"/>
      <c r="PTU9" s="35"/>
      <c r="PTV9" s="35"/>
      <c r="PTW9" s="35"/>
      <c r="PTX9" s="35"/>
      <c r="PTY9" s="35"/>
      <c r="PTZ9" s="35"/>
      <c r="PUA9" s="35"/>
      <c r="PUB9" s="35"/>
      <c r="PUC9" s="35"/>
      <c r="PUD9" s="35"/>
      <c r="PUE9" s="35"/>
      <c r="PUF9" s="35"/>
      <c r="PUG9" s="35"/>
      <c r="PUH9" s="35"/>
      <c r="PUI9" s="35"/>
      <c r="PUJ9" s="35"/>
      <c r="PUK9" s="35"/>
      <c r="PUL9" s="35"/>
      <c r="PUM9" s="35"/>
      <c r="PUN9" s="35"/>
      <c r="PUO9" s="35"/>
      <c r="PUP9" s="35"/>
      <c r="PUQ9" s="35"/>
      <c r="PUR9" s="35"/>
      <c r="PUS9" s="35"/>
      <c r="PUT9" s="35"/>
      <c r="PUU9" s="35"/>
      <c r="PUV9" s="35"/>
      <c r="PUW9" s="35"/>
      <c r="PUX9" s="35"/>
      <c r="PUY9" s="35"/>
      <c r="PUZ9" s="35"/>
      <c r="PVA9" s="35"/>
      <c r="PVB9" s="35"/>
      <c r="PVC9" s="35"/>
      <c r="PVD9" s="35"/>
      <c r="PVE9" s="35"/>
      <c r="PVF9" s="35"/>
      <c r="PVG9" s="35"/>
      <c r="PVH9" s="35"/>
      <c r="PVI9" s="35"/>
      <c r="PVJ9" s="35"/>
      <c r="PVK9" s="35"/>
      <c r="PVL9" s="35"/>
      <c r="PVM9" s="35"/>
      <c r="PVN9" s="35"/>
      <c r="PVO9" s="35"/>
      <c r="PVP9" s="35"/>
      <c r="PVQ9" s="35"/>
      <c r="PVR9" s="35"/>
      <c r="PVS9" s="35"/>
      <c r="PVT9" s="35"/>
      <c r="PVU9" s="35"/>
      <c r="PVV9" s="35"/>
      <c r="PVW9" s="35"/>
      <c r="PVX9" s="35"/>
      <c r="PVY9" s="35"/>
      <c r="PVZ9" s="35"/>
      <c r="PWA9" s="35"/>
      <c r="PWB9" s="35"/>
      <c r="PWC9" s="35"/>
      <c r="PWD9" s="35"/>
      <c r="PWE9" s="35"/>
      <c r="PWF9" s="35"/>
      <c r="PWG9" s="35"/>
      <c r="PWH9" s="35"/>
      <c r="PWI9" s="35"/>
      <c r="PWJ9" s="35"/>
      <c r="PWK9" s="35"/>
      <c r="PWL9" s="35"/>
      <c r="PWM9" s="35"/>
      <c r="PWN9" s="35"/>
      <c r="PWO9" s="35"/>
      <c r="PWP9" s="35"/>
      <c r="PWQ9" s="35"/>
      <c r="PWR9" s="35"/>
      <c r="PWS9" s="35"/>
      <c r="PWT9" s="35"/>
      <c r="PWU9" s="35"/>
      <c r="PWV9" s="35"/>
      <c r="PWW9" s="35"/>
      <c r="PWX9" s="35"/>
      <c r="PWY9" s="35"/>
      <c r="PWZ9" s="35"/>
      <c r="PXA9" s="35"/>
      <c r="PXB9" s="35"/>
      <c r="PXC9" s="35"/>
      <c r="PXD9" s="35"/>
      <c r="PXE9" s="35"/>
      <c r="PXF9" s="35"/>
      <c r="PXG9" s="35"/>
      <c r="PXH9" s="35"/>
      <c r="PXI9" s="35"/>
      <c r="PXJ9" s="35"/>
      <c r="PXK9" s="35"/>
      <c r="PXL9" s="35"/>
      <c r="PXM9" s="35"/>
      <c r="PXN9" s="35"/>
      <c r="PXO9" s="35"/>
      <c r="PXP9" s="35"/>
      <c r="PXQ9" s="35"/>
      <c r="PXR9" s="35"/>
      <c r="PXS9" s="35"/>
      <c r="PXT9" s="35"/>
      <c r="PXU9" s="35"/>
      <c r="PXV9" s="35"/>
      <c r="PXW9" s="35"/>
      <c r="PXX9" s="35"/>
      <c r="PXY9" s="35"/>
      <c r="PXZ9" s="35"/>
      <c r="PYA9" s="35"/>
      <c r="PYB9" s="35"/>
      <c r="PYC9" s="35"/>
      <c r="PYD9" s="35"/>
      <c r="PYE9" s="35"/>
      <c r="PYF9" s="35"/>
      <c r="PYG9" s="35"/>
      <c r="PYH9" s="35"/>
      <c r="PYI9" s="35"/>
      <c r="PYJ9" s="35"/>
      <c r="PYK9" s="35"/>
      <c r="PYL9" s="35"/>
      <c r="PYM9" s="35"/>
      <c r="PYN9" s="35"/>
      <c r="PYO9" s="35"/>
      <c r="PYP9" s="35"/>
      <c r="PYQ9" s="35"/>
      <c r="PYR9" s="35"/>
      <c r="PYS9" s="35"/>
      <c r="PYT9" s="35"/>
      <c r="PYU9" s="35"/>
      <c r="PYV9" s="35"/>
      <c r="PYW9" s="35"/>
      <c r="PYX9" s="35"/>
      <c r="PYY9" s="35"/>
      <c r="PYZ9" s="35"/>
      <c r="PZA9" s="35"/>
      <c r="PZB9" s="35"/>
      <c r="PZC9" s="35"/>
      <c r="PZD9" s="35"/>
      <c r="PZE9" s="35"/>
      <c r="PZF9" s="35"/>
      <c r="PZG9" s="35"/>
      <c r="PZH9" s="35"/>
      <c r="PZI9" s="35"/>
      <c r="PZJ9" s="35"/>
      <c r="PZK9" s="35"/>
      <c r="PZL9" s="35"/>
      <c r="PZM9" s="35"/>
      <c r="PZN9" s="35"/>
      <c r="PZO9" s="35"/>
      <c r="PZP9" s="35"/>
      <c r="PZQ9" s="35"/>
      <c r="PZR9" s="35"/>
      <c r="PZS9" s="35"/>
      <c r="PZT9" s="35"/>
      <c r="PZU9" s="35"/>
      <c r="PZV9" s="35"/>
      <c r="PZW9" s="35"/>
      <c r="PZX9" s="35"/>
      <c r="PZY9" s="35"/>
      <c r="PZZ9" s="35"/>
      <c r="QAA9" s="35"/>
      <c r="QAB9" s="35"/>
      <c r="QAC9" s="35"/>
      <c r="QAD9" s="35"/>
      <c r="QAE9" s="35"/>
      <c r="QAF9" s="35"/>
      <c r="QAG9" s="35"/>
      <c r="QAH9" s="35"/>
      <c r="QAI9" s="35"/>
      <c r="QAJ9" s="35"/>
      <c r="QAK9" s="35"/>
      <c r="QAL9" s="35"/>
      <c r="QAM9" s="35"/>
      <c r="QAN9" s="35"/>
      <c r="QAO9" s="35"/>
      <c r="QAP9" s="35"/>
      <c r="QAQ9" s="35"/>
      <c r="QAR9" s="35"/>
      <c r="QAS9" s="35"/>
      <c r="QAT9" s="35"/>
      <c r="QAU9" s="35"/>
      <c r="QAV9" s="35"/>
      <c r="QAW9" s="35"/>
      <c r="QAX9" s="35"/>
      <c r="QAY9" s="35"/>
      <c r="QAZ9" s="35"/>
      <c r="QBA9" s="35"/>
      <c r="QBB9" s="35"/>
      <c r="QBC9" s="35"/>
      <c r="QBD9" s="35"/>
      <c r="QBE9" s="35"/>
      <c r="QBF9" s="35"/>
      <c r="QBG9" s="35"/>
      <c r="QBH9" s="35"/>
      <c r="QBI9" s="35"/>
      <c r="QBJ9" s="35"/>
      <c r="QBK9" s="35"/>
      <c r="QBL9" s="35"/>
      <c r="QBM9" s="35"/>
      <c r="QBN9" s="35"/>
      <c r="QBO9" s="35"/>
      <c r="QBP9" s="35"/>
      <c r="QBQ9" s="35"/>
      <c r="QBR9" s="35"/>
      <c r="QBS9" s="35"/>
      <c r="QBT9" s="35"/>
      <c r="QBU9" s="35"/>
      <c r="QBV9" s="35"/>
      <c r="QBW9" s="35"/>
      <c r="QBX9" s="35"/>
      <c r="QBY9" s="35"/>
      <c r="QBZ9" s="35"/>
      <c r="QCA9" s="35"/>
      <c r="QCB9" s="35"/>
      <c r="QCC9" s="35"/>
      <c r="QCD9" s="35"/>
      <c r="QCE9" s="35"/>
      <c r="QCF9" s="35"/>
      <c r="QCG9" s="35"/>
      <c r="QCH9" s="35"/>
      <c r="QCI9" s="35"/>
      <c r="QCJ9" s="35"/>
      <c r="QCK9" s="35"/>
      <c r="QCL9" s="35"/>
      <c r="QCM9" s="35"/>
      <c r="QCN9" s="35"/>
      <c r="QCO9" s="35"/>
      <c r="QCP9" s="35"/>
      <c r="QCQ9" s="35"/>
      <c r="QCR9" s="35"/>
      <c r="QCS9" s="35"/>
      <c r="QCT9" s="35"/>
      <c r="QCU9" s="35"/>
      <c r="QCV9" s="35"/>
      <c r="QCW9" s="35"/>
      <c r="QCX9" s="35"/>
      <c r="QCY9" s="35"/>
      <c r="QCZ9" s="35"/>
      <c r="QDA9" s="35"/>
      <c r="QDB9" s="35"/>
      <c r="QDC9" s="35"/>
      <c r="QDD9" s="35"/>
      <c r="QDE9" s="35"/>
      <c r="QDF9" s="35"/>
      <c r="QDG9" s="35"/>
      <c r="QDH9" s="35"/>
      <c r="QDI9" s="35"/>
      <c r="QDJ9" s="35"/>
      <c r="QDK9" s="35"/>
      <c r="QDL9" s="35"/>
      <c r="QDM9" s="35"/>
      <c r="QDN9" s="35"/>
      <c r="QDO9" s="35"/>
      <c r="QDP9" s="35"/>
      <c r="QDQ9" s="35"/>
      <c r="QDR9" s="35"/>
      <c r="QDS9" s="35"/>
      <c r="QDT9" s="35"/>
      <c r="QDU9" s="35"/>
      <c r="QDV9" s="35"/>
      <c r="QDW9" s="35"/>
      <c r="QDX9" s="35"/>
      <c r="QDY9" s="35"/>
      <c r="QDZ9" s="35"/>
      <c r="QEA9" s="35"/>
      <c r="QEB9" s="35"/>
      <c r="QEC9" s="35"/>
      <c r="QED9" s="35"/>
      <c r="QEE9" s="35"/>
      <c r="QEF9" s="35"/>
      <c r="QEG9" s="35"/>
      <c r="QEH9" s="35"/>
      <c r="QEI9" s="35"/>
      <c r="QEJ9" s="35"/>
      <c r="QEK9" s="35"/>
      <c r="QEL9" s="35"/>
      <c r="QEM9" s="35"/>
      <c r="QEN9" s="35"/>
      <c r="QEO9" s="35"/>
      <c r="QEP9" s="35"/>
      <c r="QEQ9" s="35"/>
      <c r="QER9" s="35"/>
      <c r="QES9" s="35"/>
      <c r="QET9" s="35"/>
      <c r="QEU9" s="35"/>
      <c r="QEV9" s="35"/>
      <c r="QEW9" s="35"/>
      <c r="QEX9" s="35"/>
      <c r="QEY9" s="35"/>
      <c r="QEZ9" s="35"/>
      <c r="QFA9" s="35"/>
      <c r="QFB9" s="35"/>
      <c r="QFC9" s="35"/>
      <c r="QFD9" s="35"/>
      <c r="QFE9" s="35"/>
      <c r="QFF9" s="35"/>
      <c r="QFG9" s="35"/>
      <c r="QFH9" s="35"/>
      <c r="QFI9" s="35"/>
      <c r="QFJ9" s="35"/>
      <c r="QFK9" s="35"/>
      <c r="QFL9" s="35"/>
      <c r="QFM9" s="35"/>
      <c r="QFN9" s="35"/>
      <c r="QFO9" s="35"/>
      <c r="QFP9" s="35"/>
      <c r="QFQ9" s="35"/>
      <c r="QFR9" s="35"/>
      <c r="QFS9" s="35"/>
      <c r="QFT9" s="35"/>
      <c r="QFU9" s="35"/>
      <c r="QFV9" s="35"/>
      <c r="QFW9" s="35"/>
      <c r="QFX9" s="35"/>
      <c r="QFY9" s="35"/>
      <c r="QFZ9" s="35"/>
      <c r="QGA9" s="35"/>
      <c r="QGB9" s="35"/>
      <c r="QGC9" s="35"/>
      <c r="QGD9" s="35"/>
      <c r="QGE9" s="35"/>
      <c r="QGF9" s="35"/>
      <c r="QGG9" s="35"/>
      <c r="QGH9" s="35"/>
      <c r="QGI9" s="35"/>
      <c r="QGJ9" s="35"/>
      <c r="QGK9" s="35"/>
      <c r="QGL9" s="35"/>
      <c r="QGM9" s="35"/>
      <c r="QGN9" s="35"/>
      <c r="QGO9" s="35"/>
      <c r="QGP9" s="35"/>
      <c r="QGQ9" s="35"/>
      <c r="QGR9" s="35"/>
      <c r="QGS9" s="35"/>
      <c r="QGT9" s="35"/>
      <c r="QGU9" s="35"/>
      <c r="QGV9" s="35"/>
      <c r="QGW9" s="35"/>
      <c r="QGX9" s="35"/>
      <c r="QGY9" s="35"/>
      <c r="QGZ9" s="35"/>
      <c r="QHA9" s="35"/>
      <c r="QHB9" s="35"/>
      <c r="QHC9" s="35"/>
      <c r="QHD9" s="35"/>
      <c r="QHE9" s="35"/>
      <c r="QHF9" s="35"/>
      <c r="QHG9" s="35"/>
      <c r="QHH9" s="35"/>
      <c r="QHI9" s="35"/>
      <c r="QHJ9" s="35"/>
      <c r="QHK9" s="35"/>
      <c r="QHL9" s="35"/>
      <c r="QHM9" s="35"/>
      <c r="QHN9" s="35"/>
      <c r="QHO9" s="35"/>
      <c r="QHP9" s="35"/>
      <c r="QHQ9" s="35"/>
      <c r="QHR9" s="35"/>
      <c r="QHS9" s="35"/>
      <c r="QHT9" s="35"/>
      <c r="QHU9" s="35"/>
      <c r="QHV9" s="35"/>
      <c r="QHW9" s="35"/>
      <c r="QHX9" s="35"/>
      <c r="QHY9" s="35"/>
      <c r="QHZ9" s="35"/>
      <c r="QIA9" s="35"/>
      <c r="QIB9" s="35"/>
      <c r="QIC9" s="35"/>
      <c r="QID9" s="35"/>
      <c r="QIE9" s="35"/>
      <c r="QIF9" s="35"/>
      <c r="QIG9" s="35"/>
      <c r="QIH9" s="35"/>
      <c r="QII9" s="35"/>
      <c r="QIJ9" s="35"/>
      <c r="QIK9" s="35"/>
      <c r="QIL9" s="35"/>
      <c r="QIM9" s="35"/>
      <c r="QIN9" s="35"/>
      <c r="QIO9" s="35"/>
      <c r="QIP9" s="35"/>
      <c r="QIQ9" s="35"/>
      <c r="QIR9" s="35"/>
      <c r="QIS9" s="35"/>
      <c r="QIT9" s="35"/>
      <c r="QIU9" s="35"/>
      <c r="QIV9" s="35"/>
      <c r="QIW9" s="35"/>
      <c r="QIX9" s="35"/>
      <c r="QIY9" s="35"/>
      <c r="QIZ9" s="35"/>
      <c r="QJA9" s="35"/>
      <c r="QJB9" s="35"/>
      <c r="QJC9" s="35"/>
      <c r="QJD9" s="35"/>
      <c r="QJE9" s="35"/>
      <c r="QJF9" s="35"/>
      <c r="QJG9" s="35"/>
      <c r="QJH9" s="35"/>
      <c r="QJI9" s="35"/>
      <c r="QJJ9" s="35"/>
      <c r="QJK9" s="35"/>
      <c r="QJL9" s="35"/>
      <c r="QJM9" s="35"/>
      <c r="QJN9" s="35"/>
      <c r="QJO9" s="35"/>
      <c r="QJP9" s="35"/>
      <c r="QJQ9" s="35"/>
      <c r="QJR9" s="35"/>
      <c r="QJS9" s="35"/>
      <c r="QJT9" s="35"/>
      <c r="QJU9" s="35"/>
      <c r="QJV9" s="35"/>
      <c r="QJW9" s="35"/>
      <c r="QJX9" s="35"/>
      <c r="QJY9" s="35"/>
      <c r="QJZ9" s="35"/>
      <c r="QKA9" s="35"/>
      <c r="QKB9" s="35"/>
      <c r="QKC9" s="35"/>
      <c r="QKD9" s="35"/>
      <c r="QKE9" s="35"/>
      <c r="QKF9" s="35"/>
      <c r="QKG9" s="35"/>
      <c r="QKH9" s="35"/>
      <c r="QKI9" s="35"/>
      <c r="QKJ9" s="35"/>
      <c r="QKK9" s="35"/>
      <c r="QKL9" s="35"/>
      <c r="QKM9" s="35"/>
      <c r="QKN9" s="35"/>
      <c r="QKO9" s="35"/>
      <c r="QKP9" s="35"/>
      <c r="QKQ9" s="35"/>
      <c r="QKR9" s="35"/>
      <c r="QKS9" s="35"/>
      <c r="QKT9" s="35"/>
      <c r="QKU9" s="35"/>
      <c r="QKV9" s="35"/>
      <c r="QKW9" s="35"/>
      <c r="QKX9" s="35"/>
      <c r="QKY9" s="35"/>
      <c r="QKZ9" s="35"/>
      <c r="QLA9" s="35"/>
      <c r="QLB9" s="35"/>
      <c r="QLC9" s="35"/>
      <c r="QLD9" s="35"/>
      <c r="QLE9" s="35"/>
      <c r="QLF9" s="35"/>
      <c r="QLG9" s="35"/>
      <c r="QLH9" s="35"/>
      <c r="QLI9" s="35"/>
      <c r="QLJ9" s="35"/>
      <c r="QLK9" s="35"/>
      <c r="QLL9" s="35"/>
      <c r="QLM9" s="35"/>
      <c r="QLN9" s="35"/>
      <c r="QLO9" s="35"/>
      <c r="QLP9" s="35"/>
      <c r="QLQ9" s="35"/>
      <c r="QLR9" s="35"/>
      <c r="QLS9" s="35"/>
      <c r="QLT9" s="35"/>
      <c r="QLU9" s="35"/>
      <c r="QLV9" s="35"/>
      <c r="QLW9" s="35"/>
      <c r="QLX9" s="35"/>
      <c r="QLY9" s="35"/>
      <c r="QLZ9" s="35"/>
      <c r="QMA9" s="35"/>
      <c r="QMB9" s="35"/>
      <c r="QMC9" s="35"/>
      <c r="QMD9" s="35"/>
      <c r="QME9" s="35"/>
      <c r="QMF9" s="35"/>
      <c r="QMG9" s="35"/>
      <c r="QMH9" s="35"/>
      <c r="QMI9" s="35"/>
      <c r="QMJ9" s="35"/>
      <c r="QMK9" s="35"/>
      <c r="QML9" s="35"/>
      <c r="QMM9" s="35"/>
      <c r="QMN9" s="35"/>
      <c r="QMO9" s="35"/>
      <c r="QMP9" s="35"/>
      <c r="QMQ9" s="35"/>
      <c r="QMR9" s="35"/>
      <c r="QMS9" s="35"/>
      <c r="QMT9" s="35"/>
      <c r="QMU9" s="35"/>
      <c r="QMV9" s="35"/>
      <c r="QMW9" s="35"/>
      <c r="QMX9" s="35"/>
      <c r="QMY9" s="35"/>
      <c r="QMZ9" s="35"/>
      <c r="QNA9" s="35"/>
      <c r="QNB9" s="35"/>
      <c r="QNC9" s="35"/>
      <c r="QND9" s="35"/>
      <c r="QNE9" s="35"/>
      <c r="QNF9" s="35"/>
      <c r="QNG9" s="35"/>
      <c r="QNH9" s="35"/>
      <c r="QNI9" s="35"/>
      <c r="QNJ9" s="35"/>
      <c r="QNK9" s="35"/>
      <c r="QNL9" s="35"/>
      <c r="QNM9" s="35"/>
      <c r="QNN9" s="35"/>
      <c r="QNO9" s="35"/>
      <c r="QNP9" s="35"/>
      <c r="QNQ9" s="35"/>
      <c r="QNR9" s="35"/>
      <c r="QNS9" s="35"/>
      <c r="QNT9" s="35"/>
      <c r="QNU9" s="35"/>
      <c r="QNV9" s="35"/>
      <c r="QNW9" s="35"/>
      <c r="QNX9" s="35"/>
      <c r="QNY9" s="35"/>
      <c r="QNZ9" s="35"/>
      <c r="QOA9" s="35"/>
      <c r="QOB9" s="35"/>
      <c r="QOC9" s="35"/>
      <c r="QOD9" s="35"/>
      <c r="QOE9" s="35"/>
      <c r="QOF9" s="35"/>
      <c r="QOG9" s="35"/>
      <c r="QOH9" s="35"/>
      <c r="QOI9" s="35"/>
      <c r="QOJ9" s="35"/>
      <c r="QOK9" s="35"/>
      <c r="QOL9" s="35"/>
      <c r="QOM9" s="35"/>
      <c r="QON9" s="35"/>
      <c r="QOO9" s="35"/>
      <c r="QOP9" s="35"/>
      <c r="QOQ9" s="35"/>
      <c r="QOR9" s="35"/>
      <c r="QOS9" s="35"/>
      <c r="QOT9" s="35"/>
      <c r="QOU9" s="35"/>
      <c r="QOV9" s="35"/>
      <c r="QOW9" s="35"/>
      <c r="QOX9" s="35"/>
      <c r="QOY9" s="35"/>
      <c r="QOZ9" s="35"/>
      <c r="QPA9" s="35"/>
      <c r="QPB9" s="35"/>
      <c r="QPC9" s="35"/>
      <c r="QPD9" s="35"/>
      <c r="QPE9" s="35"/>
      <c r="QPF9" s="35"/>
      <c r="QPG9" s="35"/>
      <c r="QPH9" s="35"/>
      <c r="QPI9" s="35"/>
      <c r="QPJ9" s="35"/>
      <c r="QPK9" s="35"/>
      <c r="QPL9" s="35"/>
      <c r="QPM9" s="35"/>
      <c r="QPN9" s="35"/>
      <c r="QPO9" s="35"/>
      <c r="QPP9" s="35"/>
      <c r="QPQ9" s="35"/>
      <c r="QPR9" s="35"/>
      <c r="QPS9" s="35"/>
      <c r="QPT9" s="35"/>
      <c r="QPU9" s="35"/>
      <c r="QPV9" s="35"/>
      <c r="QPW9" s="35"/>
      <c r="QPX9" s="35"/>
      <c r="QPY9" s="35"/>
      <c r="QPZ9" s="35"/>
      <c r="QQA9" s="35"/>
      <c r="QQB9" s="35"/>
      <c r="QQC9" s="35"/>
      <c r="QQD9" s="35"/>
      <c r="QQE9" s="35"/>
      <c r="QQF9" s="35"/>
      <c r="QQG9" s="35"/>
      <c r="QQH9" s="35"/>
      <c r="QQI9" s="35"/>
      <c r="QQJ9" s="35"/>
      <c r="QQK9" s="35"/>
      <c r="QQL9" s="35"/>
      <c r="QQM9" s="35"/>
      <c r="QQN9" s="35"/>
      <c r="QQO9" s="35"/>
      <c r="QQP9" s="35"/>
      <c r="QQQ9" s="35"/>
      <c r="QQR9" s="35"/>
      <c r="QQS9" s="35"/>
      <c r="QQT9" s="35"/>
      <c r="QQU9" s="35"/>
      <c r="QQV9" s="35"/>
      <c r="QQW9" s="35"/>
      <c r="QQX9" s="35"/>
      <c r="QQY9" s="35"/>
      <c r="QQZ9" s="35"/>
      <c r="QRA9" s="35"/>
      <c r="QRB9" s="35"/>
      <c r="QRC9" s="35"/>
      <c r="QRD9" s="35"/>
      <c r="QRE9" s="35"/>
      <c r="QRF9" s="35"/>
      <c r="QRG9" s="35"/>
      <c r="QRH9" s="35"/>
      <c r="QRI9" s="35"/>
      <c r="QRJ9" s="35"/>
      <c r="QRK9" s="35"/>
      <c r="QRL9" s="35"/>
      <c r="QRM9" s="35"/>
      <c r="QRN9" s="35"/>
      <c r="QRO9" s="35"/>
      <c r="QRP9" s="35"/>
      <c r="QRQ9" s="35"/>
      <c r="QRR9" s="35"/>
      <c r="QRS9" s="35"/>
      <c r="QRT9" s="35"/>
      <c r="QRU9" s="35"/>
      <c r="QRV9" s="35"/>
      <c r="QRW9" s="35"/>
      <c r="QRX9" s="35"/>
      <c r="QRY9" s="35"/>
      <c r="QRZ9" s="35"/>
      <c r="QSA9" s="35"/>
      <c r="QSB9" s="35"/>
      <c r="QSC9" s="35"/>
      <c r="QSD9" s="35"/>
      <c r="QSE9" s="35"/>
      <c r="QSF9" s="35"/>
      <c r="QSG9" s="35"/>
      <c r="QSH9" s="35"/>
      <c r="QSI9" s="35"/>
      <c r="QSJ9" s="35"/>
      <c r="QSK9" s="35"/>
      <c r="QSL9" s="35"/>
      <c r="QSM9" s="35"/>
      <c r="QSN9" s="35"/>
      <c r="QSO9" s="35"/>
      <c r="QSP9" s="35"/>
      <c r="QSQ9" s="35"/>
      <c r="QSR9" s="35"/>
      <c r="QSS9" s="35"/>
      <c r="QST9" s="35"/>
      <c r="QSU9" s="35"/>
      <c r="QSV9" s="35"/>
      <c r="QSW9" s="35"/>
      <c r="QSX9" s="35"/>
      <c r="QSY9" s="35"/>
      <c r="QSZ9" s="35"/>
      <c r="QTA9" s="35"/>
      <c r="QTB9" s="35"/>
      <c r="QTC9" s="35"/>
      <c r="QTD9" s="35"/>
      <c r="QTE9" s="35"/>
      <c r="QTF9" s="35"/>
      <c r="QTG9" s="35"/>
      <c r="QTH9" s="35"/>
      <c r="QTI9" s="35"/>
      <c r="QTJ9" s="35"/>
      <c r="QTK9" s="35"/>
      <c r="QTL9" s="35"/>
      <c r="QTM9" s="35"/>
      <c r="QTN9" s="35"/>
      <c r="QTO9" s="35"/>
      <c r="QTP9" s="35"/>
      <c r="QTQ9" s="35"/>
      <c r="QTR9" s="35"/>
      <c r="QTS9" s="35"/>
      <c r="QTT9" s="35"/>
      <c r="QTU9" s="35"/>
      <c r="QTV9" s="35"/>
      <c r="QTW9" s="35"/>
      <c r="QTX9" s="35"/>
      <c r="QTY9" s="35"/>
      <c r="QTZ9" s="35"/>
      <c r="QUA9" s="35"/>
      <c r="QUB9" s="35"/>
      <c r="QUC9" s="35"/>
      <c r="QUD9" s="35"/>
      <c r="QUE9" s="35"/>
      <c r="QUF9" s="35"/>
      <c r="QUG9" s="35"/>
      <c r="QUH9" s="35"/>
      <c r="QUI9" s="35"/>
      <c r="QUJ9" s="35"/>
      <c r="QUK9" s="35"/>
      <c r="QUL9" s="35"/>
      <c r="QUM9" s="35"/>
      <c r="QUN9" s="35"/>
      <c r="QUO9" s="35"/>
      <c r="QUP9" s="35"/>
      <c r="QUQ9" s="35"/>
      <c r="QUR9" s="35"/>
      <c r="QUS9" s="35"/>
      <c r="QUT9" s="35"/>
      <c r="QUU9" s="35"/>
      <c r="QUV9" s="35"/>
      <c r="QUW9" s="35"/>
      <c r="QUX9" s="35"/>
      <c r="QUY9" s="35"/>
      <c r="QUZ9" s="35"/>
      <c r="QVA9" s="35"/>
      <c r="QVB9" s="35"/>
      <c r="QVC9" s="35"/>
      <c r="QVD9" s="35"/>
      <c r="QVE9" s="35"/>
      <c r="QVF9" s="35"/>
      <c r="QVG9" s="35"/>
      <c r="QVH9" s="35"/>
      <c r="QVI9" s="35"/>
      <c r="QVJ9" s="35"/>
      <c r="QVK9" s="35"/>
      <c r="QVL9" s="35"/>
      <c r="QVM9" s="35"/>
      <c r="QVN9" s="35"/>
      <c r="QVO9" s="35"/>
      <c r="QVP9" s="35"/>
      <c r="QVQ9" s="35"/>
      <c r="QVR9" s="35"/>
      <c r="QVS9" s="35"/>
      <c r="QVT9" s="35"/>
      <c r="QVU9" s="35"/>
      <c r="QVV9" s="35"/>
      <c r="QVW9" s="35"/>
      <c r="QVX9" s="35"/>
      <c r="QVY9" s="35"/>
      <c r="QVZ9" s="35"/>
      <c r="QWA9" s="35"/>
      <c r="QWB9" s="35"/>
      <c r="QWC9" s="35"/>
      <c r="QWD9" s="35"/>
      <c r="QWE9" s="35"/>
      <c r="QWF9" s="35"/>
      <c r="QWG9" s="35"/>
      <c r="QWH9" s="35"/>
      <c r="QWI9" s="35"/>
      <c r="QWJ9" s="35"/>
      <c r="QWK9" s="35"/>
      <c r="QWL9" s="35"/>
      <c r="QWM9" s="35"/>
      <c r="QWN9" s="35"/>
      <c r="QWO9" s="35"/>
      <c r="QWP9" s="35"/>
      <c r="QWQ9" s="35"/>
      <c r="QWR9" s="35"/>
      <c r="QWS9" s="35"/>
      <c r="QWT9" s="35"/>
      <c r="QWU9" s="35"/>
      <c r="QWV9" s="35"/>
      <c r="QWW9" s="35"/>
      <c r="QWX9" s="35"/>
      <c r="QWY9" s="35"/>
      <c r="QWZ9" s="35"/>
      <c r="QXA9" s="35"/>
      <c r="QXB9" s="35"/>
      <c r="QXC9" s="35"/>
      <c r="QXD9" s="35"/>
      <c r="QXE9" s="35"/>
      <c r="QXF9" s="35"/>
      <c r="QXG9" s="35"/>
      <c r="QXH9" s="35"/>
      <c r="QXI9" s="35"/>
      <c r="QXJ9" s="35"/>
      <c r="QXK9" s="35"/>
      <c r="QXL9" s="35"/>
      <c r="QXM9" s="35"/>
      <c r="QXN9" s="35"/>
      <c r="QXO9" s="35"/>
      <c r="QXP9" s="35"/>
      <c r="QXQ9" s="35"/>
      <c r="QXR9" s="35"/>
      <c r="QXS9" s="35"/>
      <c r="QXT9" s="35"/>
      <c r="QXU9" s="35"/>
      <c r="QXV9" s="35"/>
      <c r="QXW9" s="35"/>
      <c r="QXX9" s="35"/>
      <c r="QXY9" s="35"/>
      <c r="QXZ9" s="35"/>
      <c r="QYA9" s="35"/>
      <c r="QYB9" s="35"/>
      <c r="QYC9" s="35"/>
      <c r="QYD9" s="35"/>
      <c r="QYE9" s="35"/>
      <c r="QYF9" s="35"/>
      <c r="QYG9" s="35"/>
      <c r="QYH9" s="35"/>
      <c r="QYI9" s="35"/>
      <c r="QYJ9" s="35"/>
      <c r="QYK9" s="35"/>
      <c r="QYL9" s="35"/>
      <c r="QYM9" s="35"/>
      <c r="QYN9" s="35"/>
      <c r="QYO9" s="35"/>
      <c r="QYP9" s="35"/>
      <c r="QYQ9" s="35"/>
      <c r="QYR9" s="35"/>
      <c r="QYS9" s="35"/>
      <c r="QYT9" s="35"/>
      <c r="QYU9" s="35"/>
      <c r="QYV9" s="35"/>
      <c r="QYW9" s="35"/>
      <c r="QYX9" s="35"/>
      <c r="QYY9" s="35"/>
      <c r="QYZ9" s="35"/>
      <c r="QZA9" s="35"/>
      <c r="QZB9" s="35"/>
      <c r="QZC9" s="35"/>
      <c r="QZD9" s="35"/>
      <c r="QZE9" s="35"/>
      <c r="QZF9" s="35"/>
      <c r="QZG9" s="35"/>
      <c r="QZH9" s="35"/>
      <c r="QZI9" s="35"/>
      <c r="QZJ9" s="35"/>
      <c r="QZK9" s="35"/>
      <c r="QZL9" s="35"/>
      <c r="QZM9" s="35"/>
      <c r="QZN9" s="35"/>
      <c r="QZO9" s="35"/>
      <c r="QZP9" s="35"/>
      <c r="QZQ9" s="35"/>
      <c r="QZR9" s="35"/>
      <c r="QZS9" s="35"/>
      <c r="QZT9" s="35"/>
      <c r="QZU9" s="35"/>
      <c r="QZV9" s="35"/>
      <c r="QZW9" s="35"/>
      <c r="QZX9" s="35"/>
      <c r="QZY9" s="35"/>
      <c r="QZZ9" s="35"/>
      <c r="RAA9" s="35"/>
      <c r="RAB9" s="35"/>
      <c r="RAC9" s="35"/>
      <c r="RAD9" s="35"/>
      <c r="RAE9" s="35"/>
      <c r="RAF9" s="35"/>
      <c r="RAG9" s="35"/>
      <c r="RAH9" s="35"/>
      <c r="RAI9" s="35"/>
      <c r="RAJ9" s="35"/>
      <c r="RAK9" s="35"/>
      <c r="RAL9" s="35"/>
      <c r="RAM9" s="35"/>
      <c r="RAN9" s="35"/>
      <c r="RAO9" s="35"/>
      <c r="RAP9" s="35"/>
      <c r="RAQ9" s="35"/>
      <c r="RAR9" s="35"/>
      <c r="RAS9" s="35"/>
      <c r="RAT9" s="35"/>
      <c r="RAU9" s="35"/>
      <c r="RAV9" s="35"/>
      <c r="RAW9" s="35"/>
      <c r="RAX9" s="35"/>
      <c r="RAY9" s="35"/>
      <c r="RAZ9" s="35"/>
      <c r="RBA9" s="35"/>
      <c r="RBB9" s="35"/>
      <c r="RBC9" s="35"/>
      <c r="RBD9" s="35"/>
      <c r="RBE9" s="35"/>
      <c r="RBF9" s="35"/>
      <c r="RBG9" s="35"/>
      <c r="RBH9" s="35"/>
      <c r="RBI9" s="35"/>
      <c r="RBJ9" s="35"/>
      <c r="RBK9" s="35"/>
      <c r="RBL9" s="35"/>
      <c r="RBM9" s="35"/>
      <c r="RBN9" s="35"/>
      <c r="RBO9" s="35"/>
      <c r="RBP9" s="35"/>
      <c r="RBQ9" s="35"/>
      <c r="RBR9" s="35"/>
      <c r="RBS9" s="35"/>
      <c r="RBT9" s="35"/>
      <c r="RBU9" s="35"/>
      <c r="RBV9" s="35"/>
      <c r="RBW9" s="35"/>
      <c r="RBX9" s="35"/>
      <c r="RBY9" s="35"/>
      <c r="RBZ9" s="35"/>
      <c r="RCA9" s="35"/>
      <c r="RCB9" s="35"/>
      <c r="RCC9" s="35"/>
      <c r="RCD9" s="35"/>
      <c r="RCE9" s="35"/>
      <c r="RCF9" s="35"/>
      <c r="RCG9" s="35"/>
      <c r="RCH9" s="35"/>
      <c r="RCI9" s="35"/>
      <c r="RCJ9" s="35"/>
      <c r="RCK9" s="35"/>
      <c r="RCL9" s="35"/>
      <c r="RCM9" s="35"/>
      <c r="RCN9" s="35"/>
      <c r="RCO9" s="35"/>
      <c r="RCP9" s="35"/>
      <c r="RCQ9" s="35"/>
      <c r="RCR9" s="35"/>
      <c r="RCS9" s="35"/>
      <c r="RCT9" s="35"/>
      <c r="RCU9" s="35"/>
      <c r="RCV9" s="35"/>
      <c r="RCW9" s="35"/>
      <c r="RCX9" s="35"/>
      <c r="RCY9" s="35"/>
      <c r="RCZ9" s="35"/>
      <c r="RDA9" s="35"/>
      <c r="RDB9" s="35"/>
      <c r="RDC9" s="35"/>
      <c r="RDD9" s="35"/>
      <c r="RDE9" s="35"/>
      <c r="RDF9" s="35"/>
      <c r="RDG9" s="35"/>
      <c r="RDH9" s="35"/>
      <c r="RDI9" s="35"/>
      <c r="RDJ9" s="35"/>
      <c r="RDK9" s="35"/>
      <c r="RDL9" s="35"/>
      <c r="RDM9" s="35"/>
      <c r="RDN9" s="35"/>
      <c r="RDO9" s="35"/>
      <c r="RDP9" s="35"/>
      <c r="RDQ9" s="35"/>
      <c r="RDR9" s="35"/>
      <c r="RDS9" s="35"/>
      <c r="RDT9" s="35"/>
      <c r="RDU9" s="35"/>
      <c r="RDV9" s="35"/>
      <c r="RDW9" s="35"/>
      <c r="RDX9" s="35"/>
      <c r="RDY9" s="35"/>
      <c r="RDZ9" s="35"/>
      <c r="REA9" s="35"/>
      <c r="REB9" s="35"/>
      <c r="REC9" s="35"/>
      <c r="RED9" s="35"/>
      <c r="REE9" s="35"/>
      <c r="REF9" s="35"/>
      <c r="REG9" s="35"/>
      <c r="REH9" s="35"/>
      <c r="REI9" s="35"/>
      <c r="REJ9" s="35"/>
      <c r="REK9" s="35"/>
      <c r="REL9" s="35"/>
      <c r="REM9" s="35"/>
      <c r="REN9" s="35"/>
      <c r="REO9" s="35"/>
      <c r="REP9" s="35"/>
      <c r="REQ9" s="35"/>
      <c r="RER9" s="35"/>
      <c r="RES9" s="35"/>
      <c r="RET9" s="35"/>
      <c r="REU9" s="35"/>
      <c r="REV9" s="35"/>
      <c r="REW9" s="35"/>
      <c r="REX9" s="35"/>
      <c r="REY9" s="35"/>
      <c r="REZ9" s="35"/>
      <c r="RFA9" s="35"/>
      <c r="RFB9" s="35"/>
      <c r="RFC9" s="35"/>
      <c r="RFD9" s="35"/>
      <c r="RFE9" s="35"/>
      <c r="RFF9" s="35"/>
      <c r="RFG9" s="35"/>
      <c r="RFH9" s="35"/>
      <c r="RFI9" s="35"/>
      <c r="RFJ9" s="35"/>
      <c r="RFK9" s="35"/>
      <c r="RFL9" s="35"/>
      <c r="RFM9" s="35"/>
      <c r="RFN9" s="35"/>
      <c r="RFO9" s="35"/>
      <c r="RFP9" s="35"/>
      <c r="RFQ9" s="35"/>
      <c r="RFR9" s="35"/>
      <c r="RFS9" s="35"/>
      <c r="RFT9" s="35"/>
      <c r="RFU9" s="35"/>
      <c r="RFV9" s="35"/>
      <c r="RFW9" s="35"/>
      <c r="RFX9" s="35"/>
      <c r="RFY9" s="35"/>
      <c r="RFZ9" s="35"/>
      <c r="RGA9" s="35"/>
      <c r="RGB9" s="35"/>
      <c r="RGC9" s="35"/>
      <c r="RGD9" s="35"/>
      <c r="RGE9" s="35"/>
      <c r="RGF9" s="35"/>
      <c r="RGG9" s="35"/>
      <c r="RGH9" s="35"/>
      <c r="RGI9" s="35"/>
      <c r="RGJ9" s="35"/>
      <c r="RGK9" s="35"/>
      <c r="RGL9" s="35"/>
      <c r="RGM9" s="35"/>
      <c r="RGN9" s="35"/>
      <c r="RGO9" s="35"/>
      <c r="RGP9" s="35"/>
      <c r="RGQ9" s="35"/>
      <c r="RGR9" s="35"/>
      <c r="RGS9" s="35"/>
      <c r="RGT9" s="35"/>
      <c r="RGU9" s="35"/>
      <c r="RGV9" s="35"/>
      <c r="RGW9" s="35"/>
      <c r="RGX9" s="35"/>
      <c r="RGY9" s="35"/>
      <c r="RGZ9" s="35"/>
      <c r="RHA9" s="35"/>
      <c r="RHB9" s="35"/>
      <c r="RHC9" s="35"/>
      <c r="RHD9" s="35"/>
      <c r="RHE9" s="35"/>
      <c r="RHF9" s="35"/>
      <c r="RHG9" s="35"/>
      <c r="RHH9" s="35"/>
      <c r="RHI9" s="35"/>
      <c r="RHJ9" s="35"/>
      <c r="RHK9" s="35"/>
      <c r="RHL9" s="35"/>
      <c r="RHM9" s="35"/>
      <c r="RHN9" s="35"/>
      <c r="RHO9" s="35"/>
      <c r="RHP9" s="35"/>
      <c r="RHQ9" s="35"/>
      <c r="RHR9" s="35"/>
      <c r="RHS9" s="35"/>
      <c r="RHT9" s="35"/>
      <c r="RHU9" s="35"/>
      <c r="RHV9" s="35"/>
      <c r="RHW9" s="35"/>
      <c r="RHX9" s="35"/>
      <c r="RHY9" s="35"/>
      <c r="RHZ9" s="35"/>
      <c r="RIA9" s="35"/>
      <c r="RIB9" s="35"/>
      <c r="RIC9" s="35"/>
      <c r="RID9" s="35"/>
      <c r="RIE9" s="35"/>
      <c r="RIF9" s="35"/>
      <c r="RIG9" s="35"/>
      <c r="RIH9" s="35"/>
      <c r="RII9" s="35"/>
      <c r="RIJ9" s="35"/>
      <c r="RIK9" s="35"/>
      <c r="RIL9" s="35"/>
      <c r="RIM9" s="35"/>
      <c r="RIN9" s="35"/>
      <c r="RIO9" s="35"/>
      <c r="RIP9" s="35"/>
      <c r="RIQ9" s="35"/>
      <c r="RIR9" s="35"/>
      <c r="RIS9" s="35"/>
      <c r="RIT9" s="35"/>
      <c r="RIU9" s="35"/>
      <c r="RIV9" s="35"/>
      <c r="RIW9" s="35"/>
      <c r="RIX9" s="35"/>
      <c r="RIY9" s="35"/>
      <c r="RIZ9" s="35"/>
      <c r="RJA9" s="35"/>
      <c r="RJB9" s="35"/>
      <c r="RJC9" s="35"/>
      <c r="RJD9" s="35"/>
      <c r="RJE9" s="35"/>
      <c r="RJF9" s="35"/>
      <c r="RJG9" s="35"/>
      <c r="RJH9" s="35"/>
      <c r="RJI9" s="35"/>
      <c r="RJJ9" s="35"/>
      <c r="RJK9" s="35"/>
      <c r="RJL9" s="35"/>
      <c r="RJM9" s="35"/>
      <c r="RJN9" s="35"/>
      <c r="RJO9" s="35"/>
      <c r="RJP9" s="35"/>
      <c r="RJQ9" s="35"/>
      <c r="RJR9" s="35"/>
      <c r="RJS9" s="35"/>
      <c r="RJT9" s="35"/>
      <c r="RJU9" s="35"/>
      <c r="RJV9" s="35"/>
      <c r="RJW9" s="35"/>
      <c r="RJX9" s="35"/>
      <c r="RJY9" s="35"/>
      <c r="RJZ9" s="35"/>
      <c r="RKA9" s="35"/>
      <c r="RKB9" s="35"/>
      <c r="RKC9" s="35"/>
      <c r="RKD9" s="35"/>
      <c r="RKE9" s="35"/>
      <c r="RKF9" s="35"/>
      <c r="RKG9" s="35"/>
      <c r="RKH9" s="35"/>
      <c r="RKI9" s="35"/>
      <c r="RKJ9" s="35"/>
      <c r="RKK9" s="35"/>
      <c r="RKL9" s="35"/>
      <c r="RKM9" s="35"/>
      <c r="RKN9" s="35"/>
      <c r="RKO9" s="35"/>
      <c r="RKP9" s="35"/>
      <c r="RKQ9" s="35"/>
      <c r="RKR9" s="35"/>
      <c r="RKS9" s="35"/>
      <c r="RKT9" s="35"/>
      <c r="RKU9" s="35"/>
      <c r="RKV9" s="35"/>
      <c r="RKW9" s="35"/>
      <c r="RKX9" s="35"/>
      <c r="RKY9" s="35"/>
      <c r="RKZ9" s="35"/>
      <c r="RLA9" s="35"/>
      <c r="RLB9" s="35"/>
      <c r="RLC9" s="35"/>
      <c r="RLD9" s="35"/>
      <c r="RLE9" s="35"/>
      <c r="RLF9" s="35"/>
      <c r="RLG9" s="35"/>
      <c r="RLH9" s="35"/>
      <c r="RLI9" s="35"/>
      <c r="RLJ9" s="35"/>
      <c r="RLK9" s="35"/>
      <c r="RLL9" s="35"/>
      <c r="RLM9" s="35"/>
      <c r="RLN9" s="35"/>
      <c r="RLO9" s="35"/>
      <c r="RLP9" s="35"/>
      <c r="RLQ9" s="35"/>
      <c r="RLR9" s="35"/>
      <c r="RLS9" s="35"/>
      <c r="RLT9" s="35"/>
      <c r="RLU9" s="35"/>
      <c r="RLV9" s="35"/>
      <c r="RLW9" s="35"/>
      <c r="RLX9" s="35"/>
      <c r="RLY9" s="35"/>
      <c r="RLZ9" s="35"/>
      <c r="RMA9" s="35"/>
      <c r="RMB9" s="35"/>
      <c r="RMC9" s="35"/>
      <c r="RMD9" s="35"/>
      <c r="RME9" s="35"/>
      <c r="RMF9" s="35"/>
      <c r="RMG9" s="35"/>
      <c r="RMH9" s="35"/>
      <c r="RMI9" s="35"/>
      <c r="RMJ9" s="35"/>
      <c r="RMK9" s="35"/>
      <c r="RML9" s="35"/>
      <c r="RMM9" s="35"/>
      <c r="RMN9" s="35"/>
      <c r="RMO9" s="35"/>
      <c r="RMP9" s="35"/>
      <c r="RMQ9" s="35"/>
      <c r="RMR9" s="35"/>
      <c r="RMS9" s="35"/>
      <c r="RMT9" s="35"/>
      <c r="RMU9" s="35"/>
      <c r="RMV9" s="35"/>
      <c r="RMW9" s="35"/>
      <c r="RMX9" s="35"/>
      <c r="RMY9" s="35"/>
      <c r="RMZ9" s="35"/>
      <c r="RNA9" s="35"/>
      <c r="RNB9" s="35"/>
      <c r="RNC9" s="35"/>
      <c r="RND9" s="35"/>
      <c r="RNE9" s="35"/>
      <c r="RNF9" s="35"/>
      <c r="RNG9" s="35"/>
      <c r="RNH9" s="35"/>
      <c r="RNI9" s="35"/>
      <c r="RNJ9" s="35"/>
      <c r="RNK9" s="35"/>
      <c r="RNL9" s="35"/>
      <c r="RNM9" s="35"/>
      <c r="RNN9" s="35"/>
      <c r="RNO9" s="35"/>
      <c r="RNP9" s="35"/>
      <c r="RNQ9" s="35"/>
      <c r="RNR9" s="35"/>
      <c r="RNS9" s="35"/>
      <c r="RNT9" s="35"/>
      <c r="RNU9" s="35"/>
      <c r="RNV9" s="35"/>
      <c r="RNW9" s="35"/>
      <c r="RNX9" s="35"/>
      <c r="RNY9" s="35"/>
      <c r="RNZ9" s="35"/>
      <c r="ROA9" s="35"/>
      <c r="ROB9" s="35"/>
      <c r="ROC9" s="35"/>
      <c r="ROD9" s="35"/>
      <c r="ROE9" s="35"/>
      <c r="ROF9" s="35"/>
      <c r="ROG9" s="35"/>
      <c r="ROH9" s="35"/>
      <c r="ROI9" s="35"/>
      <c r="ROJ9" s="35"/>
      <c r="ROK9" s="35"/>
      <c r="ROL9" s="35"/>
      <c r="ROM9" s="35"/>
      <c r="RON9" s="35"/>
      <c r="ROO9" s="35"/>
      <c r="ROP9" s="35"/>
      <c r="ROQ9" s="35"/>
      <c r="ROR9" s="35"/>
      <c r="ROS9" s="35"/>
      <c r="ROT9" s="35"/>
      <c r="ROU9" s="35"/>
      <c r="ROV9" s="35"/>
      <c r="ROW9" s="35"/>
      <c r="ROX9" s="35"/>
      <c r="ROY9" s="35"/>
      <c r="ROZ9" s="35"/>
      <c r="RPA9" s="35"/>
      <c r="RPB9" s="35"/>
      <c r="RPC9" s="35"/>
      <c r="RPD9" s="35"/>
      <c r="RPE9" s="35"/>
      <c r="RPF9" s="35"/>
      <c r="RPG9" s="35"/>
      <c r="RPH9" s="35"/>
      <c r="RPI9" s="35"/>
      <c r="RPJ9" s="35"/>
      <c r="RPK9" s="35"/>
      <c r="RPL9" s="35"/>
      <c r="RPM9" s="35"/>
      <c r="RPN9" s="35"/>
      <c r="RPO9" s="35"/>
      <c r="RPP9" s="35"/>
      <c r="RPQ9" s="35"/>
      <c r="RPR9" s="35"/>
      <c r="RPS9" s="35"/>
      <c r="RPT9" s="35"/>
      <c r="RPU9" s="35"/>
      <c r="RPV9" s="35"/>
      <c r="RPW9" s="35"/>
      <c r="RPX9" s="35"/>
      <c r="RPY9" s="35"/>
      <c r="RPZ9" s="35"/>
      <c r="RQA9" s="35"/>
      <c r="RQB9" s="35"/>
      <c r="RQC9" s="35"/>
      <c r="RQD9" s="35"/>
      <c r="RQE9" s="35"/>
      <c r="RQF9" s="35"/>
      <c r="RQG9" s="35"/>
      <c r="RQH9" s="35"/>
      <c r="RQI9" s="35"/>
      <c r="RQJ9" s="35"/>
      <c r="RQK9" s="35"/>
      <c r="RQL9" s="35"/>
      <c r="RQM9" s="35"/>
      <c r="RQN9" s="35"/>
      <c r="RQO9" s="35"/>
      <c r="RQP9" s="35"/>
      <c r="RQQ9" s="35"/>
      <c r="RQR9" s="35"/>
      <c r="RQS9" s="35"/>
      <c r="RQT9" s="35"/>
      <c r="RQU9" s="35"/>
      <c r="RQV9" s="35"/>
      <c r="RQW9" s="35"/>
      <c r="RQX9" s="35"/>
      <c r="RQY9" s="35"/>
      <c r="RQZ9" s="35"/>
      <c r="RRA9" s="35"/>
      <c r="RRB9" s="35"/>
      <c r="RRC9" s="35"/>
      <c r="RRD9" s="35"/>
      <c r="RRE9" s="35"/>
      <c r="RRF9" s="35"/>
      <c r="RRG9" s="35"/>
      <c r="RRH9" s="35"/>
      <c r="RRI9" s="35"/>
      <c r="RRJ9" s="35"/>
      <c r="RRK9" s="35"/>
      <c r="RRL9" s="35"/>
      <c r="RRM9" s="35"/>
      <c r="RRN9" s="35"/>
      <c r="RRO9" s="35"/>
      <c r="RRP9" s="35"/>
      <c r="RRQ9" s="35"/>
      <c r="RRR9" s="35"/>
      <c r="RRS9" s="35"/>
      <c r="RRT9" s="35"/>
      <c r="RRU9" s="35"/>
      <c r="RRV9" s="35"/>
      <c r="RRW9" s="35"/>
      <c r="RRX9" s="35"/>
      <c r="RRY9" s="35"/>
      <c r="RRZ9" s="35"/>
      <c r="RSA9" s="35"/>
      <c r="RSB9" s="35"/>
      <c r="RSC9" s="35"/>
      <c r="RSD9" s="35"/>
      <c r="RSE9" s="35"/>
      <c r="RSF9" s="35"/>
      <c r="RSG9" s="35"/>
      <c r="RSH9" s="35"/>
      <c r="RSI9" s="35"/>
      <c r="RSJ9" s="35"/>
      <c r="RSK9" s="35"/>
      <c r="RSL9" s="35"/>
      <c r="RSM9" s="35"/>
      <c r="RSN9" s="35"/>
      <c r="RSO9" s="35"/>
      <c r="RSP9" s="35"/>
      <c r="RSQ9" s="35"/>
      <c r="RSR9" s="35"/>
      <c r="RSS9" s="35"/>
      <c r="RST9" s="35"/>
      <c r="RSU9" s="35"/>
      <c r="RSV9" s="35"/>
      <c r="RSW9" s="35"/>
      <c r="RSX9" s="35"/>
      <c r="RSY9" s="35"/>
      <c r="RSZ9" s="35"/>
      <c r="RTA9" s="35"/>
      <c r="RTB9" s="35"/>
      <c r="RTC9" s="35"/>
      <c r="RTD9" s="35"/>
      <c r="RTE9" s="35"/>
      <c r="RTF9" s="35"/>
      <c r="RTG9" s="35"/>
      <c r="RTH9" s="35"/>
      <c r="RTI9" s="35"/>
      <c r="RTJ9" s="35"/>
      <c r="RTK9" s="35"/>
      <c r="RTL9" s="35"/>
      <c r="RTM9" s="35"/>
      <c r="RTN9" s="35"/>
      <c r="RTO9" s="35"/>
      <c r="RTP9" s="35"/>
      <c r="RTQ9" s="35"/>
      <c r="RTR9" s="35"/>
      <c r="RTS9" s="35"/>
      <c r="RTT9" s="35"/>
      <c r="RTU9" s="35"/>
      <c r="RTV9" s="35"/>
      <c r="RTW9" s="35"/>
      <c r="RTX9" s="35"/>
      <c r="RTY9" s="35"/>
      <c r="RTZ9" s="35"/>
      <c r="RUA9" s="35"/>
      <c r="RUB9" s="35"/>
      <c r="RUC9" s="35"/>
      <c r="RUD9" s="35"/>
      <c r="RUE9" s="35"/>
      <c r="RUF9" s="35"/>
      <c r="RUG9" s="35"/>
      <c r="RUH9" s="35"/>
      <c r="RUI9" s="35"/>
      <c r="RUJ9" s="35"/>
      <c r="RUK9" s="35"/>
      <c r="RUL9" s="35"/>
      <c r="RUM9" s="35"/>
      <c r="RUN9" s="35"/>
      <c r="RUO9" s="35"/>
      <c r="RUP9" s="35"/>
      <c r="RUQ9" s="35"/>
      <c r="RUR9" s="35"/>
      <c r="RUS9" s="35"/>
      <c r="RUT9" s="35"/>
      <c r="RUU9" s="35"/>
      <c r="RUV9" s="35"/>
      <c r="RUW9" s="35"/>
      <c r="RUX9" s="35"/>
      <c r="RUY9" s="35"/>
      <c r="RUZ9" s="35"/>
      <c r="RVA9" s="35"/>
      <c r="RVB9" s="35"/>
      <c r="RVC9" s="35"/>
      <c r="RVD9" s="35"/>
      <c r="RVE9" s="35"/>
      <c r="RVF9" s="35"/>
      <c r="RVG9" s="35"/>
      <c r="RVH9" s="35"/>
      <c r="RVI9" s="35"/>
      <c r="RVJ9" s="35"/>
      <c r="RVK9" s="35"/>
      <c r="RVL9" s="35"/>
      <c r="RVM9" s="35"/>
      <c r="RVN9" s="35"/>
      <c r="RVO9" s="35"/>
      <c r="RVP9" s="35"/>
      <c r="RVQ9" s="35"/>
      <c r="RVR9" s="35"/>
      <c r="RVS9" s="35"/>
      <c r="RVT9" s="35"/>
      <c r="RVU9" s="35"/>
      <c r="RVV9" s="35"/>
      <c r="RVW9" s="35"/>
      <c r="RVX9" s="35"/>
      <c r="RVY9" s="35"/>
      <c r="RVZ9" s="35"/>
      <c r="RWA9" s="35"/>
      <c r="RWB9" s="35"/>
      <c r="RWC9" s="35"/>
      <c r="RWD9" s="35"/>
      <c r="RWE9" s="35"/>
      <c r="RWF9" s="35"/>
      <c r="RWG9" s="35"/>
      <c r="RWH9" s="35"/>
      <c r="RWI9" s="35"/>
      <c r="RWJ9" s="35"/>
      <c r="RWK9" s="35"/>
      <c r="RWL9" s="35"/>
      <c r="RWM9" s="35"/>
      <c r="RWN9" s="35"/>
      <c r="RWO9" s="35"/>
      <c r="RWP9" s="35"/>
      <c r="RWQ9" s="35"/>
      <c r="RWR9" s="35"/>
      <c r="RWS9" s="35"/>
      <c r="RWT9" s="35"/>
      <c r="RWU9" s="35"/>
      <c r="RWV9" s="35"/>
      <c r="RWW9" s="35"/>
      <c r="RWX9" s="35"/>
      <c r="RWY9" s="35"/>
      <c r="RWZ9" s="35"/>
      <c r="RXA9" s="35"/>
      <c r="RXB9" s="35"/>
      <c r="RXC9" s="35"/>
      <c r="RXD9" s="35"/>
      <c r="RXE9" s="35"/>
      <c r="RXF9" s="35"/>
      <c r="RXG9" s="35"/>
      <c r="RXH9" s="35"/>
      <c r="RXI9" s="35"/>
      <c r="RXJ9" s="35"/>
      <c r="RXK9" s="35"/>
      <c r="RXL9" s="35"/>
      <c r="RXM9" s="35"/>
      <c r="RXN9" s="35"/>
      <c r="RXO9" s="35"/>
      <c r="RXP9" s="35"/>
      <c r="RXQ9" s="35"/>
      <c r="RXR9" s="35"/>
      <c r="RXS9" s="35"/>
      <c r="RXT9" s="35"/>
      <c r="RXU9" s="35"/>
      <c r="RXV9" s="35"/>
      <c r="RXW9" s="35"/>
      <c r="RXX9" s="35"/>
      <c r="RXY9" s="35"/>
      <c r="RXZ9" s="35"/>
      <c r="RYA9" s="35"/>
      <c r="RYB9" s="35"/>
      <c r="RYC9" s="35"/>
      <c r="RYD9" s="35"/>
      <c r="RYE9" s="35"/>
      <c r="RYF9" s="35"/>
      <c r="RYG9" s="35"/>
      <c r="RYH9" s="35"/>
      <c r="RYI9" s="35"/>
      <c r="RYJ9" s="35"/>
      <c r="RYK9" s="35"/>
      <c r="RYL9" s="35"/>
      <c r="RYM9" s="35"/>
      <c r="RYN9" s="35"/>
      <c r="RYO9" s="35"/>
      <c r="RYP9" s="35"/>
      <c r="RYQ9" s="35"/>
      <c r="RYR9" s="35"/>
      <c r="RYS9" s="35"/>
      <c r="RYT9" s="35"/>
      <c r="RYU9" s="35"/>
      <c r="RYV9" s="35"/>
      <c r="RYW9" s="35"/>
      <c r="RYX9" s="35"/>
      <c r="RYY9" s="35"/>
      <c r="RYZ9" s="35"/>
      <c r="RZA9" s="35"/>
      <c r="RZB9" s="35"/>
      <c r="RZC9" s="35"/>
      <c r="RZD9" s="35"/>
      <c r="RZE9" s="35"/>
      <c r="RZF9" s="35"/>
      <c r="RZG9" s="35"/>
      <c r="RZH9" s="35"/>
      <c r="RZI9" s="35"/>
      <c r="RZJ9" s="35"/>
      <c r="RZK9" s="35"/>
      <c r="RZL9" s="35"/>
      <c r="RZM9" s="35"/>
      <c r="RZN9" s="35"/>
      <c r="RZO9" s="35"/>
      <c r="RZP9" s="35"/>
      <c r="RZQ9" s="35"/>
      <c r="RZR9" s="35"/>
      <c r="RZS9" s="35"/>
      <c r="RZT9" s="35"/>
      <c r="RZU9" s="35"/>
      <c r="RZV9" s="35"/>
      <c r="RZW9" s="35"/>
      <c r="RZX9" s="35"/>
      <c r="RZY9" s="35"/>
      <c r="RZZ9" s="35"/>
      <c r="SAA9" s="35"/>
      <c r="SAB9" s="35"/>
      <c r="SAC9" s="35"/>
      <c r="SAD9" s="35"/>
      <c r="SAE9" s="35"/>
      <c r="SAF9" s="35"/>
      <c r="SAG9" s="35"/>
      <c r="SAH9" s="35"/>
      <c r="SAI9" s="35"/>
      <c r="SAJ9" s="35"/>
      <c r="SAK9" s="35"/>
      <c r="SAL9" s="35"/>
      <c r="SAM9" s="35"/>
      <c r="SAN9" s="35"/>
      <c r="SAO9" s="35"/>
      <c r="SAP9" s="35"/>
      <c r="SAQ9" s="35"/>
      <c r="SAR9" s="35"/>
      <c r="SAS9" s="35"/>
      <c r="SAT9" s="35"/>
      <c r="SAU9" s="35"/>
      <c r="SAV9" s="35"/>
      <c r="SAW9" s="35"/>
      <c r="SAX9" s="35"/>
      <c r="SAY9" s="35"/>
      <c r="SAZ9" s="35"/>
      <c r="SBA9" s="35"/>
      <c r="SBB9" s="35"/>
      <c r="SBC9" s="35"/>
      <c r="SBD9" s="35"/>
      <c r="SBE9" s="35"/>
      <c r="SBF9" s="35"/>
      <c r="SBG9" s="35"/>
      <c r="SBH9" s="35"/>
      <c r="SBI9" s="35"/>
      <c r="SBJ9" s="35"/>
      <c r="SBK9" s="35"/>
      <c r="SBL9" s="35"/>
      <c r="SBM9" s="35"/>
      <c r="SBN9" s="35"/>
      <c r="SBO9" s="35"/>
      <c r="SBP9" s="35"/>
      <c r="SBQ9" s="35"/>
      <c r="SBR9" s="35"/>
      <c r="SBS9" s="35"/>
      <c r="SBT9" s="35"/>
      <c r="SBU9" s="35"/>
      <c r="SBV9" s="35"/>
      <c r="SBW9" s="35"/>
      <c r="SBX9" s="35"/>
      <c r="SBY9" s="35"/>
      <c r="SBZ9" s="35"/>
      <c r="SCA9" s="35"/>
      <c r="SCB9" s="35"/>
      <c r="SCC9" s="35"/>
      <c r="SCD9" s="35"/>
      <c r="SCE9" s="35"/>
      <c r="SCF9" s="35"/>
      <c r="SCG9" s="35"/>
      <c r="SCH9" s="35"/>
      <c r="SCI9" s="35"/>
      <c r="SCJ9" s="35"/>
      <c r="SCK9" s="35"/>
      <c r="SCL9" s="35"/>
      <c r="SCM9" s="35"/>
      <c r="SCN9" s="35"/>
      <c r="SCO9" s="35"/>
      <c r="SCP9" s="35"/>
      <c r="SCQ9" s="35"/>
      <c r="SCR9" s="35"/>
      <c r="SCS9" s="35"/>
      <c r="SCT9" s="35"/>
      <c r="SCU9" s="35"/>
      <c r="SCV9" s="35"/>
      <c r="SCW9" s="35"/>
      <c r="SCX9" s="35"/>
      <c r="SCY9" s="35"/>
      <c r="SCZ9" s="35"/>
      <c r="SDA9" s="35"/>
      <c r="SDB9" s="35"/>
      <c r="SDC9" s="35"/>
      <c r="SDD9" s="35"/>
      <c r="SDE9" s="35"/>
      <c r="SDF9" s="35"/>
      <c r="SDG9" s="35"/>
      <c r="SDH9" s="35"/>
      <c r="SDI9" s="35"/>
      <c r="SDJ9" s="35"/>
      <c r="SDK9" s="35"/>
      <c r="SDL9" s="35"/>
      <c r="SDM9" s="35"/>
      <c r="SDN9" s="35"/>
      <c r="SDO9" s="35"/>
      <c r="SDP9" s="35"/>
      <c r="SDQ9" s="35"/>
      <c r="SDR9" s="35"/>
      <c r="SDS9" s="35"/>
      <c r="SDT9" s="35"/>
      <c r="SDU9" s="35"/>
      <c r="SDV9" s="35"/>
      <c r="SDW9" s="35"/>
      <c r="SDX9" s="35"/>
      <c r="SDY9" s="35"/>
      <c r="SDZ9" s="35"/>
      <c r="SEA9" s="35"/>
      <c r="SEB9" s="35"/>
      <c r="SEC9" s="35"/>
      <c r="SED9" s="35"/>
      <c r="SEE9" s="35"/>
      <c r="SEF9" s="35"/>
      <c r="SEG9" s="35"/>
      <c r="SEH9" s="35"/>
      <c r="SEI9" s="35"/>
      <c r="SEJ9" s="35"/>
      <c r="SEK9" s="35"/>
      <c r="SEL9" s="35"/>
      <c r="SEM9" s="35"/>
      <c r="SEN9" s="35"/>
      <c r="SEO9" s="35"/>
      <c r="SEP9" s="35"/>
      <c r="SEQ9" s="35"/>
      <c r="SER9" s="35"/>
      <c r="SES9" s="35"/>
      <c r="SET9" s="35"/>
      <c r="SEU9" s="35"/>
      <c r="SEV9" s="35"/>
      <c r="SEW9" s="35"/>
      <c r="SEX9" s="35"/>
      <c r="SEY9" s="35"/>
      <c r="SEZ9" s="35"/>
      <c r="SFA9" s="35"/>
      <c r="SFB9" s="35"/>
      <c r="SFC9" s="35"/>
      <c r="SFD9" s="35"/>
      <c r="SFE9" s="35"/>
      <c r="SFF9" s="35"/>
      <c r="SFG9" s="35"/>
      <c r="SFH9" s="35"/>
      <c r="SFI9" s="35"/>
      <c r="SFJ9" s="35"/>
      <c r="SFK9" s="35"/>
      <c r="SFL9" s="35"/>
      <c r="SFM9" s="35"/>
      <c r="SFN9" s="35"/>
      <c r="SFO9" s="35"/>
      <c r="SFP9" s="35"/>
      <c r="SFQ9" s="35"/>
      <c r="SFR9" s="35"/>
      <c r="SFS9" s="35"/>
      <c r="SFT9" s="35"/>
      <c r="SFU9" s="35"/>
      <c r="SFV9" s="35"/>
      <c r="SFW9" s="35"/>
      <c r="SFX9" s="35"/>
      <c r="SFY9" s="35"/>
      <c r="SFZ9" s="35"/>
      <c r="SGA9" s="35"/>
      <c r="SGB9" s="35"/>
      <c r="SGC9" s="35"/>
      <c r="SGD9" s="35"/>
      <c r="SGE9" s="35"/>
      <c r="SGF9" s="35"/>
      <c r="SGG9" s="35"/>
      <c r="SGH9" s="35"/>
      <c r="SGI9" s="35"/>
      <c r="SGJ9" s="35"/>
      <c r="SGK9" s="35"/>
      <c r="SGL9" s="35"/>
      <c r="SGM9" s="35"/>
      <c r="SGN9" s="35"/>
      <c r="SGO9" s="35"/>
      <c r="SGP9" s="35"/>
      <c r="SGQ9" s="35"/>
      <c r="SGR9" s="35"/>
      <c r="SGS9" s="35"/>
      <c r="SGT9" s="35"/>
      <c r="SGU9" s="35"/>
      <c r="SGV9" s="35"/>
      <c r="SGW9" s="35"/>
      <c r="SGX9" s="35"/>
      <c r="SGY9" s="35"/>
      <c r="SGZ9" s="35"/>
      <c r="SHA9" s="35"/>
      <c r="SHB9" s="35"/>
      <c r="SHC9" s="35"/>
      <c r="SHD9" s="35"/>
      <c r="SHE9" s="35"/>
      <c r="SHF9" s="35"/>
      <c r="SHG9" s="35"/>
      <c r="SHH9" s="35"/>
      <c r="SHI9" s="35"/>
      <c r="SHJ9" s="35"/>
      <c r="SHK9" s="35"/>
      <c r="SHL9" s="35"/>
      <c r="SHM9" s="35"/>
      <c r="SHN9" s="35"/>
      <c r="SHO9" s="35"/>
      <c r="SHP9" s="35"/>
      <c r="SHQ9" s="35"/>
      <c r="SHR9" s="35"/>
      <c r="SHS9" s="35"/>
      <c r="SHT9" s="35"/>
      <c r="SHU9" s="35"/>
      <c r="SHV9" s="35"/>
      <c r="SHW9" s="35"/>
      <c r="SHX9" s="35"/>
      <c r="SHY9" s="35"/>
      <c r="SHZ9" s="35"/>
      <c r="SIA9" s="35"/>
      <c r="SIB9" s="35"/>
      <c r="SIC9" s="35"/>
      <c r="SID9" s="35"/>
      <c r="SIE9" s="35"/>
      <c r="SIF9" s="35"/>
      <c r="SIG9" s="35"/>
      <c r="SIH9" s="35"/>
      <c r="SII9" s="35"/>
      <c r="SIJ9" s="35"/>
      <c r="SIK9" s="35"/>
      <c r="SIL9" s="35"/>
      <c r="SIM9" s="35"/>
      <c r="SIN9" s="35"/>
      <c r="SIO9" s="35"/>
      <c r="SIP9" s="35"/>
      <c r="SIQ9" s="35"/>
      <c r="SIR9" s="35"/>
      <c r="SIS9" s="35"/>
      <c r="SIT9" s="35"/>
      <c r="SIU9" s="35"/>
      <c r="SIV9" s="35"/>
      <c r="SIW9" s="35"/>
      <c r="SIX9" s="35"/>
      <c r="SIY9" s="35"/>
      <c r="SIZ9" s="35"/>
      <c r="SJA9" s="35"/>
      <c r="SJB9" s="35"/>
      <c r="SJC9" s="35"/>
      <c r="SJD9" s="35"/>
      <c r="SJE9" s="35"/>
      <c r="SJF9" s="35"/>
      <c r="SJG9" s="35"/>
      <c r="SJH9" s="35"/>
      <c r="SJI9" s="35"/>
      <c r="SJJ9" s="35"/>
      <c r="SJK9" s="35"/>
      <c r="SJL9" s="35"/>
      <c r="SJM9" s="35"/>
      <c r="SJN9" s="35"/>
      <c r="SJO9" s="35"/>
      <c r="SJP9" s="35"/>
      <c r="SJQ9" s="35"/>
      <c r="SJR9" s="35"/>
      <c r="SJS9" s="35"/>
      <c r="SJT9" s="35"/>
      <c r="SJU9" s="35"/>
      <c r="SJV9" s="35"/>
      <c r="SJW9" s="35"/>
      <c r="SJX9" s="35"/>
      <c r="SJY9" s="35"/>
      <c r="SJZ9" s="35"/>
      <c r="SKA9" s="35"/>
      <c r="SKB9" s="35"/>
      <c r="SKC9" s="35"/>
      <c r="SKD9" s="35"/>
      <c r="SKE9" s="35"/>
      <c r="SKF9" s="35"/>
      <c r="SKG9" s="35"/>
      <c r="SKH9" s="35"/>
      <c r="SKI9" s="35"/>
      <c r="SKJ9" s="35"/>
      <c r="SKK9" s="35"/>
      <c r="SKL9" s="35"/>
      <c r="SKM9" s="35"/>
      <c r="SKN9" s="35"/>
      <c r="SKO9" s="35"/>
      <c r="SKP9" s="35"/>
      <c r="SKQ9" s="35"/>
      <c r="SKR9" s="35"/>
      <c r="SKS9" s="35"/>
      <c r="SKT9" s="35"/>
      <c r="SKU9" s="35"/>
      <c r="SKV9" s="35"/>
      <c r="SKW9" s="35"/>
      <c r="SKX9" s="35"/>
      <c r="SKY9" s="35"/>
      <c r="SKZ9" s="35"/>
      <c r="SLA9" s="35"/>
      <c r="SLB9" s="35"/>
      <c r="SLC9" s="35"/>
      <c r="SLD9" s="35"/>
      <c r="SLE9" s="35"/>
      <c r="SLF9" s="35"/>
      <c r="SLG9" s="35"/>
      <c r="SLH9" s="35"/>
      <c r="SLI9" s="35"/>
      <c r="SLJ9" s="35"/>
      <c r="SLK9" s="35"/>
      <c r="SLL9" s="35"/>
      <c r="SLM9" s="35"/>
      <c r="SLN9" s="35"/>
      <c r="SLO9" s="35"/>
      <c r="SLP9" s="35"/>
      <c r="SLQ9" s="35"/>
      <c r="SLR9" s="35"/>
      <c r="SLS9" s="35"/>
      <c r="SLT9" s="35"/>
      <c r="SLU9" s="35"/>
      <c r="SLV9" s="35"/>
      <c r="SLW9" s="35"/>
      <c r="SLX9" s="35"/>
      <c r="SLY9" s="35"/>
      <c r="SLZ9" s="35"/>
      <c r="SMA9" s="35"/>
      <c r="SMB9" s="35"/>
      <c r="SMC9" s="35"/>
      <c r="SMD9" s="35"/>
      <c r="SME9" s="35"/>
      <c r="SMF9" s="35"/>
      <c r="SMG9" s="35"/>
      <c r="SMH9" s="35"/>
      <c r="SMI9" s="35"/>
      <c r="SMJ9" s="35"/>
      <c r="SMK9" s="35"/>
      <c r="SML9" s="35"/>
      <c r="SMM9" s="35"/>
      <c r="SMN9" s="35"/>
      <c r="SMO9" s="35"/>
      <c r="SMP9" s="35"/>
      <c r="SMQ9" s="35"/>
      <c r="SMR9" s="35"/>
      <c r="SMS9" s="35"/>
      <c r="SMT9" s="35"/>
      <c r="SMU9" s="35"/>
      <c r="SMV9" s="35"/>
      <c r="SMW9" s="35"/>
      <c r="SMX9" s="35"/>
      <c r="SMY9" s="35"/>
      <c r="SMZ9" s="35"/>
      <c r="SNA9" s="35"/>
      <c r="SNB9" s="35"/>
      <c r="SNC9" s="35"/>
      <c r="SND9" s="35"/>
      <c r="SNE9" s="35"/>
      <c r="SNF9" s="35"/>
      <c r="SNG9" s="35"/>
      <c r="SNH9" s="35"/>
      <c r="SNI9" s="35"/>
      <c r="SNJ9" s="35"/>
      <c r="SNK9" s="35"/>
      <c r="SNL9" s="35"/>
      <c r="SNM9" s="35"/>
      <c r="SNN9" s="35"/>
      <c r="SNO9" s="35"/>
      <c r="SNP9" s="35"/>
      <c r="SNQ9" s="35"/>
      <c r="SNR9" s="35"/>
      <c r="SNS9" s="35"/>
      <c r="SNT9" s="35"/>
      <c r="SNU9" s="35"/>
      <c r="SNV9" s="35"/>
      <c r="SNW9" s="35"/>
      <c r="SNX9" s="35"/>
      <c r="SNY9" s="35"/>
      <c r="SNZ9" s="35"/>
      <c r="SOA9" s="35"/>
      <c r="SOB9" s="35"/>
      <c r="SOC9" s="35"/>
      <c r="SOD9" s="35"/>
      <c r="SOE9" s="35"/>
      <c r="SOF9" s="35"/>
      <c r="SOG9" s="35"/>
      <c r="SOH9" s="35"/>
      <c r="SOI9" s="35"/>
      <c r="SOJ9" s="35"/>
      <c r="SOK9" s="35"/>
      <c r="SOL9" s="35"/>
      <c r="SOM9" s="35"/>
      <c r="SON9" s="35"/>
      <c r="SOO9" s="35"/>
      <c r="SOP9" s="35"/>
      <c r="SOQ9" s="35"/>
      <c r="SOR9" s="35"/>
      <c r="SOS9" s="35"/>
      <c r="SOT9" s="35"/>
      <c r="SOU9" s="35"/>
      <c r="SOV9" s="35"/>
      <c r="SOW9" s="35"/>
      <c r="SOX9" s="35"/>
      <c r="SOY9" s="35"/>
      <c r="SOZ9" s="35"/>
      <c r="SPA9" s="35"/>
      <c r="SPB9" s="35"/>
      <c r="SPC9" s="35"/>
      <c r="SPD9" s="35"/>
      <c r="SPE9" s="35"/>
      <c r="SPF9" s="35"/>
      <c r="SPG9" s="35"/>
      <c r="SPH9" s="35"/>
      <c r="SPI9" s="35"/>
      <c r="SPJ9" s="35"/>
      <c r="SPK9" s="35"/>
      <c r="SPL9" s="35"/>
      <c r="SPM9" s="35"/>
      <c r="SPN9" s="35"/>
      <c r="SPO9" s="35"/>
      <c r="SPP9" s="35"/>
      <c r="SPQ9" s="35"/>
      <c r="SPR9" s="35"/>
      <c r="SPS9" s="35"/>
      <c r="SPT9" s="35"/>
      <c r="SPU9" s="35"/>
      <c r="SPV9" s="35"/>
      <c r="SPW9" s="35"/>
      <c r="SPX9" s="35"/>
      <c r="SPY9" s="35"/>
      <c r="SPZ9" s="35"/>
      <c r="SQA9" s="35"/>
      <c r="SQB9" s="35"/>
      <c r="SQC9" s="35"/>
      <c r="SQD9" s="35"/>
      <c r="SQE9" s="35"/>
      <c r="SQF9" s="35"/>
      <c r="SQG9" s="35"/>
      <c r="SQH9" s="35"/>
      <c r="SQI9" s="35"/>
      <c r="SQJ9" s="35"/>
      <c r="SQK9" s="35"/>
      <c r="SQL9" s="35"/>
      <c r="SQM9" s="35"/>
      <c r="SQN9" s="35"/>
      <c r="SQO9" s="35"/>
      <c r="SQP9" s="35"/>
      <c r="SQQ9" s="35"/>
      <c r="SQR9" s="35"/>
      <c r="SQS9" s="35"/>
      <c r="SQT9" s="35"/>
      <c r="SQU9" s="35"/>
      <c r="SQV9" s="35"/>
      <c r="SQW9" s="35"/>
      <c r="SQX9" s="35"/>
      <c r="SQY9" s="35"/>
      <c r="SQZ9" s="35"/>
      <c r="SRA9" s="35"/>
      <c r="SRB9" s="35"/>
      <c r="SRC9" s="35"/>
      <c r="SRD9" s="35"/>
      <c r="SRE9" s="35"/>
      <c r="SRF9" s="35"/>
      <c r="SRG9" s="35"/>
      <c r="SRH9" s="35"/>
      <c r="SRI9" s="35"/>
      <c r="SRJ9" s="35"/>
      <c r="SRK9" s="35"/>
      <c r="SRL9" s="35"/>
      <c r="SRM9" s="35"/>
      <c r="SRN9" s="35"/>
      <c r="SRO9" s="35"/>
      <c r="SRP9" s="35"/>
      <c r="SRQ9" s="35"/>
      <c r="SRR9" s="35"/>
      <c r="SRS9" s="35"/>
      <c r="SRT9" s="35"/>
      <c r="SRU9" s="35"/>
      <c r="SRV9" s="35"/>
      <c r="SRW9" s="35"/>
      <c r="SRX9" s="35"/>
      <c r="SRY9" s="35"/>
      <c r="SRZ9" s="35"/>
      <c r="SSA9" s="35"/>
      <c r="SSB9" s="35"/>
      <c r="SSC9" s="35"/>
      <c r="SSD9" s="35"/>
      <c r="SSE9" s="35"/>
      <c r="SSF9" s="35"/>
      <c r="SSG9" s="35"/>
      <c r="SSH9" s="35"/>
      <c r="SSI9" s="35"/>
      <c r="SSJ9" s="35"/>
      <c r="SSK9" s="35"/>
      <c r="SSL9" s="35"/>
      <c r="SSM9" s="35"/>
      <c r="SSN9" s="35"/>
      <c r="SSO9" s="35"/>
      <c r="SSP9" s="35"/>
      <c r="SSQ9" s="35"/>
      <c r="SSR9" s="35"/>
      <c r="SSS9" s="35"/>
      <c r="SST9" s="35"/>
      <c r="SSU9" s="35"/>
      <c r="SSV9" s="35"/>
      <c r="SSW9" s="35"/>
      <c r="SSX9" s="35"/>
      <c r="SSY9" s="35"/>
      <c r="SSZ9" s="35"/>
      <c r="STA9" s="35"/>
      <c r="STB9" s="35"/>
      <c r="STC9" s="35"/>
      <c r="STD9" s="35"/>
      <c r="STE9" s="35"/>
      <c r="STF9" s="35"/>
      <c r="STG9" s="35"/>
      <c r="STH9" s="35"/>
      <c r="STI9" s="35"/>
      <c r="STJ9" s="35"/>
      <c r="STK9" s="35"/>
      <c r="STL9" s="35"/>
      <c r="STM9" s="35"/>
      <c r="STN9" s="35"/>
      <c r="STO9" s="35"/>
      <c r="STP9" s="35"/>
      <c r="STQ9" s="35"/>
      <c r="STR9" s="35"/>
      <c r="STS9" s="35"/>
      <c r="STT9" s="35"/>
      <c r="STU9" s="35"/>
      <c r="STV9" s="35"/>
      <c r="STW9" s="35"/>
      <c r="STX9" s="35"/>
      <c r="STY9" s="35"/>
      <c r="STZ9" s="35"/>
      <c r="SUA9" s="35"/>
      <c r="SUB9" s="35"/>
      <c r="SUC9" s="35"/>
      <c r="SUD9" s="35"/>
      <c r="SUE9" s="35"/>
      <c r="SUF9" s="35"/>
      <c r="SUG9" s="35"/>
      <c r="SUH9" s="35"/>
      <c r="SUI9" s="35"/>
      <c r="SUJ9" s="35"/>
      <c r="SUK9" s="35"/>
      <c r="SUL9" s="35"/>
      <c r="SUM9" s="35"/>
      <c r="SUN9" s="35"/>
      <c r="SUO9" s="35"/>
      <c r="SUP9" s="35"/>
      <c r="SUQ9" s="35"/>
      <c r="SUR9" s="35"/>
      <c r="SUS9" s="35"/>
      <c r="SUT9" s="35"/>
      <c r="SUU9" s="35"/>
      <c r="SUV9" s="35"/>
      <c r="SUW9" s="35"/>
      <c r="SUX9" s="35"/>
      <c r="SUY9" s="35"/>
      <c r="SUZ9" s="35"/>
      <c r="SVA9" s="35"/>
      <c r="SVB9" s="35"/>
      <c r="SVC9" s="35"/>
      <c r="SVD9" s="35"/>
      <c r="SVE9" s="35"/>
      <c r="SVF9" s="35"/>
      <c r="SVG9" s="35"/>
      <c r="SVH9" s="35"/>
      <c r="SVI9" s="35"/>
      <c r="SVJ9" s="35"/>
      <c r="SVK9" s="35"/>
      <c r="SVL9" s="35"/>
      <c r="SVM9" s="35"/>
      <c r="SVN9" s="35"/>
      <c r="SVO9" s="35"/>
      <c r="SVP9" s="35"/>
      <c r="SVQ9" s="35"/>
      <c r="SVR9" s="35"/>
      <c r="SVS9" s="35"/>
      <c r="SVT9" s="35"/>
      <c r="SVU9" s="35"/>
      <c r="SVV9" s="35"/>
      <c r="SVW9" s="35"/>
      <c r="SVX9" s="35"/>
      <c r="SVY9" s="35"/>
      <c r="SVZ9" s="35"/>
      <c r="SWA9" s="35"/>
      <c r="SWB9" s="35"/>
      <c r="SWC9" s="35"/>
      <c r="SWD9" s="35"/>
      <c r="SWE9" s="35"/>
      <c r="SWF9" s="35"/>
      <c r="SWG9" s="35"/>
      <c r="SWH9" s="35"/>
      <c r="SWI9" s="35"/>
      <c r="SWJ9" s="35"/>
      <c r="SWK9" s="35"/>
      <c r="SWL9" s="35"/>
      <c r="SWM9" s="35"/>
      <c r="SWN9" s="35"/>
      <c r="SWO9" s="35"/>
      <c r="SWP9" s="35"/>
      <c r="SWQ9" s="35"/>
      <c r="SWR9" s="35"/>
      <c r="SWS9" s="35"/>
      <c r="SWT9" s="35"/>
      <c r="SWU9" s="35"/>
      <c r="SWV9" s="35"/>
      <c r="SWW9" s="35"/>
      <c r="SWX9" s="35"/>
      <c r="SWY9" s="35"/>
      <c r="SWZ9" s="35"/>
      <c r="SXA9" s="35"/>
      <c r="SXB9" s="35"/>
      <c r="SXC9" s="35"/>
      <c r="SXD9" s="35"/>
      <c r="SXE9" s="35"/>
      <c r="SXF9" s="35"/>
      <c r="SXG9" s="35"/>
      <c r="SXH9" s="35"/>
      <c r="SXI9" s="35"/>
      <c r="SXJ9" s="35"/>
      <c r="SXK9" s="35"/>
      <c r="SXL9" s="35"/>
      <c r="SXM9" s="35"/>
      <c r="SXN9" s="35"/>
      <c r="SXO9" s="35"/>
      <c r="SXP9" s="35"/>
      <c r="SXQ9" s="35"/>
      <c r="SXR9" s="35"/>
      <c r="SXS9" s="35"/>
      <c r="SXT9" s="35"/>
      <c r="SXU9" s="35"/>
      <c r="SXV9" s="35"/>
      <c r="SXW9" s="35"/>
      <c r="SXX9" s="35"/>
      <c r="SXY9" s="35"/>
      <c r="SXZ9" s="35"/>
      <c r="SYA9" s="35"/>
      <c r="SYB9" s="35"/>
      <c r="SYC9" s="35"/>
      <c r="SYD9" s="35"/>
      <c r="SYE9" s="35"/>
      <c r="SYF9" s="35"/>
      <c r="SYG9" s="35"/>
      <c r="SYH9" s="35"/>
      <c r="SYI9" s="35"/>
      <c r="SYJ9" s="35"/>
      <c r="SYK9" s="35"/>
      <c r="SYL9" s="35"/>
      <c r="SYM9" s="35"/>
      <c r="SYN9" s="35"/>
      <c r="SYO9" s="35"/>
      <c r="SYP9" s="35"/>
      <c r="SYQ9" s="35"/>
      <c r="SYR9" s="35"/>
      <c r="SYS9" s="35"/>
      <c r="SYT9" s="35"/>
      <c r="SYU9" s="35"/>
      <c r="SYV9" s="35"/>
      <c r="SYW9" s="35"/>
      <c r="SYX9" s="35"/>
      <c r="SYY9" s="35"/>
      <c r="SYZ9" s="35"/>
      <c r="SZA9" s="35"/>
      <c r="SZB9" s="35"/>
      <c r="SZC9" s="35"/>
      <c r="SZD9" s="35"/>
      <c r="SZE9" s="35"/>
      <c r="SZF9" s="35"/>
      <c r="SZG9" s="35"/>
      <c r="SZH9" s="35"/>
      <c r="SZI9" s="35"/>
      <c r="SZJ9" s="35"/>
      <c r="SZK9" s="35"/>
      <c r="SZL9" s="35"/>
      <c r="SZM9" s="35"/>
      <c r="SZN9" s="35"/>
      <c r="SZO9" s="35"/>
      <c r="SZP9" s="35"/>
      <c r="SZQ9" s="35"/>
      <c r="SZR9" s="35"/>
      <c r="SZS9" s="35"/>
      <c r="SZT9" s="35"/>
      <c r="SZU9" s="35"/>
      <c r="SZV9" s="35"/>
      <c r="SZW9" s="35"/>
      <c r="SZX9" s="35"/>
      <c r="SZY9" s="35"/>
      <c r="SZZ9" s="35"/>
      <c r="TAA9" s="35"/>
      <c r="TAB9" s="35"/>
      <c r="TAC9" s="35"/>
      <c r="TAD9" s="35"/>
      <c r="TAE9" s="35"/>
      <c r="TAF9" s="35"/>
      <c r="TAG9" s="35"/>
      <c r="TAH9" s="35"/>
      <c r="TAI9" s="35"/>
      <c r="TAJ9" s="35"/>
      <c r="TAK9" s="35"/>
      <c r="TAL9" s="35"/>
      <c r="TAM9" s="35"/>
      <c r="TAN9" s="35"/>
      <c r="TAO9" s="35"/>
      <c r="TAP9" s="35"/>
      <c r="TAQ9" s="35"/>
      <c r="TAR9" s="35"/>
      <c r="TAS9" s="35"/>
      <c r="TAT9" s="35"/>
      <c r="TAU9" s="35"/>
      <c r="TAV9" s="35"/>
      <c r="TAW9" s="35"/>
      <c r="TAX9" s="35"/>
      <c r="TAY9" s="35"/>
      <c r="TAZ9" s="35"/>
      <c r="TBA9" s="35"/>
      <c r="TBB9" s="35"/>
      <c r="TBC9" s="35"/>
      <c r="TBD9" s="35"/>
      <c r="TBE9" s="35"/>
      <c r="TBF9" s="35"/>
      <c r="TBG9" s="35"/>
      <c r="TBH9" s="35"/>
      <c r="TBI9" s="35"/>
      <c r="TBJ9" s="35"/>
      <c r="TBK9" s="35"/>
      <c r="TBL9" s="35"/>
      <c r="TBM9" s="35"/>
      <c r="TBN9" s="35"/>
      <c r="TBO9" s="35"/>
      <c r="TBP9" s="35"/>
      <c r="TBQ9" s="35"/>
      <c r="TBR9" s="35"/>
      <c r="TBS9" s="35"/>
      <c r="TBT9" s="35"/>
      <c r="TBU9" s="35"/>
      <c r="TBV9" s="35"/>
      <c r="TBW9" s="35"/>
      <c r="TBX9" s="35"/>
      <c r="TBY9" s="35"/>
      <c r="TBZ9" s="35"/>
      <c r="TCA9" s="35"/>
      <c r="TCB9" s="35"/>
      <c r="TCC9" s="35"/>
      <c r="TCD9" s="35"/>
      <c r="TCE9" s="35"/>
      <c r="TCF9" s="35"/>
      <c r="TCG9" s="35"/>
      <c r="TCH9" s="35"/>
      <c r="TCI9" s="35"/>
      <c r="TCJ9" s="35"/>
      <c r="TCK9" s="35"/>
      <c r="TCL9" s="35"/>
      <c r="TCM9" s="35"/>
      <c r="TCN9" s="35"/>
      <c r="TCO9" s="35"/>
      <c r="TCP9" s="35"/>
      <c r="TCQ9" s="35"/>
      <c r="TCR9" s="35"/>
      <c r="TCS9" s="35"/>
      <c r="TCT9" s="35"/>
      <c r="TCU9" s="35"/>
      <c r="TCV9" s="35"/>
      <c r="TCW9" s="35"/>
      <c r="TCX9" s="35"/>
      <c r="TCY9" s="35"/>
      <c r="TCZ9" s="35"/>
      <c r="TDA9" s="35"/>
      <c r="TDB9" s="35"/>
      <c r="TDC9" s="35"/>
      <c r="TDD9" s="35"/>
      <c r="TDE9" s="35"/>
      <c r="TDF9" s="35"/>
      <c r="TDG9" s="35"/>
      <c r="TDH9" s="35"/>
      <c r="TDI9" s="35"/>
      <c r="TDJ9" s="35"/>
      <c r="TDK9" s="35"/>
      <c r="TDL9" s="35"/>
      <c r="TDM9" s="35"/>
      <c r="TDN9" s="35"/>
      <c r="TDO9" s="35"/>
      <c r="TDP9" s="35"/>
      <c r="TDQ9" s="35"/>
      <c r="TDR9" s="35"/>
      <c r="TDS9" s="35"/>
      <c r="TDT9" s="35"/>
      <c r="TDU9" s="35"/>
      <c r="TDV9" s="35"/>
      <c r="TDW9" s="35"/>
      <c r="TDX9" s="35"/>
      <c r="TDY9" s="35"/>
      <c r="TDZ9" s="35"/>
      <c r="TEA9" s="35"/>
      <c r="TEB9" s="35"/>
      <c r="TEC9" s="35"/>
      <c r="TED9" s="35"/>
      <c r="TEE9" s="35"/>
      <c r="TEF9" s="35"/>
      <c r="TEG9" s="35"/>
      <c r="TEH9" s="35"/>
      <c r="TEI9" s="35"/>
      <c r="TEJ9" s="35"/>
      <c r="TEK9" s="35"/>
      <c r="TEL9" s="35"/>
      <c r="TEM9" s="35"/>
      <c r="TEN9" s="35"/>
      <c r="TEO9" s="35"/>
      <c r="TEP9" s="35"/>
      <c r="TEQ9" s="35"/>
      <c r="TER9" s="35"/>
      <c r="TES9" s="35"/>
      <c r="TET9" s="35"/>
      <c r="TEU9" s="35"/>
      <c r="TEV9" s="35"/>
      <c r="TEW9" s="35"/>
      <c r="TEX9" s="35"/>
      <c r="TEY9" s="35"/>
      <c r="TEZ9" s="35"/>
      <c r="TFA9" s="35"/>
      <c r="TFB9" s="35"/>
      <c r="TFC9" s="35"/>
      <c r="TFD9" s="35"/>
      <c r="TFE9" s="35"/>
      <c r="TFF9" s="35"/>
      <c r="TFG9" s="35"/>
      <c r="TFH9" s="35"/>
      <c r="TFI9" s="35"/>
      <c r="TFJ9" s="35"/>
      <c r="TFK9" s="35"/>
      <c r="TFL9" s="35"/>
      <c r="TFM9" s="35"/>
      <c r="TFN9" s="35"/>
      <c r="TFO9" s="35"/>
      <c r="TFP9" s="35"/>
      <c r="TFQ9" s="35"/>
      <c r="TFR9" s="35"/>
      <c r="TFS9" s="35"/>
      <c r="TFT9" s="35"/>
      <c r="TFU9" s="35"/>
      <c r="TFV9" s="35"/>
      <c r="TFW9" s="35"/>
      <c r="TFX9" s="35"/>
      <c r="TFY9" s="35"/>
      <c r="TFZ9" s="35"/>
      <c r="TGA9" s="35"/>
      <c r="TGB9" s="35"/>
      <c r="TGC9" s="35"/>
      <c r="TGD9" s="35"/>
      <c r="TGE9" s="35"/>
      <c r="TGF9" s="35"/>
      <c r="TGG9" s="35"/>
      <c r="TGH9" s="35"/>
      <c r="TGI9" s="35"/>
      <c r="TGJ9" s="35"/>
      <c r="TGK9" s="35"/>
      <c r="TGL9" s="35"/>
      <c r="TGM9" s="35"/>
      <c r="TGN9" s="35"/>
      <c r="TGO9" s="35"/>
      <c r="TGP9" s="35"/>
      <c r="TGQ9" s="35"/>
      <c r="TGR9" s="35"/>
      <c r="TGS9" s="35"/>
      <c r="TGT9" s="35"/>
      <c r="TGU9" s="35"/>
      <c r="TGV9" s="35"/>
      <c r="TGW9" s="35"/>
      <c r="TGX9" s="35"/>
      <c r="TGY9" s="35"/>
      <c r="TGZ9" s="35"/>
      <c r="THA9" s="35"/>
      <c r="THB9" s="35"/>
      <c r="THC9" s="35"/>
      <c r="THD9" s="35"/>
      <c r="THE9" s="35"/>
      <c r="THF9" s="35"/>
      <c r="THG9" s="35"/>
      <c r="THH9" s="35"/>
      <c r="THI9" s="35"/>
      <c r="THJ9" s="35"/>
      <c r="THK9" s="35"/>
      <c r="THL9" s="35"/>
      <c r="THM9" s="35"/>
      <c r="THN9" s="35"/>
      <c r="THO9" s="35"/>
      <c r="THP9" s="35"/>
      <c r="THQ9" s="35"/>
      <c r="THR9" s="35"/>
      <c r="THS9" s="35"/>
      <c r="THT9" s="35"/>
      <c r="THU9" s="35"/>
      <c r="THV9" s="35"/>
      <c r="THW9" s="35"/>
      <c r="THX9" s="35"/>
      <c r="THY9" s="35"/>
      <c r="THZ9" s="35"/>
      <c r="TIA9" s="35"/>
      <c r="TIB9" s="35"/>
      <c r="TIC9" s="35"/>
      <c r="TID9" s="35"/>
      <c r="TIE9" s="35"/>
      <c r="TIF9" s="35"/>
      <c r="TIG9" s="35"/>
      <c r="TIH9" s="35"/>
      <c r="TII9" s="35"/>
      <c r="TIJ9" s="35"/>
      <c r="TIK9" s="35"/>
      <c r="TIL9" s="35"/>
      <c r="TIM9" s="35"/>
      <c r="TIN9" s="35"/>
      <c r="TIO9" s="35"/>
      <c r="TIP9" s="35"/>
      <c r="TIQ9" s="35"/>
      <c r="TIR9" s="35"/>
      <c r="TIS9" s="35"/>
      <c r="TIT9" s="35"/>
      <c r="TIU9" s="35"/>
      <c r="TIV9" s="35"/>
      <c r="TIW9" s="35"/>
      <c r="TIX9" s="35"/>
      <c r="TIY9" s="35"/>
      <c r="TIZ9" s="35"/>
      <c r="TJA9" s="35"/>
      <c r="TJB9" s="35"/>
      <c r="TJC9" s="35"/>
      <c r="TJD9" s="35"/>
      <c r="TJE9" s="35"/>
      <c r="TJF9" s="35"/>
      <c r="TJG9" s="35"/>
      <c r="TJH9" s="35"/>
      <c r="TJI9" s="35"/>
      <c r="TJJ9" s="35"/>
      <c r="TJK9" s="35"/>
      <c r="TJL9" s="35"/>
      <c r="TJM9" s="35"/>
      <c r="TJN9" s="35"/>
      <c r="TJO9" s="35"/>
      <c r="TJP9" s="35"/>
      <c r="TJQ9" s="35"/>
      <c r="TJR9" s="35"/>
      <c r="TJS9" s="35"/>
      <c r="TJT9" s="35"/>
      <c r="TJU9" s="35"/>
      <c r="TJV9" s="35"/>
      <c r="TJW9" s="35"/>
      <c r="TJX9" s="35"/>
      <c r="TJY9" s="35"/>
      <c r="TJZ9" s="35"/>
      <c r="TKA9" s="35"/>
      <c r="TKB9" s="35"/>
      <c r="TKC9" s="35"/>
      <c r="TKD9" s="35"/>
      <c r="TKE9" s="35"/>
      <c r="TKF9" s="35"/>
      <c r="TKG9" s="35"/>
      <c r="TKH9" s="35"/>
      <c r="TKI9" s="35"/>
      <c r="TKJ9" s="35"/>
      <c r="TKK9" s="35"/>
      <c r="TKL9" s="35"/>
      <c r="TKM9" s="35"/>
      <c r="TKN9" s="35"/>
      <c r="TKO9" s="35"/>
      <c r="TKP9" s="35"/>
      <c r="TKQ9" s="35"/>
      <c r="TKR9" s="35"/>
      <c r="TKS9" s="35"/>
      <c r="TKT9" s="35"/>
      <c r="TKU9" s="35"/>
      <c r="TKV9" s="35"/>
      <c r="TKW9" s="35"/>
      <c r="TKX9" s="35"/>
      <c r="TKY9" s="35"/>
      <c r="TKZ9" s="35"/>
      <c r="TLA9" s="35"/>
      <c r="TLB9" s="35"/>
      <c r="TLC9" s="35"/>
      <c r="TLD9" s="35"/>
      <c r="TLE9" s="35"/>
      <c r="TLF9" s="35"/>
      <c r="TLG9" s="35"/>
      <c r="TLH9" s="35"/>
      <c r="TLI9" s="35"/>
      <c r="TLJ9" s="35"/>
      <c r="TLK9" s="35"/>
      <c r="TLL9" s="35"/>
      <c r="TLM9" s="35"/>
      <c r="TLN9" s="35"/>
      <c r="TLO9" s="35"/>
      <c r="TLP9" s="35"/>
      <c r="TLQ9" s="35"/>
      <c r="TLR9" s="35"/>
      <c r="TLS9" s="35"/>
      <c r="TLT9" s="35"/>
      <c r="TLU9" s="35"/>
      <c r="TLV9" s="35"/>
      <c r="TLW9" s="35"/>
      <c r="TLX9" s="35"/>
      <c r="TLY9" s="35"/>
      <c r="TLZ9" s="35"/>
      <c r="TMA9" s="35"/>
      <c r="TMB9" s="35"/>
      <c r="TMC9" s="35"/>
      <c r="TMD9" s="35"/>
      <c r="TME9" s="35"/>
      <c r="TMF9" s="35"/>
      <c r="TMG9" s="35"/>
      <c r="TMH9" s="35"/>
      <c r="TMI9" s="35"/>
      <c r="TMJ9" s="35"/>
      <c r="TMK9" s="35"/>
      <c r="TML9" s="35"/>
      <c r="TMM9" s="35"/>
      <c r="TMN9" s="35"/>
      <c r="TMO9" s="35"/>
      <c r="TMP9" s="35"/>
      <c r="TMQ9" s="35"/>
      <c r="TMR9" s="35"/>
      <c r="TMS9" s="35"/>
      <c r="TMT9" s="35"/>
      <c r="TMU9" s="35"/>
      <c r="TMV9" s="35"/>
      <c r="TMW9" s="35"/>
      <c r="TMX9" s="35"/>
      <c r="TMY9" s="35"/>
      <c r="TMZ9" s="35"/>
      <c r="TNA9" s="35"/>
      <c r="TNB9" s="35"/>
      <c r="TNC9" s="35"/>
      <c r="TND9" s="35"/>
      <c r="TNE9" s="35"/>
      <c r="TNF9" s="35"/>
      <c r="TNG9" s="35"/>
      <c r="TNH9" s="35"/>
      <c r="TNI9" s="35"/>
      <c r="TNJ9" s="35"/>
      <c r="TNK9" s="35"/>
      <c r="TNL9" s="35"/>
      <c r="TNM9" s="35"/>
      <c r="TNN9" s="35"/>
      <c r="TNO9" s="35"/>
      <c r="TNP9" s="35"/>
      <c r="TNQ9" s="35"/>
      <c r="TNR9" s="35"/>
      <c r="TNS9" s="35"/>
      <c r="TNT9" s="35"/>
      <c r="TNU9" s="35"/>
      <c r="TNV9" s="35"/>
      <c r="TNW9" s="35"/>
      <c r="TNX9" s="35"/>
      <c r="TNY9" s="35"/>
      <c r="TNZ9" s="35"/>
      <c r="TOA9" s="35"/>
      <c r="TOB9" s="35"/>
      <c r="TOC9" s="35"/>
      <c r="TOD9" s="35"/>
      <c r="TOE9" s="35"/>
      <c r="TOF9" s="35"/>
      <c r="TOG9" s="35"/>
      <c r="TOH9" s="35"/>
      <c r="TOI9" s="35"/>
      <c r="TOJ9" s="35"/>
      <c r="TOK9" s="35"/>
      <c r="TOL9" s="35"/>
      <c r="TOM9" s="35"/>
      <c r="TON9" s="35"/>
      <c r="TOO9" s="35"/>
      <c r="TOP9" s="35"/>
      <c r="TOQ9" s="35"/>
      <c r="TOR9" s="35"/>
      <c r="TOS9" s="35"/>
      <c r="TOT9" s="35"/>
      <c r="TOU9" s="35"/>
      <c r="TOV9" s="35"/>
      <c r="TOW9" s="35"/>
      <c r="TOX9" s="35"/>
      <c r="TOY9" s="35"/>
      <c r="TOZ9" s="35"/>
      <c r="TPA9" s="35"/>
      <c r="TPB9" s="35"/>
      <c r="TPC9" s="35"/>
      <c r="TPD9" s="35"/>
      <c r="TPE9" s="35"/>
      <c r="TPF9" s="35"/>
      <c r="TPG9" s="35"/>
      <c r="TPH9" s="35"/>
      <c r="TPI9" s="35"/>
      <c r="TPJ9" s="35"/>
      <c r="TPK9" s="35"/>
      <c r="TPL9" s="35"/>
      <c r="TPM9" s="35"/>
      <c r="TPN9" s="35"/>
      <c r="TPO9" s="35"/>
      <c r="TPP9" s="35"/>
      <c r="TPQ9" s="35"/>
      <c r="TPR9" s="35"/>
      <c r="TPS9" s="35"/>
      <c r="TPT9" s="35"/>
      <c r="TPU9" s="35"/>
      <c r="TPV9" s="35"/>
      <c r="TPW9" s="35"/>
      <c r="TPX9" s="35"/>
      <c r="TPY9" s="35"/>
      <c r="TPZ9" s="35"/>
      <c r="TQA9" s="35"/>
      <c r="TQB9" s="35"/>
      <c r="TQC9" s="35"/>
      <c r="TQD9" s="35"/>
      <c r="TQE9" s="35"/>
      <c r="TQF9" s="35"/>
      <c r="TQG9" s="35"/>
      <c r="TQH9" s="35"/>
      <c r="TQI9" s="35"/>
      <c r="TQJ9" s="35"/>
      <c r="TQK9" s="35"/>
      <c r="TQL9" s="35"/>
      <c r="TQM9" s="35"/>
      <c r="TQN9" s="35"/>
      <c r="TQO9" s="35"/>
      <c r="TQP9" s="35"/>
      <c r="TQQ9" s="35"/>
      <c r="TQR9" s="35"/>
      <c r="TQS9" s="35"/>
      <c r="TQT9" s="35"/>
      <c r="TQU9" s="35"/>
      <c r="TQV9" s="35"/>
      <c r="TQW9" s="35"/>
      <c r="TQX9" s="35"/>
      <c r="TQY9" s="35"/>
      <c r="TQZ9" s="35"/>
      <c r="TRA9" s="35"/>
      <c r="TRB9" s="35"/>
      <c r="TRC9" s="35"/>
      <c r="TRD9" s="35"/>
      <c r="TRE9" s="35"/>
      <c r="TRF9" s="35"/>
      <c r="TRG9" s="35"/>
      <c r="TRH9" s="35"/>
      <c r="TRI9" s="35"/>
      <c r="TRJ9" s="35"/>
      <c r="TRK9" s="35"/>
      <c r="TRL9" s="35"/>
      <c r="TRM9" s="35"/>
      <c r="TRN9" s="35"/>
      <c r="TRO9" s="35"/>
      <c r="TRP9" s="35"/>
      <c r="TRQ9" s="35"/>
      <c r="TRR9" s="35"/>
      <c r="TRS9" s="35"/>
      <c r="TRT9" s="35"/>
      <c r="TRU9" s="35"/>
      <c r="TRV9" s="35"/>
      <c r="TRW9" s="35"/>
      <c r="TRX9" s="35"/>
      <c r="TRY9" s="35"/>
      <c r="TRZ9" s="35"/>
      <c r="TSA9" s="35"/>
      <c r="TSB9" s="35"/>
      <c r="TSC9" s="35"/>
      <c r="TSD9" s="35"/>
      <c r="TSE9" s="35"/>
      <c r="TSF9" s="35"/>
      <c r="TSG9" s="35"/>
      <c r="TSH9" s="35"/>
      <c r="TSI9" s="35"/>
      <c r="TSJ9" s="35"/>
      <c r="TSK9" s="35"/>
      <c r="TSL9" s="35"/>
      <c r="TSM9" s="35"/>
      <c r="TSN9" s="35"/>
      <c r="TSO9" s="35"/>
      <c r="TSP9" s="35"/>
      <c r="TSQ9" s="35"/>
      <c r="TSR9" s="35"/>
      <c r="TSS9" s="35"/>
      <c r="TST9" s="35"/>
      <c r="TSU9" s="35"/>
      <c r="TSV9" s="35"/>
      <c r="TSW9" s="35"/>
      <c r="TSX9" s="35"/>
      <c r="TSY9" s="35"/>
      <c r="TSZ9" s="35"/>
      <c r="TTA9" s="35"/>
      <c r="TTB9" s="35"/>
      <c r="TTC9" s="35"/>
      <c r="TTD9" s="35"/>
      <c r="TTE9" s="35"/>
      <c r="TTF9" s="35"/>
      <c r="TTG9" s="35"/>
      <c r="TTH9" s="35"/>
      <c r="TTI9" s="35"/>
      <c r="TTJ9" s="35"/>
      <c r="TTK9" s="35"/>
      <c r="TTL9" s="35"/>
      <c r="TTM9" s="35"/>
      <c r="TTN9" s="35"/>
      <c r="TTO9" s="35"/>
      <c r="TTP9" s="35"/>
      <c r="TTQ9" s="35"/>
      <c r="TTR9" s="35"/>
      <c r="TTS9" s="35"/>
      <c r="TTT9" s="35"/>
      <c r="TTU9" s="35"/>
      <c r="TTV9" s="35"/>
      <c r="TTW9" s="35"/>
      <c r="TTX9" s="35"/>
      <c r="TTY9" s="35"/>
      <c r="TTZ9" s="35"/>
      <c r="TUA9" s="35"/>
      <c r="TUB9" s="35"/>
      <c r="TUC9" s="35"/>
      <c r="TUD9" s="35"/>
      <c r="TUE9" s="35"/>
      <c r="TUF9" s="35"/>
      <c r="TUG9" s="35"/>
      <c r="TUH9" s="35"/>
      <c r="TUI9" s="35"/>
      <c r="TUJ9" s="35"/>
      <c r="TUK9" s="35"/>
      <c r="TUL9" s="35"/>
      <c r="TUM9" s="35"/>
      <c r="TUN9" s="35"/>
      <c r="TUO9" s="35"/>
      <c r="TUP9" s="35"/>
      <c r="TUQ9" s="35"/>
      <c r="TUR9" s="35"/>
      <c r="TUS9" s="35"/>
      <c r="TUT9" s="35"/>
      <c r="TUU9" s="35"/>
      <c r="TUV9" s="35"/>
      <c r="TUW9" s="35"/>
      <c r="TUX9" s="35"/>
      <c r="TUY9" s="35"/>
      <c r="TUZ9" s="35"/>
      <c r="TVA9" s="35"/>
      <c r="TVB9" s="35"/>
      <c r="TVC9" s="35"/>
      <c r="TVD9" s="35"/>
      <c r="TVE9" s="35"/>
      <c r="TVF9" s="35"/>
      <c r="TVG9" s="35"/>
      <c r="TVH9" s="35"/>
      <c r="TVI9" s="35"/>
      <c r="TVJ9" s="35"/>
      <c r="TVK9" s="35"/>
      <c r="TVL9" s="35"/>
      <c r="TVM9" s="35"/>
      <c r="TVN9" s="35"/>
      <c r="TVO9" s="35"/>
      <c r="TVP9" s="35"/>
      <c r="TVQ9" s="35"/>
      <c r="TVR9" s="35"/>
      <c r="TVS9" s="35"/>
      <c r="TVT9" s="35"/>
      <c r="TVU9" s="35"/>
      <c r="TVV9" s="35"/>
      <c r="TVW9" s="35"/>
      <c r="TVX9" s="35"/>
      <c r="TVY9" s="35"/>
      <c r="TVZ9" s="35"/>
      <c r="TWA9" s="35"/>
      <c r="TWB9" s="35"/>
      <c r="TWC9" s="35"/>
      <c r="TWD9" s="35"/>
      <c r="TWE9" s="35"/>
      <c r="TWF9" s="35"/>
      <c r="TWG9" s="35"/>
      <c r="TWH9" s="35"/>
      <c r="TWI9" s="35"/>
      <c r="TWJ9" s="35"/>
      <c r="TWK9" s="35"/>
      <c r="TWL9" s="35"/>
      <c r="TWM9" s="35"/>
      <c r="TWN9" s="35"/>
      <c r="TWO9" s="35"/>
      <c r="TWP9" s="35"/>
      <c r="TWQ9" s="35"/>
      <c r="TWR9" s="35"/>
      <c r="TWS9" s="35"/>
      <c r="TWT9" s="35"/>
      <c r="TWU9" s="35"/>
      <c r="TWV9" s="35"/>
      <c r="TWW9" s="35"/>
      <c r="TWX9" s="35"/>
      <c r="TWY9" s="35"/>
      <c r="TWZ9" s="35"/>
      <c r="TXA9" s="35"/>
      <c r="TXB9" s="35"/>
      <c r="TXC9" s="35"/>
      <c r="TXD9" s="35"/>
      <c r="TXE9" s="35"/>
      <c r="TXF9" s="35"/>
      <c r="TXG9" s="35"/>
      <c r="TXH9" s="35"/>
      <c r="TXI9" s="35"/>
      <c r="TXJ9" s="35"/>
      <c r="TXK9" s="35"/>
      <c r="TXL9" s="35"/>
      <c r="TXM9" s="35"/>
      <c r="TXN9" s="35"/>
      <c r="TXO9" s="35"/>
      <c r="TXP9" s="35"/>
      <c r="TXQ9" s="35"/>
      <c r="TXR9" s="35"/>
      <c r="TXS9" s="35"/>
      <c r="TXT9" s="35"/>
      <c r="TXU9" s="35"/>
      <c r="TXV9" s="35"/>
      <c r="TXW9" s="35"/>
      <c r="TXX9" s="35"/>
      <c r="TXY9" s="35"/>
      <c r="TXZ9" s="35"/>
      <c r="TYA9" s="35"/>
      <c r="TYB9" s="35"/>
      <c r="TYC9" s="35"/>
      <c r="TYD9" s="35"/>
      <c r="TYE9" s="35"/>
      <c r="TYF9" s="35"/>
      <c r="TYG9" s="35"/>
      <c r="TYH9" s="35"/>
      <c r="TYI9" s="35"/>
      <c r="TYJ9" s="35"/>
      <c r="TYK9" s="35"/>
      <c r="TYL9" s="35"/>
      <c r="TYM9" s="35"/>
      <c r="TYN9" s="35"/>
      <c r="TYO9" s="35"/>
      <c r="TYP9" s="35"/>
      <c r="TYQ9" s="35"/>
      <c r="TYR9" s="35"/>
      <c r="TYS9" s="35"/>
      <c r="TYT9" s="35"/>
      <c r="TYU9" s="35"/>
      <c r="TYV9" s="35"/>
      <c r="TYW9" s="35"/>
      <c r="TYX9" s="35"/>
      <c r="TYY9" s="35"/>
      <c r="TYZ9" s="35"/>
      <c r="TZA9" s="35"/>
      <c r="TZB9" s="35"/>
      <c r="TZC9" s="35"/>
      <c r="TZD9" s="35"/>
      <c r="TZE9" s="35"/>
      <c r="TZF9" s="35"/>
      <c r="TZG9" s="35"/>
      <c r="TZH9" s="35"/>
      <c r="TZI9" s="35"/>
      <c r="TZJ9" s="35"/>
      <c r="TZK9" s="35"/>
      <c r="TZL9" s="35"/>
      <c r="TZM9" s="35"/>
      <c r="TZN9" s="35"/>
      <c r="TZO9" s="35"/>
      <c r="TZP9" s="35"/>
      <c r="TZQ9" s="35"/>
      <c r="TZR9" s="35"/>
      <c r="TZS9" s="35"/>
      <c r="TZT9" s="35"/>
      <c r="TZU9" s="35"/>
      <c r="TZV9" s="35"/>
      <c r="TZW9" s="35"/>
      <c r="TZX9" s="35"/>
      <c r="TZY9" s="35"/>
      <c r="TZZ9" s="35"/>
      <c r="UAA9" s="35"/>
      <c r="UAB9" s="35"/>
      <c r="UAC9" s="35"/>
      <c r="UAD9" s="35"/>
      <c r="UAE9" s="35"/>
      <c r="UAF9" s="35"/>
      <c r="UAG9" s="35"/>
      <c r="UAH9" s="35"/>
      <c r="UAI9" s="35"/>
      <c r="UAJ9" s="35"/>
      <c r="UAK9" s="35"/>
      <c r="UAL9" s="35"/>
      <c r="UAM9" s="35"/>
      <c r="UAN9" s="35"/>
      <c r="UAO9" s="35"/>
      <c r="UAP9" s="35"/>
      <c r="UAQ9" s="35"/>
      <c r="UAR9" s="35"/>
      <c r="UAS9" s="35"/>
      <c r="UAT9" s="35"/>
      <c r="UAU9" s="35"/>
      <c r="UAV9" s="35"/>
      <c r="UAW9" s="35"/>
      <c r="UAX9" s="35"/>
      <c r="UAY9" s="35"/>
      <c r="UAZ9" s="35"/>
      <c r="UBA9" s="35"/>
      <c r="UBB9" s="35"/>
      <c r="UBC9" s="35"/>
      <c r="UBD9" s="35"/>
      <c r="UBE9" s="35"/>
      <c r="UBF9" s="35"/>
      <c r="UBG9" s="35"/>
      <c r="UBH9" s="35"/>
      <c r="UBI9" s="35"/>
      <c r="UBJ9" s="35"/>
      <c r="UBK9" s="35"/>
      <c r="UBL9" s="35"/>
      <c r="UBM9" s="35"/>
      <c r="UBN9" s="35"/>
      <c r="UBO9" s="35"/>
      <c r="UBP9" s="35"/>
      <c r="UBQ9" s="35"/>
      <c r="UBR9" s="35"/>
      <c r="UBS9" s="35"/>
      <c r="UBT9" s="35"/>
      <c r="UBU9" s="35"/>
      <c r="UBV9" s="35"/>
      <c r="UBW9" s="35"/>
      <c r="UBX9" s="35"/>
      <c r="UBY9" s="35"/>
      <c r="UBZ9" s="35"/>
      <c r="UCA9" s="35"/>
      <c r="UCB9" s="35"/>
      <c r="UCC9" s="35"/>
      <c r="UCD9" s="35"/>
      <c r="UCE9" s="35"/>
      <c r="UCF9" s="35"/>
      <c r="UCG9" s="35"/>
      <c r="UCH9" s="35"/>
      <c r="UCI9" s="35"/>
      <c r="UCJ9" s="35"/>
      <c r="UCK9" s="35"/>
      <c r="UCL9" s="35"/>
      <c r="UCM9" s="35"/>
      <c r="UCN9" s="35"/>
      <c r="UCO9" s="35"/>
      <c r="UCP9" s="35"/>
      <c r="UCQ9" s="35"/>
      <c r="UCR9" s="35"/>
      <c r="UCS9" s="35"/>
      <c r="UCT9" s="35"/>
      <c r="UCU9" s="35"/>
      <c r="UCV9" s="35"/>
      <c r="UCW9" s="35"/>
      <c r="UCX9" s="35"/>
      <c r="UCY9" s="35"/>
      <c r="UCZ9" s="35"/>
      <c r="UDA9" s="35"/>
      <c r="UDB9" s="35"/>
      <c r="UDC9" s="35"/>
      <c r="UDD9" s="35"/>
      <c r="UDE9" s="35"/>
      <c r="UDF9" s="35"/>
      <c r="UDG9" s="35"/>
      <c r="UDH9" s="35"/>
      <c r="UDI9" s="35"/>
      <c r="UDJ9" s="35"/>
      <c r="UDK9" s="35"/>
      <c r="UDL9" s="35"/>
      <c r="UDM9" s="35"/>
      <c r="UDN9" s="35"/>
      <c r="UDO9" s="35"/>
      <c r="UDP9" s="35"/>
      <c r="UDQ9" s="35"/>
      <c r="UDR9" s="35"/>
      <c r="UDS9" s="35"/>
      <c r="UDT9" s="35"/>
      <c r="UDU9" s="35"/>
      <c r="UDV9" s="35"/>
      <c r="UDW9" s="35"/>
      <c r="UDX9" s="35"/>
      <c r="UDY9" s="35"/>
      <c r="UDZ9" s="35"/>
      <c r="UEA9" s="35"/>
      <c r="UEB9" s="35"/>
      <c r="UEC9" s="35"/>
      <c r="UED9" s="35"/>
      <c r="UEE9" s="35"/>
      <c r="UEF9" s="35"/>
      <c r="UEG9" s="35"/>
      <c r="UEH9" s="35"/>
      <c r="UEI9" s="35"/>
      <c r="UEJ9" s="35"/>
      <c r="UEK9" s="35"/>
      <c r="UEL9" s="35"/>
      <c r="UEM9" s="35"/>
      <c r="UEN9" s="35"/>
      <c r="UEO9" s="35"/>
      <c r="UEP9" s="35"/>
      <c r="UEQ9" s="35"/>
      <c r="UER9" s="35"/>
      <c r="UES9" s="35"/>
      <c r="UET9" s="35"/>
      <c r="UEU9" s="35"/>
      <c r="UEV9" s="35"/>
      <c r="UEW9" s="35"/>
      <c r="UEX9" s="35"/>
      <c r="UEY9" s="35"/>
      <c r="UEZ9" s="35"/>
      <c r="UFA9" s="35"/>
      <c r="UFB9" s="35"/>
      <c r="UFC9" s="35"/>
      <c r="UFD9" s="35"/>
      <c r="UFE9" s="35"/>
      <c r="UFF9" s="35"/>
      <c r="UFG9" s="35"/>
      <c r="UFH9" s="35"/>
      <c r="UFI9" s="35"/>
      <c r="UFJ9" s="35"/>
      <c r="UFK9" s="35"/>
      <c r="UFL9" s="35"/>
      <c r="UFM9" s="35"/>
      <c r="UFN9" s="35"/>
      <c r="UFO9" s="35"/>
      <c r="UFP9" s="35"/>
      <c r="UFQ9" s="35"/>
      <c r="UFR9" s="35"/>
      <c r="UFS9" s="35"/>
      <c r="UFT9" s="35"/>
      <c r="UFU9" s="35"/>
      <c r="UFV9" s="35"/>
      <c r="UFW9" s="35"/>
      <c r="UFX9" s="35"/>
      <c r="UFY9" s="35"/>
      <c r="UFZ9" s="35"/>
      <c r="UGA9" s="35"/>
      <c r="UGB9" s="35"/>
      <c r="UGC9" s="35"/>
      <c r="UGD9" s="35"/>
      <c r="UGE9" s="35"/>
      <c r="UGF9" s="35"/>
      <c r="UGG9" s="35"/>
      <c r="UGH9" s="35"/>
      <c r="UGI9" s="35"/>
      <c r="UGJ9" s="35"/>
      <c r="UGK9" s="35"/>
      <c r="UGL9" s="35"/>
      <c r="UGM9" s="35"/>
      <c r="UGN9" s="35"/>
      <c r="UGO9" s="35"/>
      <c r="UGP9" s="35"/>
      <c r="UGQ9" s="35"/>
      <c r="UGR9" s="35"/>
      <c r="UGS9" s="35"/>
      <c r="UGT9" s="35"/>
      <c r="UGU9" s="35"/>
      <c r="UGV9" s="35"/>
      <c r="UGW9" s="35"/>
      <c r="UGX9" s="35"/>
      <c r="UGY9" s="35"/>
      <c r="UGZ9" s="35"/>
      <c r="UHA9" s="35"/>
      <c r="UHB9" s="35"/>
      <c r="UHC9" s="35"/>
      <c r="UHD9" s="35"/>
      <c r="UHE9" s="35"/>
      <c r="UHF9" s="35"/>
      <c r="UHG9" s="35"/>
      <c r="UHH9" s="35"/>
      <c r="UHI9" s="35"/>
      <c r="UHJ9" s="35"/>
      <c r="UHK9" s="35"/>
      <c r="UHL9" s="35"/>
      <c r="UHM9" s="35"/>
      <c r="UHN9" s="35"/>
      <c r="UHO9" s="35"/>
      <c r="UHP9" s="35"/>
      <c r="UHQ9" s="35"/>
      <c r="UHR9" s="35"/>
      <c r="UHS9" s="35"/>
      <c r="UHT9" s="35"/>
      <c r="UHU9" s="35"/>
      <c r="UHV9" s="35"/>
      <c r="UHW9" s="35"/>
      <c r="UHX9" s="35"/>
      <c r="UHY9" s="35"/>
      <c r="UHZ9" s="35"/>
      <c r="UIA9" s="35"/>
      <c r="UIB9" s="35"/>
      <c r="UIC9" s="35"/>
      <c r="UID9" s="35"/>
      <c r="UIE9" s="35"/>
      <c r="UIF9" s="35"/>
      <c r="UIG9" s="35"/>
      <c r="UIH9" s="35"/>
      <c r="UII9" s="35"/>
      <c r="UIJ9" s="35"/>
      <c r="UIK9" s="35"/>
      <c r="UIL9" s="35"/>
      <c r="UIM9" s="35"/>
      <c r="UIN9" s="35"/>
      <c r="UIO9" s="35"/>
      <c r="UIP9" s="35"/>
      <c r="UIQ9" s="35"/>
      <c r="UIR9" s="35"/>
      <c r="UIS9" s="35"/>
      <c r="UIT9" s="35"/>
      <c r="UIU9" s="35"/>
      <c r="UIV9" s="35"/>
      <c r="UIW9" s="35"/>
      <c r="UIX9" s="35"/>
      <c r="UIY9" s="35"/>
      <c r="UIZ9" s="35"/>
      <c r="UJA9" s="35"/>
      <c r="UJB9" s="35"/>
      <c r="UJC9" s="35"/>
      <c r="UJD9" s="35"/>
      <c r="UJE9" s="35"/>
      <c r="UJF9" s="35"/>
      <c r="UJG9" s="35"/>
      <c r="UJH9" s="35"/>
      <c r="UJI9" s="35"/>
      <c r="UJJ9" s="35"/>
      <c r="UJK9" s="35"/>
      <c r="UJL9" s="35"/>
      <c r="UJM9" s="35"/>
      <c r="UJN9" s="35"/>
      <c r="UJO9" s="35"/>
      <c r="UJP9" s="35"/>
      <c r="UJQ9" s="35"/>
      <c r="UJR9" s="35"/>
      <c r="UJS9" s="35"/>
      <c r="UJT9" s="35"/>
      <c r="UJU9" s="35"/>
      <c r="UJV9" s="35"/>
      <c r="UJW9" s="35"/>
      <c r="UJX9" s="35"/>
      <c r="UJY9" s="35"/>
      <c r="UJZ9" s="35"/>
      <c r="UKA9" s="35"/>
      <c r="UKB9" s="35"/>
      <c r="UKC9" s="35"/>
      <c r="UKD9" s="35"/>
      <c r="UKE9" s="35"/>
      <c r="UKF9" s="35"/>
      <c r="UKG9" s="35"/>
      <c r="UKH9" s="35"/>
      <c r="UKI9" s="35"/>
      <c r="UKJ9" s="35"/>
      <c r="UKK9" s="35"/>
      <c r="UKL9" s="35"/>
      <c r="UKM9" s="35"/>
      <c r="UKN9" s="35"/>
      <c r="UKO9" s="35"/>
      <c r="UKP9" s="35"/>
      <c r="UKQ9" s="35"/>
      <c r="UKR9" s="35"/>
      <c r="UKS9" s="35"/>
      <c r="UKT9" s="35"/>
      <c r="UKU9" s="35"/>
      <c r="UKV9" s="35"/>
      <c r="UKW9" s="35"/>
      <c r="UKX9" s="35"/>
      <c r="UKY9" s="35"/>
      <c r="UKZ9" s="35"/>
      <c r="ULA9" s="35"/>
      <c r="ULB9" s="35"/>
      <c r="ULC9" s="35"/>
      <c r="ULD9" s="35"/>
      <c r="ULE9" s="35"/>
      <c r="ULF9" s="35"/>
      <c r="ULG9" s="35"/>
      <c r="ULH9" s="35"/>
      <c r="ULI9" s="35"/>
      <c r="ULJ9" s="35"/>
      <c r="ULK9" s="35"/>
      <c r="ULL9" s="35"/>
      <c r="ULM9" s="35"/>
      <c r="ULN9" s="35"/>
      <c r="ULO9" s="35"/>
      <c r="ULP9" s="35"/>
      <c r="ULQ9" s="35"/>
      <c r="ULR9" s="35"/>
      <c r="ULS9" s="35"/>
      <c r="ULT9" s="35"/>
      <c r="ULU9" s="35"/>
      <c r="ULV9" s="35"/>
      <c r="ULW9" s="35"/>
      <c r="ULX9" s="35"/>
      <c r="ULY9" s="35"/>
      <c r="ULZ9" s="35"/>
      <c r="UMA9" s="35"/>
      <c r="UMB9" s="35"/>
      <c r="UMC9" s="35"/>
      <c r="UMD9" s="35"/>
      <c r="UME9" s="35"/>
      <c r="UMF9" s="35"/>
      <c r="UMG9" s="35"/>
      <c r="UMH9" s="35"/>
      <c r="UMI9" s="35"/>
      <c r="UMJ9" s="35"/>
      <c r="UMK9" s="35"/>
      <c r="UML9" s="35"/>
      <c r="UMM9" s="35"/>
      <c r="UMN9" s="35"/>
      <c r="UMO9" s="35"/>
      <c r="UMP9" s="35"/>
      <c r="UMQ9" s="35"/>
      <c r="UMR9" s="35"/>
      <c r="UMS9" s="35"/>
      <c r="UMT9" s="35"/>
      <c r="UMU9" s="35"/>
      <c r="UMV9" s="35"/>
      <c r="UMW9" s="35"/>
      <c r="UMX9" s="35"/>
      <c r="UMY9" s="35"/>
      <c r="UMZ9" s="35"/>
      <c r="UNA9" s="35"/>
      <c r="UNB9" s="35"/>
      <c r="UNC9" s="35"/>
      <c r="UND9" s="35"/>
      <c r="UNE9" s="35"/>
      <c r="UNF9" s="35"/>
      <c r="UNG9" s="35"/>
      <c r="UNH9" s="35"/>
      <c r="UNI9" s="35"/>
      <c r="UNJ9" s="35"/>
      <c r="UNK9" s="35"/>
      <c r="UNL9" s="35"/>
      <c r="UNM9" s="35"/>
      <c r="UNN9" s="35"/>
      <c r="UNO9" s="35"/>
      <c r="UNP9" s="35"/>
      <c r="UNQ9" s="35"/>
      <c r="UNR9" s="35"/>
      <c r="UNS9" s="35"/>
      <c r="UNT9" s="35"/>
      <c r="UNU9" s="35"/>
      <c r="UNV9" s="35"/>
      <c r="UNW9" s="35"/>
      <c r="UNX9" s="35"/>
      <c r="UNY9" s="35"/>
      <c r="UNZ9" s="35"/>
      <c r="UOA9" s="35"/>
      <c r="UOB9" s="35"/>
      <c r="UOC9" s="35"/>
      <c r="UOD9" s="35"/>
      <c r="UOE9" s="35"/>
      <c r="UOF9" s="35"/>
      <c r="UOG9" s="35"/>
      <c r="UOH9" s="35"/>
      <c r="UOI9" s="35"/>
      <c r="UOJ9" s="35"/>
      <c r="UOK9" s="35"/>
      <c r="UOL9" s="35"/>
      <c r="UOM9" s="35"/>
      <c r="UON9" s="35"/>
      <c r="UOO9" s="35"/>
      <c r="UOP9" s="35"/>
      <c r="UOQ9" s="35"/>
      <c r="UOR9" s="35"/>
      <c r="UOS9" s="35"/>
      <c r="UOT9" s="35"/>
      <c r="UOU9" s="35"/>
      <c r="UOV9" s="35"/>
      <c r="UOW9" s="35"/>
      <c r="UOX9" s="35"/>
      <c r="UOY9" s="35"/>
      <c r="UOZ9" s="35"/>
      <c r="UPA9" s="35"/>
      <c r="UPB9" s="35"/>
      <c r="UPC9" s="35"/>
      <c r="UPD9" s="35"/>
      <c r="UPE9" s="35"/>
      <c r="UPF9" s="35"/>
      <c r="UPG9" s="35"/>
      <c r="UPH9" s="35"/>
      <c r="UPI9" s="35"/>
      <c r="UPJ9" s="35"/>
      <c r="UPK9" s="35"/>
      <c r="UPL9" s="35"/>
      <c r="UPM9" s="35"/>
      <c r="UPN9" s="35"/>
      <c r="UPO9" s="35"/>
      <c r="UPP9" s="35"/>
      <c r="UPQ9" s="35"/>
      <c r="UPR9" s="35"/>
      <c r="UPS9" s="35"/>
      <c r="UPT9" s="35"/>
      <c r="UPU9" s="35"/>
      <c r="UPV9" s="35"/>
      <c r="UPW9" s="35"/>
      <c r="UPX9" s="35"/>
      <c r="UPY9" s="35"/>
      <c r="UPZ9" s="35"/>
      <c r="UQA9" s="35"/>
      <c r="UQB9" s="35"/>
      <c r="UQC9" s="35"/>
      <c r="UQD9" s="35"/>
      <c r="UQE9" s="35"/>
      <c r="UQF9" s="35"/>
      <c r="UQG9" s="35"/>
      <c r="UQH9" s="35"/>
      <c r="UQI9" s="35"/>
      <c r="UQJ9" s="35"/>
      <c r="UQK9" s="35"/>
      <c r="UQL9" s="35"/>
      <c r="UQM9" s="35"/>
      <c r="UQN9" s="35"/>
      <c r="UQO9" s="35"/>
      <c r="UQP9" s="35"/>
      <c r="UQQ9" s="35"/>
      <c r="UQR9" s="35"/>
      <c r="UQS9" s="35"/>
      <c r="UQT9" s="35"/>
      <c r="UQU9" s="35"/>
      <c r="UQV9" s="35"/>
      <c r="UQW9" s="35"/>
      <c r="UQX9" s="35"/>
      <c r="UQY9" s="35"/>
      <c r="UQZ9" s="35"/>
      <c r="URA9" s="35"/>
      <c r="URB9" s="35"/>
      <c r="URC9" s="35"/>
      <c r="URD9" s="35"/>
      <c r="URE9" s="35"/>
      <c r="URF9" s="35"/>
      <c r="URG9" s="35"/>
      <c r="URH9" s="35"/>
      <c r="URI9" s="35"/>
      <c r="URJ9" s="35"/>
      <c r="URK9" s="35"/>
      <c r="URL9" s="35"/>
      <c r="URM9" s="35"/>
      <c r="URN9" s="35"/>
      <c r="URO9" s="35"/>
      <c r="URP9" s="35"/>
      <c r="URQ9" s="35"/>
      <c r="URR9" s="35"/>
      <c r="URS9" s="35"/>
      <c r="URT9" s="35"/>
      <c r="URU9" s="35"/>
      <c r="URV9" s="35"/>
      <c r="URW9" s="35"/>
      <c r="URX9" s="35"/>
      <c r="URY9" s="35"/>
      <c r="URZ9" s="35"/>
      <c r="USA9" s="35"/>
      <c r="USB9" s="35"/>
      <c r="USC9" s="35"/>
      <c r="USD9" s="35"/>
      <c r="USE9" s="35"/>
      <c r="USF9" s="35"/>
      <c r="USG9" s="35"/>
      <c r="USH9" s="35"/>
      <c r="USI9" s="35"/>
      <c r="USJ9" s="35"/>
      <c r="USK9" s="35"/>
      <c r="USL9" s="35"/>
      <c r="USM9" s="35"/>
      <c r="USN9" s="35"/>
      <c r="USO9" s="35"/>
      <c r="USP9" s="35"/>
      <c r="USQ9" s="35"/>
      <c r="USR9" s="35"/>
      <c r="USS9" s="35"/>
      <c r="UST9" s="35"/>
      <c r="USU9" s="35"/>
      <c r="USV9" s="35"/>
      <c r="USW9" s="35"/>
      <c r="USX9" s="35"/>
      <c r="USY9" s="35"/>
      <c r="USZ9" s="35"/>
      <c r="UTA9" s="35"/>
      <c r="UTB9" s="35"/>
      <c r="UTC9" s="35"/>
      <c r="UTD9" s="35"/>
      <c r="UTE9" s="35"/>
      <c r="UTF9" s="35"/>
      <c r="UTG9" s="35"/>
      <c r="UTH9" s="35"/>
      <c r="UTI9" s="35"/>
      <c r="UTJ9" s="35"/>
      <c r="UTK9" s="35"/>
      <c r="UTL9" s="35"/>
      <c r="UTM9" s="35"/>
      <c r="UTN9" s="35"/>
      <c r="UTO9" s="35"/>
      <c r="UTP9" s="35"/>
      <c r="UTQ9" s="35"/>
      <c r="UTR9" s="35"/>
      <c r="UTS9" s="35"/>
      <c r="UTT9" s="35"/>
      <c r="UTU9" s="35"/>
      <c r="UTV9" s="35"/>
      <c r="UTW9" s="35"/>
      <c r="UTX9" s="35"/>
      <c r="UTY9" s="35"/>
      <c r="UTZ9" s="35"/>
      <c r="UUA9" s="35"/>
      <c r="UUB9" s="35"/>
      <c r="UUC9" s="35"/>
      <c r="UUD9" s="35"/>
      <c r="UUE9" s="35"/>
      <c r="UUF9" s="35"/>
      <c r="UUG9" s="35"/>
      <c r="UUH9" s="35"/>
      <c r="UUI9" s="35"/>
      <c r="UUJ9" s="35"/>
      <c r="UUK9" s="35"/>
      <c r="UUL9" s="35"/>
      <c r="UUM9" s="35"/>
      <c r="UUN9" s="35"/>
      <c r="UUO9" s="35"/>
      <c r="UUP9" s="35"/>
      <c r="UUQ9" s="35"/>
      <c r="UUR9" s="35"/>
      <c r="UUS9" s="35"/>
      <c r="UUT9" s="35"/>
      <c r="UUU9" s="35"/>
      <c r="UUV9" s="35"/>
      <c r="UUW9" s="35"/>
      <c r="UUX9" s="35"/>
      <c r="UUY9" s="35"/>
      <c r="UUZ9" s="35"/>
      <c r="UVA9" s="35"/>
      <c r="UVB9" s="35"/>
      <c r="UVC9" s="35"/>
      <c r="UVD9" s="35"/>
      <c r="UVE9" s="35"/>
      <c r="UVF9" s="35"/>
      <c r="UVG9" s="35"/>
      <c r="UVH9" s="35"/>
      <c r="UVI9" s="35"/>
      <c r="UVJ9" s="35"/>
      <c r="UVK9" s="35"/>
      <c r="UVL9" s="35"/>
      <c r="UVM9" s="35"/>
      <c r="UVN9" s="35"/>
      <c r="UVO9" s="35"/>
      <c r="UVP9" s="35"/>
      <c r="UVQ9" s="35"/>
      <c r="UVR9" s="35"/>
      <c r="UVS9" s="35"/>
      <c r="UVT9" s="35"/>
      <c r="UVU9" s="35"/>
      <c r="UVV9" s="35"/>
      <c r="UVW9" s="35"/>
      <c r="UVX9" s="35"/>
      <c r="UVY9" s="35"/>
      <c r="UVZ9" s="35"/>
      <c r="UWA9" s="35"/>
      <c r="UWB9" s="35"/>
      <c r="UWC9" s="35"/>
      <c r="UWD9" s="35"/>
      <c r="UWE9" s="35"/>
      <c r="UWF9" s="35"/>
      <c r="UWG9" s="35"/>
      <c r="UWH9" s="35"/>
      <c r="UWI9" s="35"/>
      <c r="UWJ9" s="35"/>
      <c r="UWK9" s="35"/>
      <c r="UWL9" s="35"/>
      <c r="UWM9" s="35"/>
      <c r="UWN9" s="35"/>
      <c r="UWO9" s="35"/>
      <c r="UWP9" s="35"/>
      <c r="UWQ9" s="35"/>
      <c r="UWR9" s="35"/>
      <c r="UWS9" s="35"/>
      <c r="UWT9" s="35"/>
      <c r="UWU9" s="35"/>
      <c r="UWV9" s="35"/>
      <c r="UWW9" s="35"/>
      <c r="UWX9" s="35"/>
      <c r="UWY9" s="35"/>
      <c r="UWZ9" s="35"/>
      <c r="UXA9" s="35"/>
      <c r="UXB9" s="35"/>
      <c r="UXC9" s="35"/>
      <c r="UXD9" s="35"/>
      <c r="UXE9" s="35"/>
      <c r="UXF9" s="35"/>
      <c r="UXG9" s="35"/>
      <c r="UXH9" s="35"/>
      <c r="UXI9" s="35"/>
      <c r="UXJ9" s="35"/>
      <c r="UXK9" s="35"/>
      <c r="UXL9" s="35"/>
      <c r="UXM9" s="35"/>
      <c r="UXN9" s="35"/>
      <c r="UXO9" s="35"/>
      <c r="UXP9" s="35"/>
      <c r="UXQ9" s="35"/>
      <c r="UXR9" s="35"/>
      <c r="UXS9" s="35"/>
      <c r="UXT9" s="35"/>
      <c r="UXU9" s="35"/>
      <c r="UXV9" s="35"/>
      <c r="UXW9" s="35"/>
      <c r="UXX9" s="35"/>
      <c r="UXY9" s="35"/>
      <c r="UXZ9" s="35"/>
      <c r="UYA9" s="35"/>
      <c r="UYB9" s="35"/>
      <c r="UYC9" s="35"/>
      <c r="UYD9" s="35"/>
      <c r="UYE9" s="35"/>
      <c r="UYF9" s="35"/>
      <c r="UYG9" s="35"/>
      <c r="UYH9" s="35"/>
      <c r="UYI9" s="35"/>
      <c r="UYJ9" s="35"/>
      <c r="UYK9" s="35"/>
      <c r="UYL9" s="35"/>
      <c r="UYM9" s="35"/>
      <c r="UYN9" s="35"/>
      <c r="UYO9" s="35"/>
      <c r="UYP9" s="35"/>
      <c r="UYQ9" s="35"/>
      <c r="UYR9" s="35"/>
      <c r="UYS9" s="35"/>
      <c r="UYT9" s="35"/>
      <c r="UYU9" s="35"/>
      <c r="UYV9" s="35"/>
      <c r="UYW9" s="35"/>
      <c r="UYX9" s="35"/>
      <c r="UYY9" s="35"/>
      <c r="UYZ9" s="35"/>
      <c r="UZA9" s="35"/>
      <c r="UZB9" s="35"/>
      <c r="UZC9" s="35"/>
      <c r="UZD9" s="35"/>
      <c r="UZE9" s="35"/>
      <c r="UZF9" s="35"/>
      <c r="UZG9" s="35"/>
      <c r="UZH9" s="35"/>
      <c r="UZI9" s="35"/>
      <c r="UZJ9" s="35"/>
      <c r="UZK9" s="35"/>
      <c r="UZL9" s="35"/>
      <c r="UZM9" s="35"/>
      <c r="UZN9" s="35"/>
      <c r="UZO9" s="35"/>
      <c r="UZP9" s="35"/>
      <c r="UZQ9" s="35"/>
      <c r="UZR9" s="35"/>
      <c r="UZS9" s="35"/>
      <c r="UZT9" s="35"/>
      <c r="UZU9" s="35"/>
      <c r="UZV9" s="35"/>
      <c r="UZW9" s="35"/>
      <c r="UZX9" s="35"/>
      <c r="UZY9" s="35"/>
      <c r="UZZ9" s="35"/>
      <c r="VAA9" s="35"/>
      <c r="VAB9" s="35"/>
      <c r="VAC9" s="35"/>
      <c r="VAD9" s="35"/>
      <c r="VAE9" s="35"/>
      <c r="VAF9" s="35"/>
      <c r="VAG9" s="35"/>
      <c r="VAH9" s="35"/>
      <c r="VAI9" s="35"/>
      <c r="VAJ9" s="35"/>
      <c r="VAK9" s="35"/>
      <c r="VAL9" s="35"/>
      <c r="VAM9" s="35"/>
      <c r="VAN9" s="35"/>
      <c r="VAO9" s="35"/>
      <c r="VAP9" s="35"/>
      <c r="VAQ9" s="35"/>
      <c r="VAR9" s="35"/>
      <c r="VAS9" s="35"/>
      <c r="VAT9" s="35"/>
      <c r="VAU9" s="35"/>
      <c r="VAV9" s="35"/>
      <c r="VAW9" s="35"/>
      <c r="VAX9" s="35"/>
      <c r="VAY9" s="35"/>
      <c r="VAZ9" s="35"/>
      <c r="VBA9" s="35"/>
      <c r="VBB9" s="35"/>
      <c r="VBC9" s="35"/>
      <c r="VBD9" s="35"/>
      <c r="VBE9" s="35"/>
      <c r="VBF9" s="35"/>
      <c r="VBG9" s="35"/>
      <c r="VBH9" s="35"/>
      <c r="VBI9" s="35"/>
      <c r="VBJ9" s="35"/>
      <c r="VBK9" s="35"/>
      <c r="VBL9" s="35"/>
      <c r="VBM9" s="35"/>
      <c r="VBN9" s="35"/>
      <c r="VBO9" s="35"/>
      <c r="VBP9" s="35"/>
      <c r="VBQ9" s="35"/>
      <c r="VBR9" s="35"/>
      <c r="VBS9" s="35"/>
      <c r="VBT9" s="35"/>
      <c r="VBU9" s="35"/>
      <c r="VBV9" s="35"/>
      <c r="VBW9" s="35"/>
      <c r="VBX9" s="35"/>
      <c r="VBY9" s="35"/>
      <c r="VBZ9" s="35"/>
      <c r="VCA9" s="35"/>
      <c r="VCB9" s="35"/>
      <c r="VCC9" s="35"/>
      <c r="VCD9" s="35"/>
      <c r="VCE9" s="35"/>
      <c r="VCF9" s="35"/>
      <c r="VCG9" s="35"/>
      <c r="VCH9" s="35"/>
      <c r="VCI9" s="35"/>
      <c r="VCJ9" s="35"/>
      <c r="VCK9" s="35"/>
      <c r="VCL9" s="35"/>
      <c r="VCM9" s="35"/>
      <c r="VCN9" s="35"/>
      <c r="VCO9" s="35"/>
      <c r="VCP9" s="35"/>
      <c r="VCQ9" s="35"/>
      <c r="VCR9" s="35"/>
      <c r="VCS9" s="35"/>
      <c r="VCT9" s="35"/>
      <c r="VCU9" s="35"/>
      <c r="VCV9" s="35"/>
      <c r="VCW9" s="35"/>
      <c r="VCX9" s="35"/>
      <c r="VCY9" s="35"/>
      <c r="VCZ9" s="35"/>
      <c r="VDA9" s="35"/>
      <c r="VDB9" s="35"/>
      <c r="VDC9" s="35"/>
      <c r="VDD9" s="35"/>
      <c r="VDE9" s="35"/>
      <c r="VDF9" s="35"/>
      <c r="VDG9" s="35"/>
      <c r="VDH9" s="35"/>
      <c r="VDI9" s="35"/>
      <c r="VDJ9" s="35"/>
      <c r="VDK9" s="35"/>
      <c r="VDL9" s="35"/>
      <c r="VDM9" s="35"/>
      <c r="VDN9" s="35"/>
      <c r="VDO9" s="35"/>
      <c r="VDP9" s="35"/>
      <c r="VDQ9" s="35"/>
      <c r="VDR9" s="35"/>
      <c r="VDS9" s="35"/>
      <c r="VDT9" s="35"/>
      <c r="VDU9" s="35"/>
      <c r="VDV9" s="35"/>
      <c r="VDW9" s="35"/>
      <c r="VDX9" s="35"/>
      <c r="VDY9" s="35"/>
      <c r="VDZ9" s="35"/>
      <c r="VEA9" s="35"/>
      <c r="VEB9" s="35"/>
      <c r="VEC9" s="35"/>
      <c r="VED9" s="35"/>
      <c r="VEE9" s="35"/>
      <c r="VEF9" s="35"/>
      <c r="VEG9" s="35"/>
      <c r="VEH9" s="35"/>
      <c r="VEI9" s="35"/>
      <c r="VEJ9" s="35"/>
      <c r="VEK9" s="35"/>
      <c r="VEL9" s="35"/>
      <c r="VEM9" s="35"/>
      <c r="VEN9" s="35"/>
      <c r="VEO9" s="35"/>
      <c r="VEP9" s="35"/>
      <c r="VEQ9" s="35"/>
      <c r="VER9" s="35"/>
      <c r="VES9" s="35"/>
      <c r="VET9" s="35"/>
      <c r="VEU9" s="35"/>
      <c r="VEV9" s="35"/>
      <c r="VEW9" s="35"/>
      <c r="VEX9" s="35"/>
      <c r="VEY9" s="35"/>
      <c r="VEZ9" s="35"/>
      <c r="VFA9" s="35"/>
      <c r="VFB9" s="35"/>
      <c r="VFC9" s="35"/>
      <c r="VFD9" s="35"/>
      <c r="VFE9" s="35"/>
      <c r="VFF9" s="35"/>
      <c r="VFG9" s="35"/>
      <c r="VFH9" s="35"/>
      <c r="VFI9" s="35"/>
      <c r="VFJ9" s="35"/>
      <c r="VFK9" s="35"/>
      <c r="VFL9" s="35"/>
      <c r="VFM9" s="35"/>
      <c r="VFN9" s="35"/>
      <c r="VFO9" s="35"/>
      <c r="VFP9" s="35"/>
      <c r="VFQ9" s="35"/>
      <c r="VFR9" s="35"/>
      <c r="VFS9" s="35"/>
      <c r="VFT9" s="35"/>
      <c r="VFU9" s="35"/>
      <c r="VFV9" s="35"/>
      <c r="VFW9" s="35"/>
      <c r="VFX9" s="35"/>
      <c r="VFY9" s="35"/>
      <c r="VFZ9" s="35"/>
      <c r="VGA9" s="35"/>
      <c r="VGB9" s="35"/>
      <c r="VGC9" s="35"/>
      <c r="VGD9" s="35"/>
      <c r="VGE9" s="35"/>
      <c r="VGF9" s="35"/>
      <c r="VGG9" s="35"/>
      <c r="VGH9" s="35"/>
      <c r="VGI9" s="35"/>
      <c r="VGJ9" s="35"/>
      <c r="VGK9" s="35"/>
      <c r="VGL9" s="35"/>
      <c r="VGM9" s="35"/>
      <c r="VGN9" s="35"/>
      <c r="VGO9" s="35"/>
      <c r="VGP9" s="35"/>
      <c r="VGQ9" s="35"/>
      <c r="VGR9" s="35"/>
      <c r="VGS9" s="35"/>
      <c r="VGT9" s="35"/>
      <c r="VGU9" s="35"/>
      <c r="VGV9" s="35"/>
      <c r="VGW9" s="35"/>
      <c r="VGX9" s="35"/>
      <c r="VGY9" s="35"/>
      <c r="VGZ9" s="35"/>
      <c r="VHA9" s="35"/>
      <c r="VHB9" s="35"/>
      <c r="VHC9" s="35"/>
      <c r="VHD9" s="35"/>
      <c r="VHE9" s="35"/>
      <c r="VHF9" s="35"/>
      <c r="VHG9" s="35"/>
      <c r="VHH9" s="35"/>
      <c r="VHI9" s="35"/>
      <c r="VHJ9" s="35"/>
      <c r="VHK9" s="35"/>
      <c r="VHL9" s="35"/>
      <c r="VHM9" s="35"/>
      <c r="VHN9" s="35"/>
      <c r="VHO9" s="35"/>
      <c r="VHP9" s="35"/>
      <c r="VHQ9" s="35"/>
      <c r="VHR9" s="35"/>
      <c r="VHS9" s="35"/>
      <c r="VHT9" s="35"/>
      <c r="VHU9" s="35"/>
      <c r="VHV9" s="35"/>
      <c r="VHW9" s="35"/>
      <c r="VHX9" s="35"/>
      <c r="VHY9" s="35"/>
      <c r="VHZ9" s="35"/>
      <c r="VIA9" s="35"/>
      <c r="VIB9" s="35"/>
      <c r="VIC9" s="35"/>
      <c r="VID9" s="35"/>
      <c r="VIE9" s="35"/>
      <c r="VIF9" s="35"/>
      <c r="VIG9" s="35"/>
      <c r="VIH9" s="35"/>
      <c r="VII9" s="35"/>
      <c r="VIJ9" s="35"/>
      <c r="VIK9" s="35"/>
      <c r="VIL9" s="35"/>
      <c r="VIM9" s="35"/>
      <c r="VIN9" s="35"/>
      <c r="VIO9" s="35"/>
      <c r="VIP9" s="35"/>
      <c r="VIQ9" s="35"/>
      <c r="VIR9" s="35"/>
      <c r="VIS9" s="35"/>
      <c r="VIT9" s="35"/>
      <c r="VIU9" s="35"/>
      <c r="VIV9" s="35"/>
      <c r="VIW9" s="35"/>
      <c r="VIX9" s="35"/>
      <c r="VIY9" s="35"/>
      <c r="VIZ9" s="35"/>
      <c r="VJA9" s="35"/>
      <c r="VJB9" s="35"/>
      <c r="VJC9" s="35"/>
      <c r="VJD9" s="35"/>
      <c r="VJE9" s="35"/>
      <c r="VJF9" s="35"/>
      <c r="VJG9" s="35"/>
      <c r="VJH9" s="35"/>
      <c r="VJI9" s="35"/>
      <c r="VJJ9" s="35"/>
      <c r="VJK9" s="35"/>
      <c r="VJL9" s="35"/>
      <c r="VJM9" s="35"/>
      <c r="VJN9" s="35"/>
      <c r="VJO9" s="35"/>
      <c r="VJP9" s="35"/>
      <c r="VJQ9" s="35"/>
      <c r="VJR9" s="35"/>
      <c r="VJS9" s="35"/>
      <c r="VJT9" s="35"/>
      <c r="VJU9" s="35"/>
      <c r="VJV9" s="35"/>
      <c r="VJW9" s="35"/>
      <c r="VJX9" s="35"/>
      <c r="VJY9" s="35"/>
      <c r="VJZ9" s="35"/>
      <c r="VKA9" s="35"/>
      <c r="VKB9" s="35"/>
      <c r="VKC9" s="35"/>
      <c r="VKD9" s="35"/>
      <c r="VKE9" s="35"/>
      <c r="VKF9" s="35"/>
      <c r="VKG9" s="35"/>
      <c r="VKH9" s="35"/>
      <c r="VKI9" s="35"/>
      <c r="VKJ9" s="35"/>
      <c r="VKK9" s="35"/>
      <c r="VKL9" s="35"/>
      <c r="VKM9" s="35"/>
      <c r="VKN9" s="35"/>
      <c r="VKO9" s="35"/>
      <c r="VKP9" s="35"/>
      <c r="VKQ9" s="35"/>
      <c r="VKR9" s="35"/>
      <c r="VKS9" s="35"/>
      <c r="VKT9" s="35"/>
      <c r="VKU9" s="35"/>
      <c r="VKV9" s="35"/>
      <c r="VKW9" s="35"/>
      <c r="VKX9" s="35"/>
      <c r="VKY9" s="35"/>
      <c r="VKZ9" s="35"/>
      <c r="VLA9" s="35"/>
      <c r="VLB9" s="35"/>
      <c r="VLC9" s="35"/>
      <c r="VLD9" s="35"/>
      <c r="VLE9" s="35"/>
      <c r="VLF9" s="35"/>
      <c r="VLG9" s="35"/>
      <c r="VLH9" s="35"/>
      <c r="VLI9" s="35"/>
      <c r="VLJ9" s="35"/>
      <c r="VLK9" s="35"/>
      <c r="VLL9" s="35"/>
      <c r="VLM9" s="35"/>
      <c r="VLN9" s="35"/>
      <c r="VLO9" s="35"/>
      <c r="VLP9" s="35"/>
      <c r="VLQ9" s="35"/>
      <c r="VLR9" s="35"/>
      <c r="VLS9" s="35"/>
      <c r="VLT9" s="35"/>
      <c r="VLU9" s="35"/>
      <c r="VLV9" s="35"/>
      <c r="VLW9" s="35"/>
      <c r="VLX9" s="35"/>
      <c r="VLY9" s="35"/>
      <c r="VLZ9" s="35"/>
      <c r="VMA9" s="35"/>
      <c r="VMB9" s="35"/>
      <c r="VMC9" s="35"/>
      <c r="VMD9" s="35"/>
      <c r="VME9" s="35"/>
      <c r="VMF9" s="35"/>
      <c r="VMG9" s="35"/>
      <c r="VMH9" s="35"/>
      <c r="VMI9" s="35"/>
      <c r="VMJ9" s="35"/>
      <c r="VMK9" s="35"/>
      <c r="VML9" s="35"/>
      <c r="VMM9" s="35"/>
      <c r="VMN9" s="35"/>
      <c r="VMO9" s="35"/>
      <c r="VMP9" s="35"/>
      <c r="VMQ9" s="35"/>
      <c r="VMR9" s="35"/>
      <c r="VMS9" s="35"/>
      <c r="VMT9" s="35"/>
      <c r="VMU9" s="35"/>
      <c r="VMV9" s="35"/>
      <c r="VMW9" s="35"/>
      <c r="VMX9" s="35"/>
      <c r="VMY9" s="35"/>
      <c r="VMZ9" s="35"/>
      <c r="VNA9" s="35"/>
      <c r="VNB9" s="35"/>
      <c r="VNC9" s="35"/>
      <c r="VND9" s="35"/>
      <c r="VNE9" s="35"/>
      <c r="VNF9" s="35"/>
      <c r="VNG9" s="35"/>
      <c r="VNH9" s="35"/>
      <c r="VNI9" s="35"/>
      <c r="VNJ9" s="35"/>
      <c r="VNK9" s="35"/>
      <c r="VNL9" s="35"/>
      <c r="VNM9" s="35"/>
      <c r="VNN9" s="35"/>
      <c r="VNO9" s="35"/>
      <c r="VNP9" s="35"/>
      <c r="VNQ9" s="35"/>
      <c r="VNR9" s="35"/>
      <c r="VNS9" s="35"/>
      <c r="VNT9" s="35"/>
      <c r="VNU9" s="35"/>
      <c r="VNV9" s="35"/>
      <c r="VNW9" s="35"/>
      <c r="VNX9" s="35"/>
      <c r="VNY9" s="35"/>
      <c r="VNZ9" s="35"/>
      <c r="VOA9" s="35"/>
      <c r="VOB9" s="35"/>
      <c r="VOC9" s="35"/>
      <c r="VOD9" s="35"/>
      <c r="VOE9" s="35"/>
      <c r="VOF9" s="35"/>
      <c r="VOG9" s="35"/>
      <c r="VOH9" s="35"/>
      <c r="VOI9" s="35"/>
      <c r="VOJ9" s="35"/>
      <c r="VOK9" s="35"/>
      <c r="VOL9" s="35"/>
      <c r="VOM9" s="35"/>
      <c r="VON9" s="35"/>
      <c r="VOO9" s="35"/>
      <c r="VOP9" s="35"/>
      <c r="VOQ9" s="35"/>
      <c r="VOR9" s="35"/>
      <c r="VOS9" s="35"/>
      <c r="VOT9" s="35"/>
      <c r="VOU9" s="35"/>
      <c r="VOV9" s="35"/>
      <c r="VOW9" s="35"/>
      <c r="VOX9" s="35"/>
      <c r="VOY9" s="35"/>
      <c r="VOZ9" s="35"/>
      <c r="VPA9" s="35"/>
      <c r="VPB9" s="35"/>
      <c r="VPC9" s="35"/>
      <c r="VPD9" s="35"/>
      <c r="VPE9" s="35"/>
      <c r="VPF9" s="35"/>
      <c r="VPG9" s="35"/>
      <c r="VPH9" s="35"/>
      <c r="VPI9" s="35"/>
      <c r="VPJ9" s="35"/>
      <c r="VPK9" s="35"/>
      <c r="VPL9" s="35"/>
      <c r="VPM9" s="35"/>
      <c r="VPN9" s="35"/>
      <c r="VPO9" s="35"/>
      <c r="VPP9" s="35"/>
      <c r="VPQ9" s="35"/>
      <c r="VPR9" s="35"/>
      <c r="VPS9" s="35"/>
      <c r="VPT9" s="35"/>
      <c r="VPU9" s="35"/>
      <c r="VPV9" s="35"/>
      <c r="VPW9" s="35"/>
      <c r="VPX9" s="35"/>
      <c r="VPY9" s="35"/>
      <c r="VPZ9" s="35"/>
      <c r="VQA9" s="35"/>
      <c r="VQB9" s="35"/>
      <c r="VQC9" s="35"/>
      <c r="VQD9" s="35"/>
      <c r="VQE9" s="35"/>
      <c r="VQF9" s="35"/>
      <c r="VQG9" s="35"/>
      <c r="VQH9" s="35"/>
      <c r="VQI9" s="35"/>
      <c r="VQJ9" s="35"/>
      <c r="VQK9" s="35"/>
      <c r="VQL9" s="35"/>
      <c r="VQM9" s="35"/>
      <c r="VQN9" s="35"/>
      <c r="VQO9" s="35"/>
      <c r="VQP9" s="35"/>
      <c r="VQQ9" s="35"/>
      <c r="VQR9" s="35"/>
      <c r="VQS9" s="35"/>
      <c r="VQT9" s="35"/>
      <c r="VQU9" s="35"/>
      <c r="VQV9" s="35"/>
      <c r="VQW9" s="35"/>
      <c r="VQX9" s="35"/>
      <c r="VQY9" s="35"/>
      <c r="VQZ9" s="35"/>
      <c r="VRA9" s="35"/>
      <c r="VRB9" s="35"/>
      <c r="VRC9" s="35"/>
      <c r="VRD9" s="35"/>
      <c r="VRE9" s="35"/>
      <c r="VRF9" s="35"/>
      <c r="VRG9" s="35"/>
      <c r="VRH9" s="35"/>
      <c r="VRI9" s="35"/>
      <c r="VRJ9" s="35"/>
      <c r="VRK9" s="35"/>
      <c r="VRL9" s="35"/>
      <c r="VRM9" s="35"/>
      <c r="VRN9" s="35"/>
      <c r="VRO9" s="35"/>
      <c r="VRP9" s="35"/>
      <c r="VRQ9" s="35"/>
      <c r="VRR9" s="35"/>
      <c r="VRS9" s="35"/>
      <c r="VRT9" s="35"/>
      <c r="VRU9" s="35"/>
      <c r="VRV9" s="35"/>
      <c r="VRW9" s="35"/>
      <c r="VRX9" s="35"/>
      <c r="VRY9" s="35"/>
      <c r="VRZ9" s="35"/>
      <c r="VSA9" s="35"/>
      <c r="VSB9" s="35"/>
      <c r="VSC9" s="35"/>
      <c r="VSD9" s="35"/>
      <c r="VSE9" s="35"/>
      <c r="VSF9" s="35"/>
      <c r="VSG9" s="35"/>
      <c r="VSH9" s="35"/>
      <c r="VSI9" s="35"/>
      <c r="VSJ9" s="35"/>
      <c r="VSK9" s="35"/>
      <c r="VSL9" s="35"/>
      <c r="VSM9" s="35"/>
      <c r="VSN9" s="35"/>
      <c r="VSO9" s="35"/>
      <c r="VSP9" s="35"/>
      <c r="VSQ9" s="35"/>
      <c r="VSR9" s="35"/>
      <c r="VSS9" s="35"/>
      <c r="VST9" s="35"/>
      <c r="VSU9" s="35"/>
      <c r="VSV9" s="35"/>
      <c r="VSW9" s="35"/>
      <c r="VSX9" s="35"/>
      <c r="VSY9" s="35"/>
      <c r="VSZ9" s="35"/>
      <c r="VTA9" s="35"/>
      <c r="VTB9" s="35"/>
      <c r="VTC9" s="35"/>
      <c r="VTD9" s="35"/>
      <c r="VTE9" s="35"/>
      <c r="VTF9" s="35"/>
      <c r="VTG9" s="35"/>
      <c r="VTH9" s="35"/>
      <c r="VTI9" s="35"/>
      <c r="VTJ9" s="35"/>
      <c r="VTK9" s="35"/>
      <c r="VTL9" s="35"/>
      <c r="VTM9" s="35"/>
      <c r="VTN9" s="35"/>
      <c r="VTO9" s="35"/>
      <c r="VTP9" s="35"/>
      <c r="VTQ9" s="35"/>
      <c r="VTR9" s="35"/>
      <c r="VTS9" s="35"/>
      <c r="VTT9" s="35"/>
      <c r="VTU9" s="35"/>
      <c r="VTV9" s="35"/>
      <c r="VTW9" s="35"/>
      <c r="VTX9" s="35"/>
      <c r="VTY9" s="35"/>
      <c r="VTZ9" s="35"/>
      <c r="VUA9" s="35"/>
      <c r="VUB9" s="35"/>
      <c r="VUC9" s="35"/>
      <c r="VUD9" s="35"/>
      <c r="VUE9" s="35"/>
      <c r="VUF9" s="35"/>
      <c r="VUG9" s="35"/>
      <c r="VUH9" s="35"/>
      <c r="VUI9" s="35"/>
      <c r="VUJ9" s="35"/>
      <c r="VUK9" s="35"/>
      <c r="VUL9" s="35"/>
      <c r="VUM9" s="35"/>
      <c r="VUN9" s="35"/>
      <c r="VUO9" s="35"/>
      <c r="VUP9" s="35"/>
      <c r="VUQ9" s="35"/>
      <c r="VUR9" s="35"/>
      <c r="VUS9" s="35"/>
      <c r="VUT9" s="35"/>
      <c r="VUU9" s="35"/>
      <c r="VUV9" s="35"/>
      <c r="VUW9" s="35"/>
      <c r="VUX9" s="35"/>
      <c r="VUY9" s="35"/>
      <c r="VUZ9" s="35"/>
      <c r="VVA9" s="35"/>
      <c r="VVB9" s="35"/>
      <c r="VVC9" s="35"/>
      <c r="VVD9" s="35"/>
      <c r="VVE9" s="35"/>
      <c r="VVF9" s="35"/>
      <c r="VVG9" s="35"/>
      <c r="VVH9" s="35"/>
      <c r="VVI9" s="35"/>
      <c r="VVJ9" s="35"/>
      <c r="VVK9" s="35"/>
      <c r="VVL9" s="35"/>
      <c r="VVM9" s="35"/>
      <c r="VVN9" s="35"/>
      <c r="VVO9" s="35"/>
      <c r="VVP9" s="35"/>
      <c r="VVQ9" s="35"/>
      <c r="VVR9" s="35"/>
      <c r="VVS9" s="35"/>
      <c r="VVT9" s="35"/>
      <c r="VVU9" s="35"/>
      <c r="VVV9" s="35"/>
      <c r="VVW9" s="35"/>
      <c r="VVX9" s="35"/>
      <c r="VVY9" s="35"/>
      <c r="VVZ9" s="35"/>
      <c r="VWA9" s="35"/>
      <c r="VWB9" s="35"/>
      <c r="VWC9" s="35"/>
      <c r="VWD9" s="35"/>
      <c r="VWE9" s="35"/>
      <c r="VWF9" s="35"/>
      <c r="VWG9" s="35"/>
      <c r="VWH9" s="35"/>
      <c r="VWI9" s="35"/>
      <c r="VWJ9" s="35"/>
      <c r="VWK9" s="35"/>
      <c r="VWL9" s="35"/>
      <c r="VWM9" s="35"/>
      <c r="VWN9" s="35"/>
      <c r="VWO9" s="35"/>
      <c r="VWP9" s="35"/>
      <c r="VWQ9" s="35"/>
      <c r="VWR9" s="35"/>
      <c r="VWS9" s="35"/>
      <c r="VWT9" s="35"/>
      <c r="VWU9" s="35"/>
      <c r="VWV9" s="35"/>
      <c r="VWW9" s="35"/>
      <c r="VWX9" s="35"/>
      <c r="VWY9" s="35"/>
      <c r="VWZ9" s="35"/>
      <c r="VXA9" s="35"/>
      <c r="VXB9" s="35"/>
      <c r="VXC9" s="35"/>
      <c r="VXD9" s="35"/>
      <c r="VXE9" s="35"/>
      <c r="VXF9" s="35"/>
      <c r="VXG9" s="35"/>
      <c r="VXH9" s="35"/>
      <c r="VXI9" s="35"/>
      <c r="VXJ9" s="35"/>
      <c r="VXK9" s="35"/>
      <c r="VXL9" s="35"/>
      <c r="VXM9" s="35"/>
      <c r="VXN9" s="35"/>
      <c r="VXO9" s="35"/>
      <c r="VXP9" s="35"/>
      <c r="VXQ9" s="35"/>
      <c r="VXR9" s="35"/>
      <c r="VXS9" s="35"/>
      <c r="VXT9" s="35"/>
      <c r="VXU9" s="35"/>
      <c r="VXV9" s="35"/>
      <c r="VXW9" s="35"/>
      <c r="VXX9" s="35"/>
      <c r="VXY9" s="35"/>
      <c r="VXZ9" s="35"/>
      <c r="VYA9" s="35"/>
      <c r="VYB9" s="35"/>
      <c r="VYC9" s="35"/>
      <c r="VYD9" s="35"/>
      <c r="VYE9" s="35"/>
      <c r="VYF9" s="35"/>
      <c r="VYG9" s="35"/>
      <c r="VYH9" s="35"/>
      <c r="VYI9" s="35"/>
      <c r="VYJ9" s="35"/>
      <c r="VYK9" s="35"/>
      <c r="VYL9" s="35"/>
      <c r="VYM9" s="35"/>
      <c r="VYN9" s="35"/>
      <c r="VYO9" s="35"/>
      <c r="VYP9" s="35"/>
      <c r="VYQ9" s="35"/>
      <c r="VYR9" s="35"/>
      <c r="VYS9" s="35"/>
      <c r="VYT9" s="35"/>
      <c r="VYU9" s="35"/>
      <c r="VYV9" s="35"/>
      <c r="VYW9" s="35"/>
      <c r="VYX9" s="35"/>
      <c r="VYY9" s="35"/>
      <c r="VYZ9" s="35"/>
      <c r="VZA9" s="35"/>
      <c r="VZB9" s="35"/>
      <c r="VZC9" s="35"/>
      <c r="VZD9" s="35"/>
      <c r="VZE9" s="35"/>
      <c r="VZF9" s="35"/>
      <c r="VZG9" s="35"/>
      <c r="VZH9" s="35"/>
      <c r="VZI9" s="35"/>
      <c r="VZJ9" s="35"/>
      <c r="VZK9" s="35"/>
      <c r="VZL9" s="35"/>
      <c r="VZM9" s="35"/>
      <c r="VZN9" s="35"/>
      <c r="VZO9" s="35"/>
      <c r="VZP9" s="35"/>
      <c r="VZQ9" s="35"/>
      <c r="VZR9" s="35"/>
      <c r="VZS9" s="35"/>
      <c r="VZT9" s="35"/>
      <c r="VZU9" s="35"/>
      <c r="VZV9" s="35"/>
      <c r="VZW9" s="35"/>
      <c r="VZX9" s="35"/>
      <c r="VZY9" s="35"/>
      <c r="VZZ9" s="35"/>
      <c r="WAA9" s="35"/>
      <c r="WAB9" s="35"/>
      <c r="WAC9" s="35"/>
      <c r="WAD9" s="35"/>
      <c r="WAE9" s="35"/>
      <c r="WAF9" s="35"/>
      <c r="WAG9" s="35"/>
      <c r="WAH9" s="35"/>
      <c r="WAI9" s="35"/>
      <c r="WAJ9" s="35"/>
      <c r="WAK9" s="35"/>
      <c r="WAL9" s="35"/>
      <c r="WAM9" s="35"/>
      <c r="WAN9" s="35"/>
      <c r="WAO9" s="35"/>
      <c r="WAP9" s="35"/>
      <c r="WAQ9" s="35"/>
      <c r="WAR9" s="35"/>
      <c r="WAS9" s="35"/>
      <c r="WAT9" s="35"/>
      <c r="WAU9" s="35"/>
      <c r="WAV9" s="35"/>
      <c r="WAW9" s="35"/>
      <c r="WAX9" s="35"/>
      <c r="WAY9" s="35"/>
      <c r="WAZ9" s="35"/>
      <c r="WBA9" s="35"/>
      <c r="WBB9" s="35"/>
      <c r="WBC9" s="35"/>
      <c r="WBD9" s="35"/>
      <c r="WBE9" s="35"/>
      <c r="WBF9" s="35"/>
      <c r="WBG9" s="35"/>
      <c r="WBH9" s="35"/>
      <c r="WBI9" s="35"/>
      <c r="WBJ9" s="35"/>
      <c r="WBK9" s="35"/>
      <c r="WBL9" s="35"/>
      <c r="WBM9" s="35"/>
      <c r="WBN9" s="35"/>
      <c r="WBO9" s="35"/>
      <c r="WBP9" s="35"/>
      <c r="WBQ9" s="35"/>
      <c r="WBR9" s="35"/>
      <c r="WBS9" s="35"/>
      <c r="WBT9" s="35"/>
      <c r="WBU9" s="35"/>
      <c r="WBV9" s="35"/>
      <c r="WBW9" s="35"/>
      <c r="WBX9" s="35"/>
      <c r="WBY9" s="35"/>
      <c r="WBZ9" s="35"/>
      <c r="WCA9" s="35"/>
      <c r="WCB9" s="35"/>
      <c r="WCC9" s="35"/>
      <c r="WCD9" s="35"/>
      <c r="WCE9" s="35"/>
      <c r="WCF9" s="35"/>
      <c r="WCG9" s="35"/>
      <c r="WCH9" s="35"/>
      <c r="WCI9" s="35"/>
      <c r="WCJ9" s="35"/>
      <c r="WCK9" s="35"/>
      <c r="WCL9" s="35"/>
      <c r="WCM9" s="35"/>
      <c r="WCN9" s="35"/>
      <c r="WCO9" s="35"/>
      <c r="WCP9" s="35"/>
      <c r="WCQ9" s="35"/>
      <c r="WCR9" s="35"/>
      <c r="WCS9" s="35"/>
      <c r="WCT9" s="35"/>
      <c r="WCU9" s="35"/>
      <c r="WCV9" s="35"/>
      <c r="WCW9" s="35"/>
      <c r="WCX9" s="35"/>
      <c r="WCY9" s="35"/>
      <c r="WCZ9" s="35"/>
      <c r="WDA9" s="35"/>
      <c r="WDB9" s="35"/>
      <c r="WDC9" s="35"/>
      <c r="WDD9" s="35"/>
      <c r="WDE9" s="35"/>
      <c r="WDF9" s="35"/>
      <c r="WDG9" s="35"/>
      <c r="WDH9" s="35"/>
      <c r="WDI9" s="35"/>
      <c r="WDJ9" s="35"/>
      <c r="WDK9" s="35"/>
      <c r="WDL9" s="35"/>
      <c r="WDM9" s="35"/>
      <c r="WDN9" s="35"/>
      <c r="WDO9" s="35"/>
      <c r="WDP9" s="35"/>
      <c r="WDQ9" s="35"/>
      <c r="WDR9" s="35"/>
      <c r="WDS9" s="35"/>
      <c r="WDT9" s="35"/>
      <c r="WDU9" s="35"/>
      <c r="WDV9" s="35"/>
      <c r="WDW9" s="35"/>
      <c r="WDX9" s="35"/>
      <c r="WDY9" s="35"/>
      <c r="WDZ9" s="35"/>
      <c r="WEA9" s="35"/>
      <c r="WEB9" s="35"/>
      <c r="WEC9" s="35"/>
      <c r="WED9" s="35"/>
      <c r="WEE9" s="35"/>
      <c r="WEF9" s="35"/>
      <c r="WEG9" s="35"/>
      <c r="WEH9" s="35"/>
      <c r="WEI9" s="35"/>
      <c r="WEJ9" s="35"/>
      <c r="WEK9" s="35"/>
      <c r="WEL9" s="35"/>
      <c r="WEM9" s="35"/>
      <c r="WEN9" s="35"/>
      <c r="WEO9" s="35"/>
      <c r="WEP9" s="35"/>
      <c r="WEQ9" s="35"/>
      <c r="WER9" s="35"/>
      <c r="WES9" s="35"/>
      <c r="WET9" s="35"/>
      <c r="WEU9" s="35"/>
      <c r="WEV9" s="35"/>
      <c r="WEW9" s="35"/>
      <c r="WEX9" s="35"/>
      <c r="WEY9" s="35"/>
      <c r="WEZ9" s="35"/>
      <c r="WFA9" s="35"/>
      <c r="WFB9" s="35"/>
      <c r="WFC9" s="35"/>
      <c r="WFD9" s="35"/>
      <c r="WFE9" s="35"/>
      <c r="WFF9" s="35"/>
      <c r="WFG9" s="35"/>
      <c r="WFH9" s="35"/>
      <c r="WFI9" s="35"/>
      <c r="WFJ9" s="35"/>
      <c r="WFK9" s="35"/>
      <c r="WFL9" s="35"/>
      <c r="WFM9" s="35"/>
      <c r="WFN9" s="35"/>
      <c r="WFO9" s="35"/>
      <c r="WFP9" s="35"/>
      <c r="WFQ9" s="35"/>
      <c r="WFR9" s="35"/>
      <c r="WFS9" s="35"/>
      <c r="WFT9" s="35"/>
      <c r="WFU9" s="35"/>
      <c r="WFV9" s="35"/>
      <c r="WFW9" s="35"/>
      <c r="WFX9" s="35"/>
      <c r="WFY9" s="35"/>
      <c r="WFZ9" s="35"/>
      <c r="WGA9" s="35"/>
      <c r="WGB9" s="35"/>
      <c r="WGC9" s="35"/>
      <c r="WGD9" s="35"/>
      <c r="WGE9" s="35"/>
      <c r="WGF9" s="35"/>
      <c r="WGG9" s="35"/>
      <c r="WGH9" s="35"/>
      <c r="WGI9" s="35"/>
      <c r="WGJ9" s="35"/>
      <c r="WGK9" s="35"/>
      <c r="WGL9" s="35"/>
      <c r="WGM9" s="35"/>
      <c r="WGN9" s="35"/>
      <c r="WGO9" s="35"/>
      <c r="WGP9" s="35"/>
      <c r="WGQ9" s="35"/>
      <c r="WGR9" s="35"/>
      <c r="WGS9" s="35"/>
      <c r="WGT9" s="35"/>
      <c r="WGU9" s="35"/>
      <c r="WGV9" s="35"/>
      <c r="WGW9" s="35"/>
      <c r="WGX9" s="35"/>
      <c r="WGY9" s="35"/>
      <c r="WGZ9" s="35"/>
      <c r="WHA9" s="35"/>
      <c r="WHB9" s="35"/>
      <c r="WHC9" s="35"/>
      <c r="WHD9" s="35"/>
      <c r="WHE9" s="35"/>
      <c r="WHF9" s="35"/>
      <c r="WHG9" s="35"/>
      <c r="WHH9" s="35"/>
      <c r="WHI9" s="35"/>
      <c r="WHJ9" s="35"/>
      <c r="WHK9" s="35"/>
      <c r="WHL9" s="35"/>
      <c r="WHM9" s="35"/>
      <c r="WHN9" s="35"/>
      <c r="WHO9" s="35"/>
      <c r="WHP9" s="35"/>
      <c r="WHQ9" s="35"/>
      <c r="WHR9" s="35"/>
      <c r="WHS9" s="35"/>
      <c r="WHT9" s="35"/>
      <c r="WHU9" s="35"/>
      <c r="WHV9" s="35"/>
      <c r="WHW9" s="35"/>
      <c r="WHX9" s="35"/>
      <c r="WHY9" s="35"/>
      <c r="WHZ9" s="35"/>
      <c r="WIA9" s="35"/>
      <c r="WIB9" s="35"/>
      <c r="WIC9" s="35"/>
      <c r="WID9" s="35"/>
      <c r="WIE9" s="35"/>
      <c r="WIF9" s="35"/>
      <c r="WIG9" s="35"/>
      <c r="WIH9" s="35"/>
      <c r="WII9" s="35"/>
      <c r="WIJ9" s="35"/>
      <c r="WIK9" s="35"/>
      <c r="WIL9" s="35"/>
      <c r="WIM9" s="35"/>
      <c r="WIN9" s="35"/>
      <c r="WIO9" s="35"/>
      <c r="WIP9" s="35"/>
      <c r="WIQ9" s="35"/>
      <c r="WIR9" s="35"/>
      <c r="WIS9" s="35"/>
      <c r="WIT9" s="35"/>
      <c r="WIU9" s="35"/>
      <c r="WIV9" s="35"/>
      <c r="WIW9" s="35"/>
      <c r="WIX9" s="35"/>
      <c r="WIY9" s="35"/>
      <c r="WIZ9" s="35"/>
      <c r="WJA9" s="35"/>
      <c r="WJB9" s="35"/>
      <c r="WJC9" s="35"/>
      <c r="WJD9" s="35"/>
      <c r="WJE9" s="35"/>
      <c r="WJF9" s="35"/>
      <c r="WJG9" s="35"/>
      <c r="WJH9" s="35"/>
      <c r="WJI9" s="35"/>
      <c r="WJJ9" s="35"/>
      <c r="WJK9" s="35"/>
      <c r="WJL9" s="35"/>
      <c r="WJM9" s="35"/>
      <c r="WJN9" s="35"/>
      <c r="WJO9" s="35"/>
      <c r="WJP9" s="35"/>
      <c r="WJQ9" s="35"/>
      <c r="WJR9" s="35"/>
      <c r="WJS9" s="35"/>
      <c r="WJT9" s="35"/>
      <c r="WJU9" s="35"/>
      <c r="WJV9" s="35"/>
      <c r="WJW9" s="35"/>
      <c r="WJX9" s="35"/>
      <c r="WJY9" s="35"/>
      <c r="WJZ9" s="35"/>
      <c r="WKA9" s="35"/>
      <c r="WKB9" s="35"/>
      <c r="WKC9" s="35"/>
      <c r="WKD9" s="35"/>
      <c r="WKE9" s="35"/>
      <c r="WKF9" s="35"/>
      <c r="WKG9" s="35"/>
      <c r="WKH9" s="35"/>
      <c r="WKI9" s="35"/>
      <c r="WKJ9" s="35"/>
      <c r="WKK9" s="35"/>
      <c r="WKL9" s="35"/>
      <c r="WKM9" s="35"/>
      <c r="WKN9" s="35"/>
      <c r="WKO9" s="35"/>
      <c r="WKP9" s="35"/>
      <c r="WKQ9" s="35"/>
      <c r="WKR9" s="35"/>
      <c r="WKS9" s="35"/>
      <c r="WKT9" s="35"/>
      <c r="WKU9" s="35"/>
      <c r="WKV9" s="35"/>
      <c r="WKW9" s="35"/>
      <c r="WKX9" s="35"/>
      <c r="WKY9" s="35"/>
      <c r="WKZ9" s="35"/>
      <c r="WLA9" s="35"/>
      <c r="WLB9" s="35"/>
      <c r="WLC9" s="35"/>
      <c r="WLD9" s="35"/>
      <c r="WLE9" s="35"/>
      <c r="WLF9" s="35"/>
      <c r="WLG9" s="35"/>
      <c r="WLH9" s="35"/>
      <c r="WLI9" s="35"/>
      <c r="WLJ9" s="35"/>
      <c r="WLK9" s="35"/>
      <c r="WLL9" s="35"/>
      <c r="WLM9" s="35"/>
      <c r="WLN9" s="35"/>
      <c r="WLO9" s="35"/>
      <c r="WLP9" s="35"/>
      <c r="WLQ9" s="35"/>
      <c r="WLR9" s="35"/>
      <c r="WLS9" s="35"/>
      <c r="WLT9" s="35"/>
      <c r="WLU9" s="35"/>
      <c r="WLV9" s="35"/>
      <c r="WLW9" s="35"/>
      <c r="WLX9" s="35"/>
      <c r="WLY9" s="35"/>
      <c r="WLZ9" s="35"/>
      <c r="WMA9" s="35"/>
      <c r="WMB9" s="35"/>
      <c r="WMC9" s="35"/>
      <c r="WMD9" s="35"/>
      <c r="WME9" s="35"/>
      <c r="WMF9" s="35"/>
      <c r="WMG9" s="35"/>
      <c r="WMH9" s="35"/>
      <c r="WMI9" s="35"/>
      <c r="WMJ9" s="35"/>
      <c r="WMK9" s="35"/>
      <c r="WML9" s="35"/>
      <c r="WMM9" s="35"/>
      <c r="WMN9" s="35"/>
      <c r="WMO9" s="35"/>
      <c r="WMP9" s="35"/>
      <c r="WMQ9" s="35"/>
      <c r="WMR9" s="35"/>
      <c r="WMS9" s="35"/>
      <c r="WMT9" s="35"/>
      <c r="WMU9" s="35"/>
      <c r="WMV9" s="35"/>
      <c r="WMW9" s="35"/>
      <c r="WMX9" s="35"/>
      <c r="WMY9" s="35"/>
      <c r="WMZ9" s="35"/>
      <c r="WNA9" s="35"/>
      <c r="WNB9" s="35"/>
      <c r="WNC9" s="35"/>
      <c r="WND9" s="35"/>
      <c r="WNE9" s="35"/>
      <c r="WNF9" s="35"/>
      <c r="WNG9" s="35"/>
      <c r="WNH9" s="35"/>
      <c r="WNI9" s="35"/>
      <c r="WNJ9" s="35"/>
      <c r="WNK9" s="35"/>
      <c r="WNL9" s="35"/>
      <c r="WNM9" s="35"/>
      <c r="WNN9" s="35"/>
      <c r="WNO9" s="35"/>
      <c r="WNP9" s="35"/>
      <c r="WNQ9" s="35"/>
      <c r="WNR9" s="35"/>
      <c r="WNS9" s="35"/>
      <c r="WNT9" s="35"/>
      <c r="WNU9" s="35"/>
      <c r="WNV9" s="35"/>
      <c r="WNW9" s="35"/>
      <c r="WNX9" s="35"/>
      <c r="WNY9" s="35"/>
      <c r="WNZ9" s="35"/>
      <c r="WOA9" s="35"/>
      <c r="WOB9" s="35"/>
      <c r="WOC9" s="35"/>
      <c r="WOD9" s="35"/>
      <c r="WOE9" s="35"/>
      <c r="WOF9" s="35"/>
      <c r="WOG9" s="35"/>
      <c r="WOH9" s="35"/>
      <c r="WOI9" s="35"/>
      <c r="WOJ9" s="35"/>
      <c r="WOK9" s="35"/>
      <c r="WOL9" s="35"/>
      <c r="WOM9" s="35"/>
      <c r="WON9" s="35"/>
      <c r="WOO9" s="35"/>
      <c r="WOP9" s="35"/>
      <c r="WOQ9" s="35"/>
      <c r="WOR9" s="35"/>
      <c r="WOS9" s="35"/>
      <c r="WOT9" s="35"/>
      <c r="WOU9" s="35"/>
      <c r="WOV9" s="35"/>
      <c r="WOW9" s="35"/>
      <c r="WOX9" s="35"/>
      <c r="WOY9" s="35"/>
      <c r="WOZ9" s="35"/>
      <c r="WPA9" s="35"/>
      <c r="WPB9" s="35"/>
      <c r="WPC9" s="35"/>
      <c r="WPD9" s="35"/>
      <c r="WPE9" s="35"/>
      <c r="WPF9" s="35"/>
      <c r="WPG9" s="35"/>
      <c r="WPH9" s="35"/>
      <c r="WPI9" s="35"/>
      <c r="WPJ9" s="35"/>
      <c r="WPK9" s="35"/>
      <c r="WPL9" s="35"/>
      <c r="WPM9" s="35"/>
      <c r="WPN9" s="35"/>
      <c r="WPO9" s="35"/>
      <c r="WPP9" s="35"/>
      <c r="WPQ9" s="35"/>
      <c r="WPR9" s="35"/>
      <c r="WPS9" s="35"/>
      <c r="WPT9" s="35"/>
      <c r="WPU9" s="35"/>
      <c r="WPV9" s="35"/>
      <c r="WPW9" s="35"/>
      <c r="WPX9" s="35"/>
      <c r="WPY9" s="35"/>
      <c r="WPZ9" s="35"/>
      <c r="WQA9" s="35"/>
      <c r="WQB9" s="35"/>
      <c r="WQC9" s="35"/>
      <c r="WQD9" s="35"/>
      <c r="WQE9" s="35"/>
      <c r="WQF9" s="35"/>
      <c r="WQG9" s="35"/>
      <c r="WQH9" s="35"/>
      <c r="WQI9" s="35"/>
      <c r="WQJ9" s="35"/>
      <c r="WQK9" s="35"/>
      <c r="WQL9" s="35"/>
      <c r="WQM9" s="35"/>
      <c r="WQN9" s="35"/>
      <c r="WQO9" s="35"/>
      <c r="WQP9" s="35"/>
      <c r="WQQ9" s="35"/>
      <c r="WQR9" s="35"/>
      <c r="WQS9" s="35"/>
      <c r="WQT9" s="35"/>
      <c r="WQU9" s="35"/>
      <c r="WQV9" s="35"/>
      <c r="WQW9" s="35"/>
      <c r="WQX9" s="35"/>
      <c r="WQY9" s="35"/>
      <c r="WQZ9" s="35"/>
      <c r="WRA9" s="35"/>
      <c r="WRB9" s="35"/>
      <c r="WRC9" s="35"/>
      <c r="WRD9" s="35"/>
      <c r="WRE9" s="35"/>
      <c r="WRF9" s="35"/>
      <c r="WRG9" s="35"/>
      <c r="WRH9" s="35"/>
      <c r="WRI9" s="35"/>
      <c r="WRJ9" s="35"/>
      <c r="WRK9" s="35"/>
      <c r="WRL9" s="35"/>
      <c r="WRM9" s="35"/>
      <c r="WRN9" s="35"/>
      <c r="WRO9" s="35"/>
      <c r="WRP9" s="35"/>
      <c r="WRQ9" s="35"/>
      <c r="WRR9" s="35"/>
      <c r="WRS9" s="35"/>
      <c r="WRT9" s="35"/>
      <c r="WRU9" s="35"/>
      <c r="WRV9" s="35"/>
      <c r="WRW9" s="35"/>
      <c r="WRX9" s="35"/>
      <c r="WRY9" s="35"/>
      <c r="WRZ9" s="35"/>
      <c r="WSA9" s="35"/>
      <c r="WSB9" s="35"/>
      <c r="WSC9" s="35"/>
      <c r="WSD9" s="35"/>
      <c r="WSE9" s="35"/>
      <c r="WSF9" s="35"/>
      <c r="WSG9" s="35"/>
      <c r="WSH9" s="35"/>
      <c r="WSI9" s="35"/>
      <c r="WSJ9" s="35"/>
      <c r="WSK9" s="35"/>
      <c r="WSL9" s="35"/>
      <c r="WSM9" s="35"/>
      <c r="WSN9" s="35"/>
      <c r="WSO9" s="35"/>
      <c r="WSP9" s="35"/>
      <c r="WSQ9" s="35"/>
      <c r="WSR9" s="35"/>
      <c r="WSS9" s="35"/>
      <c r="WST9" s="35"/>
      <c r="WSU9" s="35"/>
      <c r="WSV9" s="35"/>
      <c r="WSW9" s="35"/>
      <c r="WSX9" s="35"/>
      <c r="WSY9" s="35"/>
      <c r="WSZ9" s="35"/>
      <c r="WTA9" s="35"/>
      <c r="WTB9" s="35"/>
      <c r="WTC9" s="35"/>
      <c r="WTD9" s="35"/>
      <c r="WTE9" s="35"/>
      <c r="WTF9" s="35"/>
      <c r="WTG9" s="35"/>
      <c r="WTH9" s="35"/>
      <c r="WTI9" s="35"/>
      <c r="WTJ9" s="35"/>
      <c r="WTK9" s="35"/>
      <c r="WTL9" s="35"/>
      <c r="WTM9" s="35"/>
      <c r="WTN9" s="35"/>
      <c r="WTO9" s="35"/>
      <c r="WTP9" s="35"/>
      <c r="WTQ9" s="35"/>
      <c r="WTR9" s="35"/>
      <c r="WTS9" s="35"/>
      <c r="WTT9" s="35"/>
      <c r="WTU9" s="35"/>
      <c r="WTV9" s="35"/>
      <c r="WTW9" s="35"/>
      <c r="WTX9" s="35"/>
      <c r="WTY9" s="35"/>
      <c r="WTZ9" s="35"/>
      <c r="WUA9" s="35"/>
      <c r="WUB9" s="35"/>
      <c r="WUC9" s="35"/>
      <c r="WUD9" s="35"/>
      <c r="WUE9" s="35"/>
      <c r="WUF9" s="35"/>
      <c r="WUG9" s="35"/>
      <c r="WUH9" s="35"/>
      <c r="WUI9" s="35"/>
      <c r="WUJ9" s="35"/>
      <c r="WUK9" s="35"/>
      <c r="WUL9" s="35"/>
      <c r="WUM9" s="35"/>
      <c r="WUN9" s="35"/>
      <c r="WUO9" s="35"/>
      <c r="WUP9" s="35"/>
      <c r="WUQ9" s="35"/>
      <c r="WUR9" s="35"/>
      <c r="WUS9" s="35"/>
      <c r="WUT9" s="35"/>
      <c r="WUU9" s="35"/>
      <c r="WUV9" s="35"/>
      <c r="WUW9" s="35"/>
      <c r="WUX9" s="35"/>
      <c r="WUY9" s="35"/>
      <c r="WUZ9" s="35"/>
      <c r="WVA9" s="35"/>
      <c r="WVB9" s="35"/>
      <c r="WVC9" s="35"/>
      <c r="WVD9" s="35"/>
      <c r="WVE9" s="35"/>
      <c r="WVF9" s="35"/>
      <c r="WVG9" s="35"/>
      <c r="WVH9" s="35"/>
      <c r="WVI9" s="35"/>
      <c r="WVJ9" s="35"/>
      <c r="WVK9" s="35"/>
      <c r="WVL9" s="35"/>
      <c r="WVM9" s="35"/>
      <c r="WVN9" s="35"/>
      <c r="WVO9" s="35"/>
      <c r="WVP9" s="35"/>
      <c r="WVQ9" s="35"/>
      <c r="WVR9" s="35"/>
      <c r="WVS9" s="35"/>
      <c r="WVT9" s="35"/>
      <c r="WVU9" s="35"/>
      <c r="WVV9" s="35"/>
      <c r="WVW9" s="35"/>
      <c r="WVX9" s="35"/>
      <c r="WVY9" s="35"/>
      <c r="WVZ9" s="35"/>
      <c r="WWA9" s="35"/>
      <c r="WWB9" s="35"/>
      <c r="WWC9" s="35"/>
      <c r="WWD9" s="35"/>
      <c r="WWE9" s="35"/>
      <c r="WWF9" s="35"/>
      <c r="WWG9" s="35"/>
      <c r="WWH9" s="35"/>
      <c r="WWI9" s="35"/>
      <c r="WWJ9" s="35"/>
      <c r="WWK9" s="35"/>
      <c r="WWL9" s="35"/>
      <c r="WWM9" s="35"/>
      <c r="WWN9" s="35"/>
      <c r="WWO9" s="35"/>
      <c r="WWP9" s="35"/>
      <c r="WWQ9" s="35"/>
      <c r="WWR9" s="35"/>
      <c r="WWS9" s="35"/>
      <c r="WWT9" s="35"/>
      <c r="WWU9" s="35"/>
      <c r="WWV9" s="35"/>
      <c r="WWW9" s="35"/>
      <c r="WWX9" s="35"/>
      <c r="WWY9" s="35"/>
      <c r="WWZ9" s="35"/>
      <c r="WXA9" s="35"/>
      <c r="WXB9" s="35"/>
      <c r="WXC9" s="35"/>
      <c r="WXD9" s="35"/>
      <c r="WXE9" s="35"/>
      <c r="WXF9" s="35"/>
      <c r="WXG9" s="35"/>
      <c r="WXH9" s="35"/>
      <c r="WXI9" s="35"/>
      <c r="WXJ9" s="35"/>
      <c r="WXK9" s="35"/>
      <c r="WXL9" s="35"/>
      <c r="WXM9" s="35"/>
      <c r="WXN9" s="35"/>
      <c r="WXO9" s="35"/>
      <c r="WXP9" s="35"/>
      <c r="WXQ9" s="35"/>
      <c r="WXR9" s="35"/>
      <c r="WXS9" s="35"/>
      <c r="WXT9" s="35"/>
      <c r="WXU9" s="35"/>
      <c r="WXV9" s="35"/>
      <c r="WXW9" s="35"/>
      <c r="WXX9" s="35"/>
      <c r="WXY9" s="35"/>
      <c r="WXZ9" s="35"/>
      <c r="WYA9" s="35"/>
      <c r="WYB9" s="35"/>
      <c r="WYC9" s="35"/>
      <c r="WYD9" s="35"/>
      <c r="WYE9" s="35"/>
      <c r="WYF9" s="35"/>
      <c r="WYG9" s="35"/>
      <c r="WYH9" s="35"/>
      <c r="WYI9" s="35"/>
      <c r="WYJ9" s="35"/>
      <c r="WYK9" s="35"/>
      <c r="WYL9" s="35"/>
      <c r="WYM9" s="35"/>
      <c r="WYN9" s="35"/>
      <c r="WYO9" s="35"/>
      <c r="WYP9" s="35"/>
      <c r="WYQ9" s="35"/>
      <c r="WYR9" s="35"/>
      <c r="WYS9" s="35"/>
      <c r="WYT9" s="35"/>
      <c r="WYU9" s="35"/>
      <c r="WYV9" s="35"/>
      <c r="WYW9" s="35"/>
      <c r="WYX9" s="35"/>
      <c r="WYY9" s="35"/>
      <c r="WYZ9" s="35"/>
      <c r="WZA9" s="35"/>
      <c r="WZB9" s="35"/>
      <c r="WZC9" s="35"/>
      <c r="WZD9" s="35"/>
      <c r="WZE9" s="35"/>
      <c r="WZF9" s="35"/>
      <c r="WZG9" s="35"/>
      <c r="WZH9" s="35"/>
      <c r="WZI9" s="35"/>
      <c r="WZJ9" s="35"/>
      <c r="WZK9" s="35"/>
      <c r="WZL9" s="35"/>
      <c r="WZM9" s="35"/>
      <c r="WZN9" s="35"/>
      <c r="WZO9" s="35"/>
      <c r="WZP9" s="35"/>
      <c r="WZQ9" s="35"/>
      <c r="WZR9" s="35"/>
      <c r="WZS9" s="35"/>
      <c r="WZT9" s="35"/>
      <c r="WZU9" s="35"/>
      <c r="WZV9" s="35"/>
      <c r="WZW9" s="35"/>
      <c r="WZX9" s="35"/>
      <c r="WZY9" s="35"/>
      <c r="WZZ9" s="35"/>
      <c r="XAA9" s="35"/>
      <c r="XAB9" s="35"/>
      <c r="XAC9" s="35"/>
      <c r="XAD9" s="35"/>
      <c r="XAE9" s="35"/>
      <c r="XAF9" s="35"/>
      <c r="XAG9" s="35"/>
      <c r="XAH9" s="35"/>
      <c r="XAI9" s="35"/>
      <c r="XAJ9" s="35"/>
      <c r="XAK9" s="35"/>
      <c r="XAL9" s="35"/>
      <c r="XAM9" s="35"/>
      <c r="XAN9" s="35"/>
      <c r="XAO9" s="35"/>
      <c r="XAP9" s="35"/>
      <c r="XAQ9" s="35"/>
      <c r="XAR9" s="35"/>
      <c r="XAS9" s="35"/>
      <c r="XAT9" s="35"/>
      <c r="XAU9" s="35"/>
      <c r="XAV9" s="35"/>
      <c r="XAW9" s="35"/>
      <c r="XAX9" s="35"/>
      <c r="XAY9" s="35"/>
      <c r="XAZ9" s="35"/>
      <c r="XBA9" s="35"/>
      <c r="XBB9" s="35"/>
      <c r="XBC9" s="35"/>
      <c r="XBD9" s="35"/>
      <c r="XBE9" s="35"/>
      <c r="XBF9" s="35"/>
      <c r="XBG9" s="35"/>
      <c r="XBH9" s="35"/>
      <c r="XBI9" s="35"/>
      <c r="XBJ9" s="35"/>
      <c r="XBK9" s="35"/>
      <c r="XBL9" s="35"/>
      <c r="XBM9" s="35"/>
      <c r="XBN9" s="35"/>
      <c r="XBO9" s="35"/>
      <c r="XBP9" s="35"/>
      <c r="XBQ9" s="35"/>
      <c r="XBR9" s="35"/>
      <c r="XBS9" s="35"/>
      <c r="XBT9" s="35"/>
      <c r="XBU9" s="35"/>
      <c r="XBV9" s="35"/>
      <c r="XBW9" s="35"/>
      <c r="XBX9" s="35"/>
      <c r="XBY9" s="35"/>
      <c r="XBZ9" s="35"/>
      <c r="XCA9" s="35"/>
      <c r="XCB9" s="35"/>
      <c r="XCC9" s="35"/>
      <c r="XCD9" s="35"/>
      <c r="XCE9" s="35"/>
      <c r="XCF9" s="35"/>
      <c r="XCG9" s="35"/>
      <c r="XCH9" s="35"/>
      <c r="XCI9" s="35"/>
      <c r="XCJ9" s="35"/>
      <c r="XCK9" s="35"/>
      <c r="XCL9" s="35"/>
      <c r="XCM9" s="35"/>
      <c r="XCN9" s="35"/>
      <c r="XCO9" s="35"/>
      <c r="XCP9" s="35"/>
      <c r="XCQ9" s="35"/>
      <c r="XCR9" s="35"/>
      <c r="XCS9" s="35"/>
      <c r="XCT9" s="35"/>
      <c r="XCU9" s="35"/>
      <c r="XCV9" s="35"/>
      <c r="XCW9" s="35"/>
      <c r="XCX9" s="35"/>
      <c r="XCY9" s="35"/>
      <c r="XCZ9" s="35"/>
      <c r="XDA9" s="35"/>
      <c r="XDB9" s="35"/>
      <c r="XDC9" s="35"/>
      <c r="XDD9" s="35"/>
      <c r="XDE9" s="35"/>
      <c r="XDF9" s="35"/>
      <c r="XDG9" s="35"/>
      <c r="XDH9" s="35"/>
      <c r="XDI9" s="35"/>
      <c r="XDJ9" s="35"/>
      <c r="XDK9" s="35"/>
      <c r="XDL9" s="35"/>
      <c r="XDM9" s="35"/>
      <c r="XDN9" s="35"/>
      <c r="XDO9" s="35"/>
      <c r="XDP9" s="35"/>
      <c r="XDQ9" s="35"/>
      <c r="XDR9" s="35"/>
      <c r="XDS9" s="35"/>
      <c r="XDT9" s="35"/>
      <c r="XDU9" s="35"/>
      <c r="XDV9" s="35"/>
      <c r="XDW9" s="35"/>
      <c r="XDX9" s="35"/>
      <c r="XDY9" s="35"/>
      <c r="XDZ9" s="35"/>
      <c r="XEA9" s="35"/>
      <c r="XEB9" s="35"/>
      <c r="XEC9" s="35"/>
      <c r="XED9" s="35"/>
      <c r="XEE9" s="35"/>
      <c r="XEF9" s="35"/>
      <c r="XEG9" s="35"/>
      <c r="XEH9" s="35"/>
      <c r="XEI9" s="35"/>
      <c r="XEJ9" s="35"/>
      <c r="XEK9" s="35"/>
      <c r="XEL9" s="35"/>
      <c r="XEM9" s="35"/>
      <c r="XEN9" s="35"/>
      <c r="XEO9" s="35"/>
      <c r="XEP9" s="35"/>
      <c r="XEQ9" s="35"/>
      <c r="XER9" s="35"/>
      <c r="XES9" s="35"/>
      <c r="XET9" s="35"/>
      <c r="XEU9" s="35"/>
      <c r="XEV9" s="35"/>
      <c r="XEW9" s="35"/>
      <c r="XEX9" s="35"/>
      <c r="XEY9" s="35"/>
      <c r="XEZ9" s="35"/>
      <c r="XFA9" s="35"/>
    </row>
    <row r="12" spans="1:16381">
      <c r="I12" s="109">
        <f>H9+H4</f>
        <v>8390216873</v>
      </c>
      <c r="J12" s="109">
        <f>H8+H7+J4</f>
        <v>1735609380</v>
      </c>
    </row>
    <row r="16" spans="1:16381" s="173" customFormat="1" ht="21.75" customHeight="1">
      <c r="B16" s="173" t="s">
        <v>879</v>
      </c>
      <c r="C16" s="173" t="s">
        <v>880</v>
      </c>
      <c r="D16" s="173" t="s">
        <v>881</v>
      </c>
      <c r="E16" s="173" t="s">
        <v>882</v>
      </c>
      <c r="F16" s="173" t="s">
        <v>883</v>
      </c>
      <c r="G16" s="173" t="s">
        <v>884</v>
      </c>
      <c r="H16" s="173" t="s">
        <v>885</v>
      </c>
      <c r="I16" s="173" t="s">
        <v>886</v>
      </c>
      <c r="J16" s="173" t="s">
        <v>887</v>
      </c>
      <c r="K16" s="173" t="s">
        <v>888</v>
      </c>
      <c r="L16" s="173" t="s">
        <v>889</v>
      </c>
      <c r="M16" s="173" t="s">
        <v>890</v>
      </c>
      <c r="N16" s="173" t="s">
        <v>891</v>
      </c>
      <c r="O16" s="173" t="s">
        <v>892</v>
      </c>
      <c r="P16" s="173" t="s">
        <v>893</v>
      </c>
      <c r="Q16" s="173" t="s">
        <v>894</v>
      </c>
      <c r="R16" s="173" t="s">
        <v>895</v>
      </c>
      <c r="S16" s="173" t="s">
        <v>896</v>
      </c>
      <c r="T16" s="173" t="s">
        <v>897</v>
      </c>
      <c r="U16" s="173" t="s">
        <v>898</v>
      </c>
      <c r="V16" s="173" t="s">
        <v>899</v>
      </c>
    </row>
    <row r="17" spans="2:23" s="174" customFormat="1" ht="11.25">
      <c r="B17" s="174" t="s">
        <v>900</v>
      </c>
      <c r="C17" s="174" t="s">
        <v>901</v>
      </c>
      <c r="D17" s="174" t="s">
        <v>902</v>
      </c>
      <c r="E17" s="174">
        <v>102</v>
      </c>
      <c r="F17" s="174" t="s">
        <v>9</v>
      </c>
      <c r="G17" s="174">
        <v>1320</v>
      </c>
      <c r="H17" s="174" t="s">
        <v>5</v>
      </c>
      <c r="I17" s="174" t="s">
        <v>3</v>
      </c>
      <c r="J17" s="174" t="s">
        <v>10</v>
      </c>
      <c r="K17" s="184" t="s">
        <v>903</v>
      </c>
      <c r="L17" s="184" t="s">
        <v>904</v>
      </c>
      <c r="M17" s="176">
        <v>89586116</v>
      </c>
      <c r="N17" s="174" t="s">
        <v>904</v>
      </c>
      <c r="O17" s="174" t="s">
        <v>903</v>
      </c>
      <c r="P17" s="174" t="s">
        <v>905</v>
      </c>
      <c r="Q17" s="174" t="s">
        <v>906</v>
      </c>
      <c r="R17" s="174" t="s">
        <v>907</v>
      </c>
      <c r="S17" s="174" t="s">
        <v>908</v>
      </c>
      <c r="T17" s="174" t="s">
        <v>909</v>
      </c>
      <c r="U17" s="175">
        <v>46030.476481481484</v>
      </c>
      <c r="V17" s="174">
        <v>2026</v>
      </c>
    </row>
    <row r="18" spans="2:23" s="174" customFormat="1" ht="11.25">
      <c r="B18" s="174" t="s">
        <v>900</v>
      </c>
      <c r="C18" s="174" t="s">
        <v>901</v>
      </c>
      <c r="D18" s="174" t="s">
        <v>902</v>
      </c>
      <c r="E18" s="174">
        <v>102</v>
      </c>
      <c r="F18" s="174" t="s">
        <v>9</v>
      </c>
      <c r="G18" s="174">
        <v>1320</v>
      </c>
      <c r="H18" s="174" t="s">
        <v>158</v>
      </c>
      <c r="I18" s="174" t="s">
        <v>3</v>
      </c>
      <c r="J18" s="174" t="s">
        <v>10</v>
      </c>
      <c r="K18" s="184" t="s">
        <v>910</v>
      </c>
      <c r="L18" s="184" t="s">
        <v>904</v>
      </c>
      <c r="M18" s="176">
        <v>1233053260</v>
      </c>
      <c r="N18" s="174" t="s">
        <v>904</v>
      </c>
      <c r="O18" s="174" t="s">
        <v>910</v>
      </c>
      <c r="P18" s="174" t="s">
        <v>905</v>
      </c>
      <c r="Q18" s="174" t="s">
        <v>906</v>
      </c>
      <c r="R18" s="174" t="s">
        <v>911</v>
      </c>
      <c r="S18" s="174" t="s">
        <v>908</v>
      </c>
      <c r="T18" s="174" t="s">
        <v>909</v>
      </c>
      <c r="U18" s="175">
        <v>46030.476481481484</v>
      </c>
      <c r="V18" s="174">
        <v>2026</v>
      </c>
    </row>
    <row r="19" spans="2:23">
      <c r="K19" s="185"/>
      <c r="L19" s="185"/>
    </row>
    <row r="20" spans="2:23" s="174" customFormat="1" ht="11.25">
      <c r="B20" s="174" t="s">
        <v>900</v>
      </c>
      <c r="C20" s="174" t="s">
        <v>912</v>
      </c>
      <c r="D20" s="174" t="s">
        <v>913</v>
      </c>
      <c r="E20" s="174">
        <v>102</v>
      </c>
      <c r="F20" s="174" t="s">
        <v>9</v>
      </c>
      <c r="G20" s="174">
        <v>1320</v>
      </c>
      <c r="H20" s="174" t="s">
        <v>5</v>
      </c>
      <c r="I20" s="174" t="s">
        <v>3</v>
      </c>
      <c r="J20" s="174" t="s">
        <v>10</v>
      </c>
      <c r="K20" s="184" t="s">
        <v>914</v>
      </c>
      <c r="L20" s="184" t="s">
        <v>915</v>
      </c>
      <c r="M20" s="178">
        <v>8390216873</v>
      </c>
      <c r="N20" s="174" t="s">
        <v>916</v>
      </c>
      <c r="O20" s="174" t="s">
        <v>917</v>
      </c>
      <c r="P20" s="174" t="s">
        <v>905</v>
      </c>
      <c r="Q20" s="174" t="s">
        <v>906</v>
      </c>
      <c r="R20" s="174" t="s">
        <v>907</v>
      </c>
      <c r="S20" s="174" t="s">
        <v>908</v>
      </c>
      <c r="T20" s="174" t="s">
        <v>909</v>
      </c>
      <c r="U20" s="175">
        <v>46028.50582175926</v>
      </c>
      <c r="V20" s="174">
        <v>2026</v>
      </c>
    </row>
    <row r="21" spans="2:23" s="174" customFormat="1" ht="11.25">
      <c r="B21" s="174" t="s">
        <v>900</v>
      </c>
      <c r="C21" s="174" t="s">
        <v>912</v>
      </c>
      <c r="D21" s="174" t="s">
        <v>913</v>
      </c>
      <c r="E21" s="174">
        <v>102</v>
      </c>
      <c r="F21" s="174" t="s">
        <v>9</v>
      </c>
      <c r="G21" s="174">
        <v>1320</v>
      </c>
      <c r="H21" s="174" t="s">
        <v>158</v>
      </c>
      <c r="I21" s="174" t="s">
        <v>3</v>
      </c>
      <c r="J21" s="174" t="s">
        <v>10</v>
      </c>
      <c r="K21" s="184" t="s">
        <v>918</v>
      </c>
      <c r="L21" s="184" t="s">
        <v>904</v>
      </c>
      <c r="M21" s="180">
        <v>1935876768</v>
      </c>
      <c r="N21" s="174" t="s">
        <v>918</v>
      </c>
      <c r="O21" s="174" t="s">
        <v>904</v>
      </c>
      <c r="P21" s="174" t="s">
        <v>905</v>
      </c>
      <c r="Q21" s="174" t="s">
        <v>906</v>
      </c>
      <c r="R21" s="174" t="s">
        <v>911</v>
      </c>
      <c r="S21" s="174" t="s">
        <v>908</v>
      </c>
      <c r="T21" s="174" t="s">
        <v>909</v>
      </c>
      <c r="U21" s="175">
        <v>46028.50582175926</v>
      </c>
      <c r="V21" s="174">
        <v>2026</v>
      </c>
      <c r="W21" s="174" t="s">
        <v>921</v>
      </c>
    </row>
    <row r="22" spans="2:23" s="174" customFormat="1" ht="11.25">
      <c r="B22" s="174" t="s">
        <v>900</v>
      </c>
      <c r="C22" s="174" t="s">
        <v>912</v>
      </c>
      <c r="D22" s="174" t="s">
        <v>913</v>
      </c>
      <c r="E22" s="174">
        <v>102</v>
      </c>
      <c r="F22" s="174" t="s">
        <v>9</v>
      </c>
      <c r="G22" s="174">
        <v>1320</v>
      </c>
      <c r="H22" s="174" t="s">
        <v>14</v>
      </c>
      <c r="I22" s="174" t="s">
        <v>3</v>
      </c>
      <c r="J22" s="174" t="s">
        <v>10</v>
      </c>
      <c r="K22" s="184" t="s">
        <v>904</v>
      </c>
      <c r="L22" s="184" t="s">
        <v>919</v>
      </c>
      <c r="M22" s="182">
        <v>229421298</v>
      </c>
      <c r="N22" s="174" t="s">
        <v>919</v>
      </c>
      <c r="O22" s="174" t="s">
        <v>904</v>
      </c>
      <c r="P22" s="174" t="s">
        <v>905</v>
      </c>
      <c r="Q22" s="174" t="s">
        <v>906</v>
      </c>
      <c r="R22" s="174" t="s">
        <v>920</v>
      </c>
      <c r="S22" s="174" t="s">
        <v>908</v>
      </c>
      <c r="T22" s="174" t="s">
        <v>909</v>
      </c>
      <c r="U22" s="175">
        <v>46028.50582175926</v>
      </c>
      <c r="V22" s="174">
        <v>2026</v>
      </c>
      <c r="W22" s="174" t="s">
        <v>921</v>
      </c>
    </row>
  </sheetData>
  <mergeCells count="22">
    <mergeCell ref="Z4:Z6"/>
    <mergeCell ref="L4:L6"/>
    <mergeCell ref="M4:M6"/>
    <mergeCell ref="N4:N6"/>
    <mergeCell ref="O4:O6"/>
    <mergeCell ref="P4:P6"/>
    <mergeCell ref="Q4:Q6"/>
    <mergeCell ref="R4:R6"/>
    <mergeCell ref="V4:V6"/>
    <mergeCell ref="W4:W6"/>
    <mergeCell ref="X4:X6"/>
    <mergeCell ref="Y4:Y6"/>
    <mergeCell ref="AG4:AG6"/>
    <mergeCell ref="AH4:AH6"/>
    <mergeCell ref="AI4:AI6"/>
    <mergeCell ref="AJ4:AJ6"/>
    <mergeCell ref="AA4:AA6"/>
    <mergeCell ref="AB4:AB6"/>
    <mergeCell ref="AC4:AC6"/>
    <mergeCell ref="AD4:AD6"/>
    <mergeCell ref="AE4:AE6"/>
    <mergeCell ref="AF4:AF6"/>
  </mergeCells>
  <dataValidations count="1">
    <dataValidation type="list" allowBlank="1" showInputMessage="1" showErrorMessage="1" sqref="V4:V5 AC4:AD5 V7:V9 AC7:AD9" xr:uid="{BDD29B13-3837-498A-9F86-8C6D08603FAC}">
      <formula1>"SI,NO"</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EB20A9F0-6658-4F83-82C5-8EC3C806F9B9}">
          <x14:formula1>
            <xm:f>'E:\Copia 171119\Copia 060718\DATOS\MisDocumentos\Plan de Compras\Plan de Compras 2023\[Formato PAA Funcionamiento 2023.xlsx]Listas'!#REF!</xm:f>
          </x14:formula1>
          <xm:sqref>N4:O5 W4:W5 AG4:AG5 N7:O9 W7:W9 AG7:AG9</xm:sqref>
        </x14:dataValidation>
        <x14:dataValidation type="list" allowBlank="1" showInputMessage="1" showErrorMessage="1" errorTitle="Atención" error="El valor que intenta escribir es superior al total asignado para este objeto de gasto" xr:uid="{C7C52833-7892-4678-9B02-7ACD1F47AFE6}">
          <x14:formula1>
            <xm:f>'E:\Copia 171119\Copia 060718\DATOS\MisDocumentos\Plan de Compras\Plan de Compras 2023\[Formato PAA Funcionamiento 2023.xlsx]Listas'!#REF!</xm:f>
          </x14:formula1>
          <xm:sqref>AE4:AF5 AH4:AJ5 AE7:AF9 AH7:AJ9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58FAA-059D-4C49-BC5E-F2BCE5E321A7}">
  <dimension ref="B2:M12"/>
  <sheetViews>
    <sheetView workbookViewId="0">
      <selection activeCell="P10" sqref="P10"/>
    </sheetView>
  </sheetViews>
  <sheetFormatPr baseColWidth="10" defaultRowHeight="15"/>
  <cols>
    <col min="5" max="5" width="14.7109375" customWidth="1"/>
    <col min="6" max="6" width="15" customWidth="1"/>
    <col min="7" max="7" width="30.85546875" customWidth="1"/>
    <col min="8" max="8" width="17" customWidth="1"/>
    <col min="9" max="9" width="14.140625" bestFit="1" customWidth="1"/>
    <col min="10" max="10" width="14.85546875" bestFit="1" customWidth="1"/>
    <col min="11" max="11" width="14.140625" bestFit="1" customWidth="1"/>
    <col min="12" max="12" width="13.28515625" bestFit="1" customWidth="1"/>
    <col min="13" max="13" width="22.85546875" customWidth="1"/>
  </cols>
  <sheetData>
    <row r="2" spans="2:13" ht="15.75" thickBot="1"/>
    <row r="3" spans="2:13" ht="27">
      <c r="B3" s="207" t="s">
        <v>37</v>
      </c>
      <c r="C3" s="207" t="s">
        <v>38</v>
      </c>
      <c r="D3" s="207" t="s">
        <v>39</v>
      </c>
      <c r="E3" s="207" t="s">
        <v>40</v>
      </c>
      <c r="F3" s="207" t="s">
        <v>41</v>
      </c>
      <c r="G3" s="207" t="s">
        <v>42</v>
      </c>
      <c r="H3" s="46" t="s">
        <v>43</v>
      </c>
      <c r="I3" s="207" t="s">
        <v>685</v>
      </c>
      <c r="J3" s="207" t="s">
        <v>686</v>
      </c>
      <c r="K3" s="207" t="s">
        <v>687</v>
      </c>
      <c r="L3" s="208" t="s">
        <v>46</v>
      </c>
      <c r="M3" s="129" t="s">
        <v>867</v>
      </c>
    </row>
    <row r="4" spans="2:13" ht="37.5" customHeight="1">
      <c r="B4" s="28" t="s">
        <v>3</v>
      </c>
      <c r="C4" s="209" t="s">
        <v>142</v>
      </c>
      <c r="D4" s="209" t="s">
        <v>72</v>
      </c>
      <c r="E4" s="209" t="s">
        <v>91</v>
      </c>
      <c r="F4" s="209" t="s">
        <v>92</v>
      </c>
      <c r="G4" s="209" t="s">
        <v>593</v>
      </c>
      <c r="H4" s="47">
        <f>18955436-(10000000)</f>
        <v>8955436</v>
      </c>
      <c r="I4" s="209"/>
      <c r="J4" s="47">
        <v>4178023</v>
      </c>
      <c r="K4" s="216">
        <f>H4+J4</f>
        <v>13133459</v>
      </c>
      <c r="L4" s="160" t="s">
        <v>594</v>
      </c>
      <c r="M4" s="160" t="s">
        <v>930</v>
      </c>
    </row>
    <row r="5" spans="2:13" ht="45">
      <c r="B5" s="28" t="s">
        <v>3</v>
      </c>
      <c r="C5" s="212" t="s">
        <v>142</v>
      </c>
      <c r="D5" s="212" t="s">
        <v>199</v>
      </c>
      <c r="E5" s="212" t="s">
        <v>223</v>
      </c>
      <c r="F5" s="212" t="s">
        <v>224</v>
      </c>
      <c r="G5" s="212" t="s">
        <v>225</v>
      </c>
      <c r="H5" s="47"/>
      <c r="I5" s="212"/>
      <c r="J5" s="47">
        <v>150000000</v>
      </c>
      <c r="K5" s="216">
        <f>J5</f>
        <v>150000000</v>
      </c>
      <c r="L5" s="160" t="s">
        <v>144</v>
      </c>
      <c r="M5" s="160" t="s">
        <v>930</v>
      </c>
    </row>
    <row r="6" spans="2:13" ht="45">
      <c r="B6" s="28" t="s">
        <v>3</v>
      </c>
      <c r="C6" s="212" t="s">
        <v>159</v>
      </c>
      <c r="D6" s="212" t="s">
        <v>160</v>
      </c>
      <c r="E6" s="212" t="s">
        <v>161</v>
      </c>
      <c r="F6" s="212" t="s">
        <v>133</v>
      </c>
      <c r="G6" s="212" t="s">
        <v>400</v>
      </c>
      <c r="H6" s="47">
        <f>90000000</f>
        <v>90000000</v>
      </c>
      <c r="I6" s="47">
        <v>3730650</v>
      </c>
      <c r="J6" s="47"/>
      <c r="K6" s="216">
        <f>H6-I6</f>
        <v>86269350</v>
      </c>
      <c r="L6" s="160" t="s">
        <v>401</v>
      </c>
      <c r="M6" s="160" t="s">
        <v>940</v>
      </c>
    </row>
    <row r="7" spans="2:13" ht="45">
      <c r="B7" s="28" t="s">
        <v>3</v>
      </c>
      <c r="C7" s="212" t="s">
        <v>159</v>
      </c>
      <c r="D7" s="212" t="s">
        <v>160</v>
      </c>
      <c r="E7" s="212" t="s">
        <v>938</v>
      </c>
      <c r="F7" s="212" t="s">
        <v>939</v>
      </c>
      <c r="G7" s="212" t="s">
        <v>400</v>
      </c>
      <c r="H7" s="47"/>
      <c r="I7" s="212"/>
      <c r="J7" s="47">
        <v>3730650</v>
      </c>
      <c r="K7" s="216">
        <f>J7</f>
        <v>3730650</v>
      </c>
      <c r="L7" s="160" t="s">
        <v>401</v>
      </c>
      <c r="M7" s="160" t="s">
        <v>940</v>
      </c>
    </row>
    <row r="8" spans="2:13" ht="45">
      <c r="B8" s="28" t="s">
        <v>3</v>
      </c>
      <c r="C8" s="212" t="s">
        <v>932</v>
      </c>
      <c r="D8" s="212" t="s">
        <v>72</v>
      </c>
      <c r="E8" s="212" t="s">
        <v>9</v>
      </c>
      <c r="F8" s="212" t="s">
        <v>10</v>
      </c>
      <c r="G8" s="217" t="s">
        <v>941</v>
      </c>
      <c r="H8" s="47"/>
      <c r="I8" s="212"/>
      <c r="J8" s="47">
        <v>1450000000</v>
      </c>
      <c r="K8" s="216">
        <f>J8</f>
        <v>1450000000</v>
      </c>
      <c r="L8" s="160" t="s">
        <v>933</v>
      </c>
      <c r="M8" s="160" t="s">
        <v>930</v>
      </c>
    </row>
    <row r="9" spans="2:13" ht="45">
      <c r="B9" s="28" t="s">
        <v>3</v>
      </c>
      <c r="C9" s="212" t="s">
        <v>935</v>
      </c>
      <c r="D9" s="212" t="s">
        <v>72</v>
      </c>
      <c r="E9" s="212" t="s">
        <v>9</v>
      </c>
      <c r="F9" s="212" t="s">
        <v>10</v>
      </c>
      <c r="G9" s="217" t="s">
        <v>942</v>
      </c>
      <c r="H9" s="47"/>
      <c r="I9" s="212"/>
      <c r="J9" s="47">
        <v>533230605</v>
      </c>
      <c r="K9" s="216">
        <f>J9</f>
        <v>533230605</v>
      </c>
      <c r="L9" s="160" t="s">
        <v>934</v>
      </c>
      <c r="M9" s="160" t="s">
        <v>930</v>
      </c>
    </row>
    <row r="10" spans="2:13">
      <c r="H10" s="109">
        <f>SUM(H4:H9)</f>
        <v>98955436</v>
      </c>
      <c r="I10" s="109">
        <f t="shared" ref="I10:K10" si="0">SUM(I4:I9)</f>
        <v>3730650</v>
      </c>
      <c r="J10" s="109">
        <f t="shared" si="0"/>
        <v>2141139278</v>
      </c>
      <c r="K10" s="109">
        <f t="shared" si="0"/>
        <v>2236364064</v>
      </c>
    </row>
    <row r="11" spans="2:13">
      <c r="K11" s="109"/>
    </row>
    <row r="12" spans="2:13">
      <c r="J12" s="109">
        <f>H10-K10</f>
        <v>-2137408628</v>
      </c>
      <c r="K12" t="s">
        <v>937</v>
      </c>
    </row>
  </sheetData>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3504823-F2EF-446D-A6E7-AE34401DEB83}">
          <x14:formula1>
            <xm:f>'F:\Proyectopresupuesto_2023\docuemntos finales para resolucion\[Presupuesto_para_resolución.xlsx]LISTAS'!#REF!</xm:f>
          </x14:formula1>
          <xm:sqref>C5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FE460-65E6-4430-933F-E030CF3194B5}">
  <dimension ref="B3:C49"/>
  <sheetViews>
    <sheetView workbookViewId="0">
      <selection activeCell="E1" sqref="E1:E2"/>
    </sheetView>
  </sheetViews>
  <sheetFormatPr baseColWidth="10" defaultRowHeight="15"/>
  <cols>
    <col min="3" max="3" width="51.85546875" customWidth="1"/>
  </cols>
  <sheetData>
    <row r="3" spans="2:3" ht="15" customHeight="1">
      <c r="B3" s="126" t="s">
        <v>742</v>
      </c>
      <c r="C3" s="121" t="s">
        <v>743</v>
      </c>
    </row>
    <row r="4" spans="2:3" ht="15" customHeight="1">
      <c r="B4" s="127" t="s">
        <v>744</v>
      </c>
      <c r="C4" s="121" t="s">
        <v>745</v>
      </c>
    </row>
    <row r="5" spans="2:3" ht="15" customHeight="1">
      <c r="B5" s="127" t="s">
        <v>746</v>
      </c>
      <c r="C5" s="121" t="s">
        <v>747</v>
      </c>
    </row>
    <row r="6" spans="2:3" ht="15" customHeight="1">
      <c r="B6" s="127" t="s">
        <v>748</v>
      </c>
      <c r="C6" s="121" t="s">
        <v>749</v>
      </c>
    </row>
    <row r="7" spans="2:3" ht="15" customHeight="1">
      <c r="B7" s="127" t="s">
        <v>750</v>
      </c>
      <c r="C7" s="121" t="s">
        <v>751</v>
      </c>
    </row>
    <row r="8" spans="2:3" ht="15" customHeight="1">
      <c r="B8" s="127" t="s">
        <v>752</v>
      </c>
      <c r="C8" s="121" t="s">
        <v>753</v>
      </c>
    </row>
    <row r="9" spans="2:3" ht="15" customHeight="1">
      <c r="B9" s="127" t="s">
        <v>754</v>
      </c>
      <c r="C9" s="121" t="s">
        <v>755</v>
      </c>
    </row>
    <row r="10" spans="2:3" ht="15" customHeight="1">
      <c r="B10" s="127" t="s">
        <v>756</v>
      </c>
      <c r="C10" s="121" t="s">
        <v>757</v>
      </c>
    </row>
    <row r="11" spans="2:3" ht="15" customHeight="1">
      <c r="B11" s="127" t="s">
        <v>758</v>
      </c>
      <c r="C11" s="121" t="s">
        <v>759</v>
      </c>
    </row>
    <row r="12" spans="2:3">
      <c r="B12" s="127" t="s">
        <v>760</v>
      </c>
      <c r="C12" s="121" t="s">
        <v>761</v>
      </c>
    </row>
    <row r="13" spans="2:3" ht="15" customHeight="1">
      <c r="B13" s="127" t="s">
        <v>762</v>
      </c>
      <c r="C13" s="121" t="s">
        <v>763</v>
      </c>
    </row>
    <row r="14" spans="2:3" ht="15" customHeight="1">
      <c r="B14" s="127" t="s">
        <v>764</v>
      </c>
      <c r="C14" s="121" t="s">
        <v>765</v>
      </c>
    </row>
    <row r="15" spans="2:3" ht="15" customHeight="1">
      <c r="B15" s="127" t="s">
        <v>766</v>
      </c>
      <c r="C15" s="121" t="s">
        <v>767</v>
      </c>
    </row>
    <row r="16" spans="2:3" ht="15" customHeight="1">
      <c r="B16" s="127" t="s">
        <v>768</v>
      </c>
      <c r="C16" s="121" t="s">
        <v>769</v>
      </c>
    </row>
    <row r="17" spans="2:3" ht="15" customHeight="1">
      <c r="B17" s="127" t="s">
        <v>770</v>
      </c>
      <c r="C17" s="121" t="s">
        <v>771</v>
      </c>
    </row>
    <row r="18" spans="2:3" ht="15" customHeight="1">
      <c r="B18" s="127" t="s">
        <v>772</v>
      </c>
      <c r="C18" s="121" t="s">
        <v>773</v>
      </c>
    </row>
    <row r="19" spans="2:3" ht="15" customHeight="1">
      <c r="B19" s="127" t="s">
        <v>774</v>
      </c>
      <c r="C19" s="121" t="s">
        <v>775</v>
      </c>
    </row>
    <row r="20" spans="2:3" ht="15" customHeight="1">
      <c r="B20" s="127" t="s">
        <v>776</v>
      </c>
      <c r="C20" s="121" t="s">
        <v>777</v>
      </c>
    </row>
    <row r="21" spans="2:3" ht="15" customHeight="1">
      <c r="B21" s="127" t="s">
        <v>778</v>
      </c>
      <c r="C21" s="121" t="s">
        <v>779</v>
      </c>
    </row>
    <row r="22" spans="2:3" ht="15" customHeight="1">
      <c r="B22" s="127" t="s">
        <v>780</v>
      </c>
      <c r="C22" s="121" t="s">
        <v>781</v>
      </c>
    </row>
    <row r="23" spans="2:3" ht="15" customHeight="1">
      <c r="B23" s="127" t="s">
        <v>782</v>
      </c>
      <c r="C23" s="121" t="s">
        <v>783</v>
      </c>
    </row>
    <row r="24" spans="2:3" ht="15" customHeight="1">
      <c r="B24" s="127" t="s">
        <v>784</v>
      </c>
      <c r="C24" s="121" t="s">
        <v>785</v>
      </c>
    </row>
    <row r="25" spans="2:3" ht="15" customHeight="1">
      <c r="B25" s="127" t="s">
        <v>786</v>
      </c>
      <c r="C25" s="121" t="s">
        <v>787</v>
      </c>
    </row>
    <row r="26" spans="2:3" ht="15" customHeight="1">
      <c r="B26" s="127" t="s">
        <v>788</v>
      </c>
      <c r="C26" s="121" t="s">
        <v>789</v>
      </c>
    </row>
    <row r="27" spans="2:3" ht="15" customHeight="1">
      <c r="B27" s="128">
        <v>37185</v>
      </c>
      <c r="C27" s="121" t="s">
        <v>790</v>
      </c>
    </row>
    <row r="28" spans="2:3" ht="15" customHeight="1">
      <c r="B28" s="128">
        <v>37550</v>
      </c>
      <c r="C28" s="121" t="s">
        <v>791</v>
      </c>
    </row>
    <row r="29" spans="2:3" ht="15" customHeight="1">
      <c r="B29" s="128">
        <v>37915</v>
      </c>
      <c r="C29" s="121" t="s">
        <v>792</v>
      </c>
    </row>
    <row r="30" spans="2:3" ht="15" customHeight="1">
      <c r="B30" s="128">
        <v>39011</v>
      </c>
      <c r="C30" s="121" t="s">
        <v>793</v>
      </c>
    </row>
    <row r="31" spans="2:3" ht="15" customHeight="1">
      <c r="B31" s="128">
        <v>39376</v>
      </c>
      <c r="C31" s="121" t="s">
        <v>794</v>
      </c>
    </row>
    <row r="32" spans="2:3" ht="15" customHeight="1">
      <c r="B32" s="128">
        <v>39742</v>
      </c>
      <c r="C32" s="121" t="s">
        <v>795</v>
      </c>
    </row>
    <row r="33" spans="2:3" ht="15" customHeight="1">
      <c r="B33" s="128">
        <v>40472</v>
      </c>
      <c r="C33" s="121" t="s">
        <v>796</v>
      </c>
    </row>
    <row r="34" spans="2:3" ht="15" customHeight="1">
      <c r="B34" s="128">
        <v>41203</v>
      </c>
      <c r="C34" s="121" t="s">
        <v>797</v>
      </c>
    </row>
    <row r="35" spans="2:3" ht="15" customHeight="1">
      <c r="B35" s="128">
        <v>43394</v>
      </c>
      <c r="C35" s="121" t="s">
        <v>798</v>
      </c>
    </row>
    <row r="36" spans="2:3" ht="15" customHeight="1">
      <c r="B36" s="128">
        <v>43759</v>
      </c>
      <c r="C36" s="121" t="s">
        <v>799</v>
      </c>
    </row>
    <row r="37" spans="2:3" ht="15" customHeight="1">
      <c r="B37" s="128">
        <v>44490</v>
      </c>
      <c r="C37" s="121" t="s">
        <v>800</v>
      </c>
    </row>
    <row r="38" spans="2:3" ht="15" customHeight="1">
      <c r="B38" s="128">
        <v>44855</v>
      </c>
      <c r="C38" s="121" t="s">
        <v>801</v>
      </c>
    </row>
    <row r="39" spans="2:3" ht="15" customHeight="1">
      <c r="B39" s="128">
        <v>45220</v>
      </c>
      <c r="C39" s="121" t="s">
        <v>802</v>
      </c>
    </row>
    <row r="40" spans="2:3" ht="15" customHeight="1">
      <c r="B40" s="128">
        <v>45586</v>
      </c>
      <c r="C40" s="121" t="s">
        <v>803</v>
      </c>
    </row>
    <row r="41" spans="2:3" ht="15" customHeight="1">
      <c r="B41" s="127" t="s">
        <v>804</v>
      </c>
      <c r="C41" s="121" t="s">
        <v>805</v>
      </c>
    </row>
    <row r="42" spans="2:3" ht="15" customHeight="1">
      <c r="B42" s="127" t="s">
        <v>806</v>
      </c>
      <c r="C42" s="121" t="s">
        <v>807</v>
      </c>
    </row>
    <row r="43" spans="2:3" ht="15" customHeight="1">
      <c r="B43" s="127" t="s">
        <v>808</v>
      </c>
      <c r="C43" s="121" t="s">
        <v>809</v>
      </c>
    </row>
    <row r="44" spans="2:3" ht="15" customHeight="1">
      <c r="B44" s="127" t="s">
        <v>810</v>
      </c>
      <c r="C44" s="121" t="s">
        <v>811</v>
      </c>
    </row>
    <row r="45" spans="2:3" ht="15" customHeight="1">
      <c r="B45" s="127" t="s">
        <v>812</v>
      </c>
      <c r="C45" s="121" t="s">
        <v>813</v>
      </c>
    </row>
    <row r="46" spans="2:3" ht="15" customHeight="1">
      <c r="B46" s="127" t="s">
        <v>814</v>
      </c>
      <c r="C46" s="121" t="s">
        <v>815</v>
      </c>
    </row>
    <row r="47" spans="2:3" ht="15" customHeight="1">
      <c r="B47" s="127" t="s">
        <v>816</v>
      </c>
      <c r="C47" s="121" t="s">
        <v>817</v>
      </c>
    </row>
    <row r="48" spans="2:3" ht="15" customHeight="1">
      <c r="B48" s="127" t="s">
        <v>818</v>
      </c>
      <c r="C48" s="121" t="s">
        <v>819</v>
      </c>
    </row>
    <row r="49" spans="2:3" ht="15" customHeight="1">
      <c r="B49" s="127" t="s">
        <v>820</v>
      </c>
      <c r="C49" s="121" t="s">
        <v>821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B509F-70FE-44D7-B2CC-03EBD76C4F5F}">
  <dimension ref="B4:C49"/>
  <sheetViews>
    <sheetView topLeftCell="A5" workbookViewId="0">
      <selection activeCell="G21" sqref="G21"/>
    </sheetView>
  </sheetViews>
  <sheetFormatPr baseColWidth="10" defaultRowHeight="15"/>
  <cols>
    <col min="2" max="2" width="15.140625" style="123" bestFit="1" customWidth="1"/>
    <col min="3" max="3" width="55.5703125" customWidth="1"/>
  </cols>
  <sheetData>
    <row r="4" spans="2:3">
      <c r="B4" s="124" t="s">
        <v>822</v>
      </c>
      <c r="C4" s="121" t="s">
        <v>823</v>
      </c>
    </row>
    <row r="5" spans="2:3">
      <c r="B5" s="125">
        <v>1310</v>
      </c>
      <c r="C5" s="121" t="s">
        <v>824</v>
      </c>
    </row>
    <row r="6" spans="2:3">
      <c r="B6" s="125">
        <v>1316</v>
      </c>
      <c r="C6" s="121" t="s">
        <v>825</v>
      </c>
    </row>
    <row r="7" spans="2:3">
      <c r="B7" s="125">
        <v>1317</v>
      </c>
      <c r="C7" s="121" t="s">
        <v>826</v>
      </c>
    </row>
    <row r="8" spans="2:3">
      <c r="B8" s="125">
        <v>1320</v>
      </c>
      <c r="C8" s="121" t="s">
        <v>827</v>
      </c>
    </row>
    <row r="9" spans="2:3">
      <c r="B9" s="125">
        <v>1321</v>
      </c>
      <c r="C9" s="121" t="s">
        <v>828</v>
      </c>
    </row>
    <row r="10" spans="2:3">
      <c r="B10" s="125">
        <v>1322</v>
      </c>
      <c r="C10" s="121" t="s">
        <v>829</v>
      </c>
    </row>
    <row r="11" spans="2:3">
      <c r="B11" s="125">
        <v>1324</v>
      </c>
      <c r="C11" s="121" t="s">
        <v>830</v>
      </c>
    </row>
    <row r="12" spans="2:3">
      <c r="B12" s="125">
        <v>1325</v>
      </c>
      <c r="C12" s="121" t="s">
        <v>831</v>
      </c>
    </row>
    <row r="13" spans="2:3">
      <c r="B13" s="125">
        <v>1326</v>
      </c>
      <c r="C13" s="121" t="s">
        <v>832</v>
      </c>
    </row>
    <row r="14" spans="2:3">
      <c r="B14" s="125">
        <v>1327</v>
      </c>
      <c r="C14" s="121" t="s">
        <v>833</v>
      </c>
    </row>
    <row r="15" spans="2:3">
      <c r="B15" s="125">
        <v>1328</v>
      </c>
      <c r="C15" s="121" t="s">
        <v>834</v>
      </c>
    </row>
    <row r="16" spans="2:3">
      <c r="B16" s="125">
        <v>1330</v>
      </c>
      <c r="C16" s="121" t="s">
        <v>835</v>
      </c>
    </row>
    <row r="17" spans="2:3">
      <c r="B17" s="125">
        <v>1331</v>
      </c>
      <c r="C17" s="121" t="s">
        <v>836</v>
      </c>
    </row>
    <row r="18" spans="2:3">
      <c r="B18" s="125">
        <v>1332</v>
      </c>
      <c r="C18" s="121" t="s">
        <v>837</v>
      </c>
    </row>
    <row r="19" spans="2:3">
      <c r="B19" s="125">
        <v>1333</v>
      </c>
      <c r="C19" s="206" t="s">
        <v>928</v>
      </c>
    </row>
    <row r="20" spans="2:3">
      <c r="B20" s="125">
        <v>1334</v>
      </c>
      <c r="C20" s="206" t="s">
        <v>929</v>
      </c>
    </row>
    <row r="21" spans="2:3">
      <c r="B21" s="125">
        <v>1335</v>
      </c>
      <c r="C21" s="121" t="s">
        <v>838</v>
      </c>
    </row>
    <row r="22" spans="2:3">
      <c r="B22" s="125">
        <v>1340</v>
      </c>
      <c r="C22" s="121" t="s">
        <v>839</v>
      </c>
    </row>
    <row r="23" spans="2:3">
      <c r="B23" s="125">
        <v>1380</v>
      </c>
      <c r="C23" s="121" t="s">
        <v>840</v>
      </c>
    </row>
    <row r="24" spans="2:3">
      <c r="B24" s="125">
        <v>1390</v>
      </c>
      <c r="C24" s="121" t="s">
        <v>841</v>
      </c>
    </row>
    <row r="25" spans="2:3">
      <c r="B25" s="125">
        <v>1410</v>
      </c>
      <c r="C25" s="121" t="s">
        <v>842</v>
      </c>
    </row>
    <row r="26" spans="2:3">
      <c r="B26" s="125">
        <v>1420</v>
      </c>
      <c r="C26" s="121" t="s">
        <v>843</v>
      </c>
    </row>
    <row r="27" spans="2:3">
      <c r="B27" s="125">
        <v>1430</v>
      </c>
      <c r="C27" s="121" t="s">
        <v>844</v>
      </c>
    </row>
    <row r="28" spans="2:3">
      <c r="B28" s="125">
        <v>1440</v>
      </c>
      <c r="C28" s="121" t="s">
        <v>845</v>
      </c>
    </row>
    <row r="29" spans="2:3">
      <c r="B29" s="125">
        <v>1470</v>
      </c>
      <c r="C29" s="121" t="s">
        <v>846</v>
      </c>
    </row>
    <row r="30" spans="2:3">
      <c r="B30" s="125">
        <v>1480</v>
      </c>
      <c r="C30" s="121" t="s">
        <v>847</v>
      </c>
    </row>
    <row r="31" spans="2:3">
      <c r="B31" s="125">
        <v>1510</v>
      </c>
      <c r="C31" s="121" t="s">
        <v>848</v>
      </c>
    </row>
    <row r="32" spans="2:3">
      <c r="B32" s="125">
        <v>1610</v>
      </c>
      <c r="C32" s="121" t="s">
        <v>849</v>
      </c>
    </row>
    <row r="33" spans="2:3">
      <c r="B33" s="125">
        <v>1620</v>
      </c>
      <c r="C33" s="121" t="s">
        <v>850</v>
      </c>
    </row>
    <row r="34" spans="2:3">
      <c r="B34" s="125">
        <v>1630</v>
      </c>
      <c r="C34" s="121" t="s">
        <v>851</v>
      </c>
    </row>
    <row r="35" spans="2:3">
      <c r="B35" s="125">
        <v>1640</v>
      </c>
      <c r="C35" s="121" t="s">
        <v>852</v>
      </c>
    </row>
    <row r="36" spans="2:3">
      <c r="B36" s="125">
        <v>1650</v>
      </c>
      <c r="C36" s="121" t="s">
        <v>853</v>
      </c>
    </row>
    <row r="37" spans="2:3">
      <c r="B37" s="125">
        <v>41102</v>
      </c>
      <c r="C37" s="121" t="s">
        <v>854</v>
      </c>
    </row>
    <row r="38" spans="2:3">
      <c r="B38" s="125">
        <v>41201</v>
      </c>
      <c r="C38" s="121" t="s">
        <v>855</v>
      </c>
    </row>
    <row r="39" spans="2:3">
      <c r="B39" s="125">
        <v>42101</v>
      </c>
      <c r="C39" s="122" t="s">
        <v>856</v>
      </c>
    </row>
    <row r="40" spans="2:3">
      <c r="B40" s="125">
        <v>42102</v>
      </c>
      <c r="C40" s="122" t="s">
        <v>857</v>
      </c>
    </row>
    <row r="41" spans="2:3" ht="25.5">
      <c r="B41" s="125">
        <v>42103</v>
      </c>
      <c r="C41" s="122" t="s">
        <v>858</v>
      </c>
    </row>
    <row r="42" spans="2:3">
      <c r="B42" s="125">
        <v>43102</v>
      </c>
      <c r="C42" s="122" t="s">
        <v>859</v>
      </c>
    </row>
    <row r="43" spans="2:3">
      <c r="B43" s="125">
        <v>43103</v>
      </c>
      <c r="C43" s="122" t="s">
        <v>860</v>
      </c>
    </row>
    <row r="44" spans="2:3">
      <c r="B44" s="125">
        <v>43104</v>
      </c>
      <c r="C44" s="122" t="s">
        <v>861</v>
      </c>
    </row>
    <row r="45" spans="2:3" ht="25.5">
      <c r="B45" s="125">
        <v>43201</v>
      </c>
      <c r="C45" s="122" t="s">
        <v>862</v>
      </c>
    </row>
    <row r="46" spans="2:3">
      <c r="B46" s="125">
        <v>43202</v>
      </c>
      <c r="C46" s="122" t="s">
        <v>863</v>
      </c>
    </row>
    <row r="47" spans="2:3">
      <c r="B47" s="125">
        <v>43203</v>
      </c>
      <c r="C47" s="122" t="s">
        <v>864</v>
      </c>
    </row>
    <row r="48" spans="2:3">
      <c r="B48" s="125">
        <v>44101</v>
      </c>
      <c r="C48" s="122" t="s">
        <v>865</v>
      </c>
    </row>
    <row r="49" spans="2:3" ht="25.5">
      <c r="B49" s="125">
        <v>44102</v>
      </c>
      <c r="C49" s="122" t="s">
        <v>866</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E501F-5D17-487E-962F-5859CA3DA82F}">
  <dimension ref="A3:H8"/>
  <sheetViews>
    <sheetView workbookViewId="0">
      <selection activeCell="J18" sqref="J18"/>
    </sheetView>
  </sheetViews>
  <sheetFormatPr baseColWidth="10" defaultRowHeight="15"/>
  <cols>
    <col min="1" max="1" width="28.85546875" customWidth="1"/>
    <col min="2" max="2" width="6.7109375" customWidth="1"/>
    <col min="3" max="3" width="18.140625" customWidth="1"/>
    <col min="4" max="4" width="14.85546875" customWidth="1"/>
    <col min="5" max="5" width="33.140625" customWidth="1"/>
    <col min="7" max="7" width="12.5703125" bestFit="1" customWidth="1"/>
    <col min="8" max="8" width="18" customWidth="1"/>
    <col min="10" max="10" width="46.28515625" customWidth="1"/>
    <col min="11" max="11" width="18" customWidth="1"/>
    <col min="12" max="12" width="11.85546875" bestFit="1" customWidth="1"/>
    <col min="13" max="13" width="7.28515625" bestFit="1" customWidth="1"/>
    <col min="15" max="15" width="47.140625" customWidth="1"/>
    <col min="16" max="16" width="12" bestFit="1" customWidth="1"/>
    <col min="19" max="19" width="11.7109375" bestFit="1" customWidth="1"/>
  </cols>
  <sheetData>
    <row r="3" spans="1:8">
      <c r="B3" s="106"/>
      <c r="C3" s="106" t="s">
        <v>719</v>
      </c>
      <c r="D3" s="106" t="s">
        <v>720</v>
      </c>
      <c r="E3" s="106" t="s">
        <v>716</v>
      </c>
      <c r="F3" s="106"/>
      <c r="G3" s="106"/>
      <c r="H3" s="106"/>
    </row>
    <row r="4" spans="1:8">
      <c r="A4" t="s">
        <v>715</v>
      </c>
      <c r="B4" s="106"/>
      <c r="C4" s="106"/>
      <c r="D4" s="106"/>
      <c r="E4" s="115">
        <v>45636</v>
      </c>
      <c r="F4" s="106" t="s">
        <v>717</v>
      </c>
      <c r="G4" s="116">
        <v>181200000</v>
      </c>
      <c r="H4" s="116"/>
    </row>
    <row r="5" spans="1:8">
      <c r="A5" t="s">
        <v>718</v>
      </c>
      <c r="B5" s="106"/>
      <c r="C5" s="115">
        <v>45402</v>
      </c>
      <c r="D5" s="115">
        <v>45766</v>
      </c>
      <c r="E5" s="115">
        <v>45406</v>
      </c>
      <c r="F5" s="106"/>
      <c r="G5" s="116">
        <v>7730478</v>
      </c>
      <c r="H5" s="116"/>
    </row>
    <row r="6" spans="1:8">
      <c r="A6" t="s">
        <v>721</v>
      </c>
      <c r="B6" s="106">
        <v>88</v>
      </c>
      <c r="C6" s="115">
        <v>45631</v>
      </c>
      <c r="D6" s="115">
        <v>45658</v>
      </c>
      <c r="E6" s="115">
        <v>45630</v>
      </c>
      <c r="F6" s="106"/>
      <c r="G6" s="116">
        <v>171643220</v>
      </c>
      <c r="H6" s="294">
        <f>G6+G7+G8</f>
        <v>272181560</v>
      </c>
    </row>
    <row r="7" spans="1:8">
      <c r="A7" t="s">
        <v>721</v>
      </c>
      <c r="B7" s="106">
        <v>123</v>
      </c>
      <c r="C7" s="115">
        <v>45631</v>
      </c>
      <c r="D7" s="115">
        <v>45658</v>
      </c>
      <c r="E7" s="115">
        <v>45630</v>
      </c>
      <c r="F7" s="106"/>
      <c r="G7" s="116">
        <v>42474670</v>
      </c>
      <c r="H7" s="294"/>
    </row>
    <row r="8" spans="1:8">
      <c r="B8" s="106">
        <v>166</v>
      </c>
      <c r="C8" s="115">
        <v>45631</v>
      </c>
      <c r="D8" s="115">
        <v>45661</v>
      </c>
      <c r="E8" s="115">
        <v>45630</v>
      </c>
      <c r="F8" s="106"/>
      <c r="G8" s="116">
        <v>58063670</v>
      </c>
      <c r="H8" s="294"/>
    </row>
  </sheetData>
  <mergeCells count="1">
    <mergeCell ref="H6:H8"/>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B915F-808A-4338-B70A-058651988314}">
  <dimension ref="B3:C28"/>
  <sheetViews>
    <sheetView workbookViewId="0">
      <selection activeCell="B25" sqref="B25"/>
    </sheetView>
  </sheetViews>
  <sheetFormatPr baseColWidth="10" defaultRowHeight="15"/>
  <cols>
    <col min="2" max="2" width="40.7109375" bestFit="1" customWidth="1"/>
    <col min="3" max="3" width="22.85546875" customWidth="1"/>
  </cols>
  <sheetData>
    <row r="3" spans="2:3">
      <c r="B3" s="106" t="s">
        <v>38</v>
      </c>
      <c r="C3" s="106" t="s">
        <v>679</v>
      </c>
    </row>
    <row r="4" spans="2:3">
      <c r="B4" s="107" t="s">
        <v>142</v>
      </c>
      <c r="C4" s="108">
        <v>20330647641</v>
      </c>
    </row>
    <row r="5" spans="2:3">
      <c r="B5" s="107" t="s">
        <v>202</v>
      </c>
      <c r="C5" s="108">
        <v>282630806</v>
      </c>
    </row>
    <row r="6" spans="2:3">
      <c r="B6" s="107" t="s">
        <v>209</v>
      </c>
      <c r="C6" s="108">
        <v>506097508</v>
      </c>
    </row>
    <row r="7" spans="2:3">
      <c r="B7" s="107" t="s">
        <v>206</v>
      </c>
      <c r="C7" s="108">
        <v>16500000</v>
      </c>
    </row>
    <row r="8" spans="2:3">
      <c r="B8" s="107" t="s">
        <v>159</v>
      </c>
      <c r="C8" s="108">
        <v>2012142315</v>
      </c>
    </row>
    <row r="9" spans="2:3">
      <c r="B9" s="107" t="s">
        <v>320</v>
      </c>
      <c r="C9" s="108">
        <v>4975262</v>
      </c>
    </row>
    <row r="10" spans="2:3">
      <c r="B10" s="107" t="s">
        <v>313</v>
      </c>
      <c r="C10" s="108">
        <v>71033144</v>
      </c>
    </row>
    <row r="11" spans="2:3">
      <c r="B11" s="107" t="s">
        <v>134</v>
      </c>
      <c r="C11" s="108">
        <v>80640000</v>
      </c>
    </row>
    <row r="12" spans="2:3">
      <c r="B12" s="107" t="s">
        <v>415</v>
      </c>
      <c r="C12" s="108">
        <v>129099568</v>
      </c>
    </row>
    <row r="13" spans="2:3">
      <c r="B13" s="107" t="s">
        <v>71</v>
      </c>
      <c r="C13" s="108">
        <v>1603837379</v>
      </c>
    </row>
    <row r="14" spans="2:3">
      <c r="B14" s="107" t="s">
        <v>163</v>
      </c>
      <c r="C14" s="108">
        <v>1410902185</v>
      </c>
    </row>
    <row r="15" spans="2:3">
      <c r="B15" s="107" t="s">
        <v>252</v>
      </c>
      <c r="C15" s="108">
        <v>1800000000</v>
      </c>
    </row>
    <row r="16" spans="2:3">
      <c r="B16" s="107" t="s">
        <v>435</v>
      </c>
      <c r="C16" s="108">
        <v>192254410</v>
      </c>
    </row>
    <row r="17" spans="2:3">
      <c r="B17" s="107" t="s">
        <v>535</v>
      </c>
      <c r="C17" s="108">
        <v>1000000000</v>
      </c>
    </row>
    <row r="18" spans="2:3">
      <c r="B18" s="107" t="s">
        <v>450</v>
      </c>
      <c r="C18" s="108">
        <v>92902590</v>
      </c>
    </row>
    <row r="19" spans="2:3">
      <c r="B19" s="107" t="s">
        <v>151</v>
      </c>
      <c r="C19" s="108">
        <v>2888136178</v>
      </c>
    </row>
    <row r="20" spans="2:3">
      <c r="B20" s="107" t="s">
        <v>465</v>
      </c>
      <c r="C20" s="108">
        <v>374938450</v>
      </c>
    </row>
    <row r="21" spans="2:3">
      <c r="B21" s="107" t="s">
        <v>549</v>
      </c>
      <c r="C21" s="108">
        <v>50121900</v>
      </c>
    </row>
    <row r="22" spans="2:3">
      <c r="B22" s="107" t="s">
        <v>127</v>
      </c>
      <c r="C22" s="108">
        <v>67923603</v>
      </c>
    </row>
    <row r="23" spans="2:3">
      <c r="B23" s="107" t="s">
        <v>139</v>
      </c>
      <c r="C23" s="108">
        <v>99947000</v>
      </c>
    </row>
    <row r="24" spans="2:3">
      <c r="B24" s="107" t="s">
        <v>286</v>
      </c>
      <c r="C24" s="108">
        <v>332041539</v>
      </c>
    </row>
    <row r="25" spans="2:3">
      <c r="B25" s="107" t="s">
        <v>256</v>
      </c>
      <c r="C25" s="108">
        <v>55229177</v>
      </c>
    </row>
    <row r="26" spans="2:3">
      <c r="B26" s="107" t="s">
        <v>213</v>
      </c>
      <c r="C26" s="108">
        <v>274946605</v>
      </c>
    </row>
    <row r="27" spans="2:3">
      <c r="B27" s="107" t="s">
        <v>531</v>
      </c>
      <c r="C27" s="108">
        <v>7270000</v>
      </c>
    </row>
    <row r="28" spans="2:3">
      <c r="B28" s="106" t="s">
        <v>680</v>
      </c>
      <c r="C28" s="108">
        <v>33684217260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PAA V28 del 2026</vt:lpstr>
      <vt:lpstr>Vigilancia</vt:lpstr>
      <vt:lpstr>Actualiaciones</vt:lpstr>
      <vt:lpstr>Recursos</vt:lpstr>
      <vt:lpstr>Auxiliares</vt:lpstr>
      <vt:lpstr>Hoja1</vt:lpstr>
      <vt:lpstr>Resumen Auxiliar</vt:lpstr>
      <vt:lpstr>'PAA V28 del 2026'!Área_de_impresión</vt:lpstr>
      <vt:lpstr>'PAA V28 del 2026'!Títulos_a_imprimir</vt:lpstr>
    </vt:vector>
  </TitlesOfParts>
  <Company>UNIVERSIDAD PEDAGOGICA NACIONAL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LIDIA MIREYA ULLOA LUENGAS</dc:creator>
  <cp:lastModifiedBy>JOHAN SEBASTIAN VILLAMIZAR MORENO</cp:lastModifiedBy>
  <cp:lastPrinted>2026-06-23T14:17:38Z</cp:lastPrinted>
  <dcterms:created xsi:type="dcterms:W3CDTF">2026-01-09T15:42:26Z</dcterms:created>
  <dcterms:modified xsi:type="dcterms:W3CDTF">2026-06-23T16:56:34Z</dcterms:modified>
</cp:coreProperties>
</file>